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Chuva!$A$1:$AI$40</definedName>
    <definedName name="_xlnm.Print_Area" localSheetId="7">DirVento!$A$1:$AG$39</definedName>
    <definedName name="_xlnm.Print_Area" localSheetId="8">RajadaVento!$A$1:$AG$39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UmidMax!$A$1:$AH$39</definedName>
    <definedName name="_xlnm.Print_Area" localSheetId="5">UmidMin!$A$1:$AH$38</definedName>
    <definedName name="_xlnm.Print_Area" localSheetId="6">VelVentoMax!$A$1:$AG$38</definedName>
  </definedNames>
  <calcPr calcId="145621"/>
</workbook>
</file>

<file path=xl/calcChain.xml><?xml version="1.0" encoding="utf-8"?>
<calcChain xmlns="http://schemas.openxmlformats.org/spreadsheetml/2006/main">
  <c r="AF5" i="14" l="1"/>
  <c r="AF8" i="4" l="1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I8" i="14" s="1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8" i="15" l="1"/>
  <c r="AH8" i="9"/>
  <c r="AH8" i="5"/>
  <c r="AG8" i="12"/>
  <c r="AH8" i="6"/>
  <c r="AH8" i="14"/>
  <c r="AG8" i="7"/>
  <c r="AH8" i="8"/>
  <c r="AG8" i="4"/>
  <c r="AG8" i="5"/>
  <c r="AG8" i="6"/>
  <c r="AG8" i="8"/>
  <c r="AG8" i="9"/>
  <c r="AG8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I27" i="14" s="1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I23" i="14" s="1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I19" i="14" s="1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I15" i="14" s="1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I11" i="14" s="1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I6" i="14" s="1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B5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AI10" i="14" l="1"/>
  <c r="AI14" i="14"/>
  <c r="AI18" i="14"/>
  <c r="AI22" i="14"/>
  <c r="AI26" i="14"/>
  <c r="AI30" i="14"/>
  <c r="AI5" i="14"/>
  <c r="AI9" i="14"/>
  <c r="AI13" i="14"/>
  <c r="AI17" i="14"/>
  <c r="AI21" i="14"/>
  <c r="AI25" i="14"/>
  <c r="AI29" i="14"/>
  <c r="AI7" i="14"/>
  <c r="AI12" i="14"/>
  <c r="AI16" i="14"/>
  <c r="AI20" i="14"/>
  <c r="AI24" i="14"/>
  <c r="AI28" i="14"/>
  <c r="AI32" i="14"/>
  <c r="AH31" i="14"/>
  <c r="AG31" i="4"/>
  <c r="C33" i="4"/>
  <c r="G33" i="4"/>
  <c r="K33" i="4"/>
  <c r="O33" i="4"/>
  <c r="W33" i="4"/>
  <c r="AA33" i="4"/>
  <c r="AE33" i="4"/>
  <c r="E33" i="5"/>
  <c r="I33" i="5"/>
  <c r="M33" i="5"/>
  <c r="Q33" i="5"/>
  <c r="U33" i="5"/>
  <c r="Y33" i="5"/>
  <c r="AC33" i="5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Q33" i="9"/>
  <c r="U33" i="9"/>
  <c r="Y33" i="9"/>
  <c r="AC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S33" i="4"/>
  <c r="I33" i="4"/>
  <c r="Q33" i="4"/>
  <c r="U33" i="4"/>
  <c r="AC33" i="4"/>
  <c r="C33" i="5"/>
  <c r="G33" i="5"/>
  <c r="K33" i="5"/>
  <c r="O33" i="5"/>
  <c r="S33" i="5"/>
  <c r="W33" i="5"/>
  <c r="AA33" i="5"/>
  <c r="AE33" i="5"/>
  <c r="B33" i="6"/>
  <c r="F33" i="6"/>
  <c r="J33" i="6"/>
  <c r="N33" i="6"/>
  <c r="R33" i="6"/>
  <c r="V33" i="6"/>
  <c r="Z33" i="6"/>
  <c r="AD33" i="6"/>
  <c r="E33" i="7"/>
  <c r="I33" i="7"/>
  <c r="M33" i="7"/>
  <c r="Q33" i="7"/>
  <c r="U33" i="7"/>
  <c r="Y33" i="7"/>
  <c r="AC33" i="7"/>
  <c r="D33" i="8"/>
  <c r="H33" i="8"/>
  <c r="L33" i="8"/>
  <c r="P33" i="8"/>
  <c r="T33" i="8"/>
  <c r="X33" i="8"/>
  <c r="AB33" i="8"/>
  <c r="AF33" i="8"/>
  <c r="C33" i="9"/>
  <c r="G33" i="9"/>
  <c r="E33" i="4"/>
  <c r="M33" i="4"/>
  <c r="Y33" i="4"/>
  <c r="K33" i="9"/>
  <c r="O33" i="9"/>
  <c r="S33" i="9"/>
  <c r="W33" i="9"/>
  <c r="AA33" i="9"/>
  <c r="AE33" i="9"/>
  <c r="B33" i="12"/>
  <c r="F33" i="12"/>
  <c r="J33" i="12"/>
  <c r="N33" i="12"/>
  <c r="R33" i="12"/>
  <c r="V33" i="12"/>
  <c r="Z33" i="12"/>
  <c r="AD33" i="12"/>
  <c r="AG14" i="12"/>
  <c r="E33" i="15"/>
  <c r="I33" i="15"/>
  <c r="M33" i="15"/>
  <c r="Q33" i="15"/>
  <c r="U33" i="15"/>
  <c r="Y33" i="15"/>
  <c r="AC33" i="15"/>
  <c r="AG14" i="15"/>
  <c r="AE33" i="15"/>
  <c r="AG31" i="15"/>
  <c r="AG11" i="15"/>
  <c r="AG30" i="14"/>
  <c r="AG31" i="5"/>
  <c r="AH31" i="5"/>
  <c r="AG14" i="6"/>
  <c r="AH14" i="6"/>
  <c r="AH31" i="9"/>
  <c r="AG31" i="9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B33" i="4"/>
  <c r="AG14" i="5"/>
  <c r="AH14" i="5"/>
  <c r="AG31" i="6"/>
  <c r="AH31" i="6"/>
  <c r="AH31" i="8"/>
  <c r="AG31" i="8"/>
  <c r="AH14" i="9"/>
  <c r="AG14" i="9"/>
  <c r="C33" i="14"/>
  <c r="C34" i="14"/>
  <c r="E33" i="14"/>
  <c r="E34" i="14"/>
  <c r="G33" i="14"/>
  <c r="G34" i="14"/>
  <c r="I33" i="14"/>
  <c r="I34" i="14"/>
  <c r="K33" i="14"/>
  <c r="K34" i="14"/>
  <c r="M33" i="14"/>
  <c r="M34" i="14"/>
  <c r="O33" i="14"/>
  <c r="O34" i="14"/>
  <c r="Q33" i="14"/>
  <c r="Q34" i="14"/>
  <c r="S33" i="14"/>
  <c r="S34" i="14"/>
  <c r="U33" i="14"/>
  <c r="U34" i="14"/>
  <c r="W33" i="14"/>
  <c r="W34" i="14"/>
  <c r="Y33" i="14"/>
  <c r="Y34" i="14"/>
  <c r="AA33" i="14"/>
  <c r="AA34" i="14"/>
  <c r="AC33" i="14"/>
  <c r="AC34" i="14"/>
  <c r="AE33" i="14"/>
  <c r="AE34" i="1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14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V33" i="7"/>
  <c r="X33" i="7"/>
  <c r="Z33" i="7"/>
  <c r="AB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AG11" i="12"/>
  <c r="AG31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D33" i="15"/>
  <c r="AF33" i="15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26" i="4"/>
  <c r="AG15" i="4"/>
  <c r="AG6" i="4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3" i="14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13" i="5"/>
  <c r="AG25" i="5"/>
  <c r="AH29" i="5"/>
  <c r="AH18" i="5"/>
  <c r="AH12" i="6"/>
  <c r="AG18" i="6"/>
  <c r="AH29" i="6"/>
  <c r="AG32" i="6"/>
  <c r="AG11" i="7"/>
  <c r="AH25" i="8"/>
  <c r="AG27" i="8"/>
  <c r="AH10" i="9"/>
  <c r="AG15" i="9"/>
  <c r="AG32" i="9"/>
  <c r="AG28" i="15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G30" i="15"/>
  <c r="AH30" i="5"/>
  <c r="AG30" i="6"/>
  <c r="AG32" i="5"/>
  <c r="AH30" i="9"/>
  <c r="AH30" i="6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G33" i="14" l="1"/>
  <c r="AH33" i="14"/>
  <c r="AG34" i="14"/>
  <c r="AH33" i="9"/>
  <c r="AH33" i="6"/>
  <c r="AH33" i="8"/>
  <c r="AG33" i="8"/>
  <c r="AG33" i="4"/>
  <c r="AH33" i="5"/>
  <c r="AG33" i="7"/>
  <c r="AG33" i="6"/>
  <c r="AG33" i="9"/>
  <c r="AG33" i="5"/>
  <c r="AG33" i="15"/>
  <c r="AG33" i="12"/>
</calcChain>
</file>

<file path=xl/sharedStrings.xml><?xml version="1.0" encoding="utf-8"?>
<sst xmlns="http://schemas.openxmlformats.org/spreadsheetml/2006/main" count="480" uniqueCount="72">
  <si>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</si>
  <si>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</si>
  <si>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</si>
  <si>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</si>
  <si>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</si>
  <si>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</si>
  <si>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</si>
  <si>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</si>
  <si>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</si>
  <si>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</si>
  <si>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</si>
  <si>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</si>
  <si>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</si>
  <si>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</si>
  <si>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</si>
  <si>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</si>
  <si>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</si>
  <si>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</si>
  <si>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</si>
  <si>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</si>
  <si>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</si>
  <si>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</si>
  <si>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</si>
  <si>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</si>
  <si>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</si>
  <si>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</si>
  <si>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</si>
  <si>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</si>
  <si>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</si>
  <si>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</si>
  <si>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</si>
  <si>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</si>
  <si>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</si>
  <si>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</si>
  <si>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</si>
  <si>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</si>
  <si>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</si>
  <si>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</si>
  <si>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</si>
  <si>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</si>
  <si>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</si>
  <si>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</si>
  <si>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</si>
  <si>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</si>
  <si>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</si>
  <si>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</si>
  <si>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</si>
  <si>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</si>
  <si>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</si>
  <si>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</si>
  <si>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</si>
  <si>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>Março/2013</t>
  </si>
  <si>
    <t xml:space="preserve"> </t>
  </si>
  <si>
    <t>Fonte : PCDs_Inmet/Cemtec/Agraer/Seprotur</t>
  </si>
  <si>
    <t>Carlos Eduardo Borges Daniel</t>
  </si>
  <si>
    <t>Geógrafo/Assessoria Técnica/Cemtec</t>
  </si>
  <si>
    <t>Rosemeire Vargas Gomes</t>
  </si>
  <si>
    <t>Analista de Sistema/Cemtec</t>
  </si>
  <si>
    <t xml:space="preserve">  </t>
  </si>
  <si>
    <r>
      <t>Considerações</t>
    </r>
    <r>
      <rPr>
        <sz val="9"/>
        <rFont val="Arial"/>
        <family val="2"/>
      </rPr>
      <t xml:space="preserve">: O sensor do pluviômetro de Bela Vista-MS, encontra-se com </t>
    </r>
    <r>
      <rPr>
        <sz val="9"/>
        <color rgb="FFC00000"/>
        <rFont val="Arial"/>
        <family val="2"/>
      </rPr>
      <t>defeito</t>
    </r>
    <r>
      <rPr>
        <sz val="9"/>
        <rFont val="Arial"/>
        <family val="2"/>
      </rPr>
      <t xml:space="preserve">,sendo que o último dado registrado ocorreu em 03/10/2012 na ordem de </t>
    </r>
    <r>
      <rPr>
        <sz val="9"/>
        <color rgb="FFC00000"/>
        <rFont val="Arial"/>
        <family val="2"/>
      </rPr>
      <t>85 mm de precipitação (</t>
    </r>
    <r>
      <rPr>
        <sz val="9"/>
        <rFont val="Arial"/>
        <family val="2"/>
      </rPr>
      <t>Chuva</t>
    </r>
    <r>
      <rPr>
        <sz val="9"/>
        <color rgb="FFC00000"/>
        <rFont val="Arial"/>
        <family val="2"/>
      </rPr>
      <t>)</t>
    </r>
    <r>
      <rPr>
        <sz val="9"/>
        <rFont val="Arial"/>
        <family val="2"/>
      </rPr>
      <t>.</t>
    </r>
  </si>
  <si>
    <t>Dias sem chuvas</t>
  </si>
  <si>
    <t>no mês</t>
  </si>
  <si>
    <t>s/ dados</t>
  </si>
  <si>
    <t>NE</t>
  </si>
  <si>
    <t>NO</t>
  </si>
  <si>
    <t>O</t>
  </si>
  <si>
    <t>N</t>
  </si>
  <si>
    <t>ME</t>
  </si>
  <si>
    <t>S</t>
  </si>
  <si>
    <t>SE</t>
  </si>
  <si>
    <t>L</t>
  </si>
  <si>
    <t>Bataguassu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</si>
</sst>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FF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sz val="9"/>
      <color rgb="FFC00000"/>
      <name val="Arial"/>
      <family val="2"/>
    </font>
    <font>
      <sz val="9"/>
      <color rgb="FFFF0000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9" fillId="0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/>
    </xf>
    <xf numFmtId="0" fontId="20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25.333333333333339</v>
          </cell>
          <cell r="C5">
            <v>31.8</v>
          </cell>
          <cell r="D5">
            <v>21.2</v>
          </cell>
          <cell r="E5">
            <v>75.958333333333329</v>
          </cell>
          <cell r="F5">
            <v>95</v>
          </cell>
          <cell r="G5">
            <v>46</v>
          </cell>
          <cell r="H5">
            <v>12.24</v>
          </cell>
          <cell r="I5" t="str">
            <v>S</v>
          </cell>
          <cell r="J5">
            <v>39.24</v>
          </cell>
          <cell r="K5">
            <v>0.8</v>
          </cell>
        </row>
        <row r="6">
          <cell r="B6">
            <v>27.241666666666656</v>
          </cell>
          <cell r="C6">
            <v>34.6</v>
          </cell>
          <cell r="D6">
            <v>20.7</v>
          </cell>
          <cell r="E6">
            <v>69.25</v>
          </cell>
          <cell r="F6">
            <v>96</v>
          </cell>
          <cell r="G6">
            <v>38</v>
          </cell>
          <cell r="H6">
            <v>8.2799999999999994</v>
          </cell>
          <cell r="I6" t="str">
            <v>O</v>
          </cell>
          <cell r="J6">
            <v>20.52</v>
          </cell>
          <cell r="K6">
            <v>0</v>
          </cell>
        </row>
        <row r="7">
          <cell r="B7">
            <v>28.379166666666666</v>
          </cell>
          <cell r="C7">
            <v>36.1</v>
          </cell>
          <cell r="D7">
            <v>22</v>
          </cell>
          <cell r="E7">
            <v>66.291666666666671</v>
          </cell>
          <cell r="F7">
            <v>95</v>
          </cell>
          <cell r="G7">
            <v>30</v>
          </cell>
          <cell r="H7">
            <v>11.16</v>
          </cell>
          <cell r="I7" t="str">
            <v>O</v>
          </cell>
          <cell r="J7">
            <v>27.36</v>
          </cell>
          <cell r="K7">
            <v>0</v>
          </cell>
        </row>
        <row r="8">
          <cell r="B8">
            <v>28.483333333333334</v>
          </cell>
          <cell r="C8">
            <v>36.700000000000003</v>
          </cell>
          <cell r="D8">
            <v>21.5</v>
          </cell>
          <cell r="E8">
            <v>66.083333333333329</v>
          </cell>
          <cell r="F8">
            <v>95</v>
          </cell>
          <cell r="G8">
            <v>26</v>
          </cell>
          <cell r="H8">
            <v>6.84</v>
          </cell>
          <cell r="I8" t="str">
            <v>SO</v>
          </cell>
          <cell r="J8">
            <v>23.040000000000003</v>
          </cell>
          <cell r="K8">
            <v>0</v>
          </cell>
        </row>
        <row r="9">
          <cell r="B9">
            <v>26.370833333333337</v>
          </cell>
          <cell r="C9">
            <v>35.200000000000003</v>
          </cell>
          <cell r="D9">
            <v>22.3</v>
          </cell>
          <cell r="E9">
            <v>77.125</v>
          </cell>
          <cell r="F9">
            <v>96</v>
          </cell>
          <cell r="G9">
            <v>43</v>
          </cell>
          <cell r="H9">
            <v>14.4</v>
          </cell>
          <cell r="I9" t="str">
            <v>NE</v>
          </cell>
          <cell r="J9">
            <v>57.24</v>
          </cell>
          <cell r="K9">
            <v>0</v>
          </cell>
        </row>
        <row r="10">
          <cell r="B10">
            <v>27.670833333333334</v>
          </cell>
          <cell r="C10">
            <v>35.200000000000003</v>
          </cell>
          <cell r="D10">
            <v>22.3</v>
          </cell>
          <cell r="E10">
            <v>71.291666666666671</v>
          </cell>
          <cell r="F10">
            <v>95</v>
          </cell>
          <cell r="G10">
            <v>40</v>
          </cell>
          <cell r="H10">
            <v>9.3600000000000012</v>
          </cell>
          <cell r="I10" t="str">
            <v>NE</v>
          </cell>
          <cell r="J10">
            <v>29.880000000000003</v>
          </cell>
          <cell r="K10">
            <v>0.2</v>
          </cell>
        </row>
        <row r="11">
          <cell r="B11">
            <v>28.875000000000004</v>
          </cell>
          <cell r="C11">
            <v>36.799999999999997</v>
          </cell>
          <cell r="D11">
            <v>23.6</v>
          </cell>
          <cell r="E11">
            <v>69.416666666666671</v>
          </cell>
          <cell r="F11">
            <v>95</v>
          </cell>
          <cell r="G11">
            <v>33</v>
          </cell>
          <cell r="H11">
            <v>9.3600000000000012</v>
          </cell>
          <cell r="I11" t="str">
            <v>NE</v>
          </cell>
          <cell r="J11">
            <v>24.48</v>
          </cell>
          <cell r="K11">
            <v>0</v>
          </cell>
        </row>
        <row r="12">
          <cell r="B12">
            <v>28.537499999999998</v>
          </cell>
          <cell r="C12">
            <v>35.6</v>
          </cell>
          <cell r="D12">
            <v>23.1</v>
          </cell>
          <cell r="E12">
            <v>70.75</v>
          </cell>
          <cell r="F12">
            <v>95</v>
          </cell>
          <cell r="G12">
            <v>39</v>
          </cell>
          <cell r="H12">
            <v>9.3600000000000012</v>
          </cell>
          <cell r="I12" t="str">
            <v>S</v>
          </cell>
          <cell r="J12">
            <v>30.6</v>
          </cell>
          <cell r="K12">
            <v>0</v>
          </cell>
        </row>
        <row r="13">
          <cell r="B13">
            <v>28.337500000000009</v>
          </cell>
          <cell r="C13">
            <v>36.200000000000003</v>
          </cell>
          <cell r="D13">
            <v>23.1</v>
          </cell>
          <cell r="E13">
            <v>69.041666666666671</v>
          </cell>
          <cell r="F13">
            <v>94</v>
          </cell>
          <cell r="G13">
            <v>35</v>
          </cell>
          <cell r="H13">
            <v>13.32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28.854166666666671</v>
          </cell>
          <cell r="C14">
            <v>36.1</v>
          </cell>
          <cell r="D14">
            <v>23.6</v>
          </cell>
          <cell r="E14">
            <v>65.833333333333329</v>
          </cell>
          <cell r="F14">
            <v>90</v>
          </cell>
          <cell r="G14">
            <v>34</v>
          </cell>
          <cell r="H14">
            <v>12.96</v>
          </cell>
          <cell r="I14" t="str">
            <v>NE</v>
          </cell>
          <cell r="J14">
            <v>31.680000000000003</v>
          </cell>
          <cell r="K14">
            <v>0</v>
          </cell>
        </row>
        <row r="15">
          <cell r="B15">
            <v>29.141666666666666</v>
          </cell>
          <cell r="C15">
            <v>36.6</v>
          </cell>
          <cell r="D15">
            <v>22.9</v>
          </cell>
          <cell r="E15">
            <v>64.291666666666671</v>
          </cell>
          <cell r="F15">
            <v>94</v>
          </cell>
          <cell r="G15">
            <v>33</v>
          </cell>
          <cell r="H15">
            <v>14.04</v>
          </cell>
          <cell r="I15" t="str">
            <v>NE</v>
          </cell>
          <cell r="J15">
            <v>31.680000000000003</v>
          </cell>
          <cell r="K15">
            <v>0</v>
          </cell>
        </row>
        <row r="16">
          <cell r="B16">
            <v>27.525000000000002</v>
          </cell>
          <cell r="C16">
            <v>36</v>
          </cell>
          <cell r="D16">
            <v>22.9</v>
          </cell>
          <cell r="E16">
            <v>71.875</v>
          </cell>
          <cell r="F16">
            <v>94</v>
          </cell>
          <cell r="G16">
            <v>33</v>
          </cell>
          <cell r="H16">
            <v>15.48</v>
          </cell>
          <cell r="I16" t="str">
            <v>L</v>
          </cell>
          <cell r="J16">
            <v>52.56</v>
          </cell>
          <cell r="K16">
            <v>0.4</v>
          </cell>
        </row>
        <row r="17">
          <cell r="B17">
            <v>28.387500000000003</v>
          </cell>
          <cell r="C17">
            <v>36.5</v>
          </cell>
          <cell r="D17">
            <v>23.2</v>
          </cell>
          <cell r="E17">
            <v>68.875</v>
          </cell>
          <cell r="F17">
            <v>95</v>
          </cell>
          <cell r="G17">
            <v>33</v>
          </cell>
          <cell r="H17">
            <v>13.68</v>
          </cell>
          <cell r="I17" t="str">
            <v>L</v>
          </cell>
          <cell r="J17">
            <v>58.680000000000007</v>
          </cell>
          <cell r="K17">
            <v>0.2</v>
          </cell>
        </row>
        <row r="18">
          <cell r="B18">
            <v>25.462499999999995</v>
          </cell>
          <cell r="C18">
            <v>31.7</v>
          </cell>
          <cell r="D18">
            <v>22.3</v>
          </cell>
          <cell r="E18">
            <v>83.583333333333329</v>
          </cell>
          <cell r="F18">
            <v>97</v>
          </cell>
          <cell r="G18">
            <v>53</v>
          </cell>
          <cell r="H18">
            <v>12.6</v>
          </cell>
          <cell r="I18" t="str">
            <v>SE</v>
          </cell>
          <cell r="J18">
            <v>29.52</v>
          </cell>
          <cell r="K18">
            <v>0.60000000000000009</v>
          </cell>
        </row>
        <row r="19">
          <cell r="B19">
            <v>26.504166666666666</v>
          </cell>
          <cell r="C19">
            <v>32.5</v>
          </cell>
          <cell r="D19">
            <v>22.5</v>
          </cell>
          <cell r="E19">
            <v>81.458333333333329</v>
          </cell>
          <cell r="F19">
            <v>97</v>
          </cell>
          <cell r="G19">
            <v>48</v>
          </cell>
          <cell r="H19">
            <v>11.16</v>
          </cell>
          <cell r="I19" t="str">
            <v>O</v>
          </cell>
          <cell r="J19">
            <v>28.44</v>
          </cell>
          <cell r="K19">
            <v>0.2</v>
          </cell>
        </row>
        <row r="20">
          <cell r="B20">
            <v>26.062500000000004</v>
          </cell>
          <cell r="C20">
            <v>32.1</v>
          </cell>
          <cell r="D20">
            <v>23</v>
          </cell>
          <cell r="E20">
            <v>82.958333333333329</v>
          </cell>
          <cell r="F20">
            <v>96</v>
          </cell>
          <cell r="G20">
            <v>51</v>
          </cell>
          <cell r="H20">
            <v>11.520000000000001</v>
          </cell>
          <cell r="I20" t="str">
            <v>SO</v>
          </cell>
          <cell r="J20">
            <v>43.56</v>
          </cell>
          <cell r="K20">
            <v>0.2</v>
          </cell>
        </row>
        <row r="21">
          <cell r="B21">
            <v>24.333333333333339</v>
          </cell>
          <cell r="C21">
            <v>28.8</v>
          </cell>
          <cell r="D21">
            <v>21.9</v>
          </cell>
          <cell r="E21">
            <v>89.541666666666671</v>
          </cell>
          <cell r="F21">
            <v>97</v>
          </cell>
          <cell r="G21">
            <v>68</v>
          </cell>
          <cell r="H21">
            <v>8.64</v>
          </cell>
          <cell r="I21" t="str">
            <v>SO</v>
          </cell>
          <cell r="J21">
            <v>18</v>
          </cell>
          <cell r="K21">
            <v>0</v>
          </cell>
        </row>
        <row r="22">
          <cell r="B22">
            <v>22.3125</v>
          </cell>
          <cell r="C22">
            <v>25.1</v>
          </cell>
          <cell r="D22">
            <v>21</v>
          </cell>
          <cell r="E22">
            <v>91.041666666666671</v>
          </cell>
          <cell r="F22">
            <v>95</v>
          </cell>
          <cell r="G22">
            <v>82</v>
          </cell>
          <cell r="H22">
            <v>11.16</v>
          </cell>
          <cell r="I22" t="str">
            <v>SO</v>
          </cell>
          <cell r="J22">
            <v>23.759999999999998</v>
          </cell>
          <cell r="K22">
            <v>0.2</v>
          </cell>
        </row>
        <row r="23">
          <cell r="B23">
            <v>21.837500000000002</v>
          </cell>
          <cell r="C23">
            <v>25.5</v>
          </cell>
          <cell r="D23">
            <v>19.600000000000001</v>
          </cell>
          <cell r="E23">
            <v>88</v>
          </cell>
          <cell r="F23">
            <v>97</v>
          </cell>
          <cell r="G23">
            <v>70</v>
          </cell>
          <cell r="H23">
            <v>14.04</v>
          </cell>
          <cell r="I23" t="str">
            <v>SO</v>
          </cell>
          <cell r="J23">
            <v>28.44</v>
          </cell>
          <cell r="K23">
            <v>0</v>
          </cell>
        </row>
        <row r="24">
          <cell r="B24">
            <v>23.141666666666662</v>
          </cell>
          <cell r="C24">
            <v>29.6</v>
          </cell>
          <cell r="D24">
            <v>19.7</v>
          </cell>
          <cell r="E24">
            <v>89.291666666666671</v>
          </cell>
          <cell r="F24">
            <v>97</v>
          </cell>
          <cell r="G24">
            <v>63</v>
          </cell>
          <cell r="H24">
            <v>13.32</v>
          </cell>
          <cell r="I24" t="str">
            <v>S</v>
          </cell>
          <cell r="J24">
            <v>45.36</v>
          </cell>
          <cell r="K24">
            <v>0</v>
          </cell>
        </row>
        <row r="25">
          <cell r="B25">
            <v>22.95</v>
          </cell>
          <cell r="C25">
            <v>29.3</v>
          </cell>
          <cell r="D25">
            <v>19.5</v>
          </cell>
          <cell r="E25">
            <v>85.625</v>
          </cell>
          <cell r="F25">
            <v>98</v>
          </cell>
          <cell r="G25">
            <v>59</v>
          </cell>
          <cell r="H25">
            <v>10.08</v>
          </cell>
          <cell r="I25" t="str">
            <v>NO</v>
          </cell>
          <cell r="J25">
            <v>21.6</v>
          </cell>
          <cell r="K25">
            <v>0</v>
          </cell>
        </row>
        <row r="26">
          <cell r="B26">
            <v>25.054166666666671</v>
          </cell>
          <cell r="C26">
            <v>31.4</v>
          </cell>
          <cell r="D26">
            <v>19.7</v>
          </cell>
          <cell r="E26">
            <v>77.208333333333329</v>
          </cell>
          <cell r="F26">
            <v>98</v>
          </cell>
          <cell r="G26">
            <v>46</v>
          </cell>
          <cell r="H26">
            <v>9</v>
          </cell>
          <cell r="I26" t="str">
            <v>SO</v>
          </cell>
          <cell r="J26">
            <v>21.240000000000002</v>
          </cell>
          <cell r="K26">
            <v>0.2</v>
          </cell>
        </row>
        <row r="27">
          <cell r="B27">
            <v>25.566666666666666</v>
          </cell>
          <cell r="C27">
            <v>33.700000000000003</v>
          </cell>
          <cell r="D27">
            <v>19.7</v>
          </cell>
          <cell r="E27">
            <v>75.625</v>
          </cell>
          <cell r="F27">
            <v>98</v>
          </cell>
          <cell r="G27">
            <v>41</v>
          </cell>
          <cell r="H27">
            <v>10.8</v>
          </cell>
          <cell r="I27" t="str">
            <v>O</v>
          </cell>
          <cell r="J27">
            <v>23.400000000000002</v>
          </cell>
          <cell r="K27">
            <v>0</v>
          </cell>
        </row>
        <row r="28">
          <cell r="B28">
            <v>25.529166666666669</v>
          </cell>
          <cell r="C28">
            <v>31.4</v>
          </cell>
          <cell r="D28">
            <v>20.2</v>
          </cell>
          <cell r="E28">
            <v>75.583333333333329</v>
          </cell>
          <cell r="F28">
            <v>97</v>
          </cell>
          <cell r="G28">
            <v>47</v>
          </cell>
          <cell r="H28">
            <v>14.04</v>
          </cell>
          <cell r="I28" t="str">
            <v>S</v>
          </cell>
          <cell r="J28">
            <v>35.28</v>
          </cell>
          <cell r="K28">
            <v>0</v>
          </cell>
        </row>
        <row r="29">
          <cell r="B29">
            <v>25.104166666666671</v>
          </cell>
          <cell r="C29">
            <v>29.2</v>
          </cell>
          <cell r="D29">
            <v>21.9</v>
          </cell>
          <cell r="E29">
            <v>79.625</v>
          </cell>
          <cell r="F29">
            <v>96</v>
          </cell>
          <cell r="G29">
            <v>55</v>
          </cell>
          <cell r="H29">
            <v>10.08</v>
          </cell>
          <cell r="I29" t="str">
            <v>S</v>
          </cell>
          <cell r="J29">
            <v>22.68</v>
          </cell>
          <cell r="K29">
            <v>0</v>
          </cell>
        </row>
        <row r="30">
          <cell r="B30">
            <v>24.783333333333342</v>
          </cell>
          <cell r="C30">
            <v>30.8</v>
          </cell>
          <cell r="D30">
            <v>21.5</v>
          </cell>
          <cell r="E30">
            <v>76.083333333333329</v>
          </cell>
          <cell r="F30">
            <v>95</v>
          </cell>
          <cell r="G30">
            <v>48</v>
          </cell>
          <cell r="H30">
            <v>14.4</v>
          </cell>
          <cell r="I30" t="str">
            <v>O</v>
          </cell>
          <cell r="J30">
            <v>34.56</v>
          </cell>
          <cell r="K30">
            <v>0</v>
          </cell>
        </row>
        <row r="31">
          <cell r="B31">
            <v>24.066666666666663</v>
          </cell>
          <cell r="C31">
            <v>30.3</v>
          </cell>
          <cell r="D31">
            <v>19.2</v>
          </cell>
          <cell r="E31">
            <v>75</v>
          </cell>
          <cell r="F31">
            <v>98</v>
          </cell>
          <cell r="G31">
            <v>39</v>
          </cell>
          <cell r="H31">
            <v>11.520000000000001</v>
          </cell>
          <cell r="I31" t="str">
            <v>NO</v>
          </cell>
          <cell r="J31">
            <v>25.56</v>
          </cell>
          <cell r="K31">
            <v>0</v>
          </cell>
        </row>
        <row r="32">
          <cell r="B32">
            <v>22.738095238095241</v>
          </cell>
          <cell r="C32">
            <v>30.2</v>
          </cell>
          <cell r="D32">
            <v>15.4</v>
          </cell>
          <cell r="E32">
            <v>61.285714285714285</v>
          </cell>
          <cell r="F32">
            <v>95</v>
          </cell>
          <cell r="G32">
            <v>35</v>
          </cell>
          <cell r="H32">
            <v>7.5600000000000005</v>
          </cell>
          <cell r="I32" t="str">
            <v>O</v>
          </cell>
          <cell r="J32">
            <v>15.48</v>
          </cell>
          <cell r="K32">
            <v>0</v>
          </cell>
        </row>
        <row r="33">
          <cell r="B33">
            <v>25.142857142857142</v>
          </cell>
          <cell r="C33">
            <v>31</v>
          </cell>
          <cell r="D33">
            <v>16.5</v>
          </cell>
          <cell r="E33">
            <v>60.4</v>
          </cell>
          <cell r="F33">
            <v>96</v>
          </cell>
          <cell r="G33">
            <v>41</v>
          </cell>
          <cell r="H33">
            <v>12.24</v>
          </cell>
          <cell r="I33" t="str">
            <v>SO</v>
          </cell>
          <cell r="J33">
            <v>29.880000000000003</v>
          </cell>
          <cell r="K33">
            <v>0</v>
          </cell>
        </row>
        <row r="34">
          <cell r="B34">
            <v>23.675000000000001</v>
          </cell>
          <cell r="C34">
            <v>31.8</v>
          </cell>
          <cell r="D34">
            <v>16.8</v>
          </cell>
          <cell r="E34">
            <v>73.791666666666671</v>
          </cell>
          <cell r="F34">
            <v>96</v>
          </cell>
          <cell r="G34">
            <v>45</v>
          </cell>
          <cell r="H34">
            <v>10.8</v>
          </cell>
          <cell r="I34" t="str">
            <v>O</v>
          </cell>
          <cell r="J34">
            <v>21.6</v>
          </cell>
          <cell r="K34">
            <v>0</v>
          </cell>
        </row>
        <row r="35">
          <cell r="B35">
            <v>26.524999999999995</v>
          </cell>
          <cell r="C35">
            <v>34.299999999999997</v>
          </cell>
          <cell r="D35">
            <v>20.2</v>
          </cell>
          <cell r="E35">
            <v>73.458333333333329</v>
          </cell>
          <cell r="F35">
            <v>97</v>
          </cell>
          <cell r="G35">
            <v>42</v>
          </cell>
          <cell r="H35">
            <v>11.16</v>
          </cell>
          <cell r="I35" t="str">
            <v>SO</v>
          </cell>
          <cell r="J35">
            <v>23.759999999999998</v>
          </cell>
          <cell r="K35">
            <v>0</v>
          </cell>
        </row>
        <row r="36">
          <cell r="I36" t="str">
            <v>SO</v>
          </cell>
        </row>
      </sheetData>
      <sheetData sheetId="3">
        <row r="5">
          <cell r="B5">
            <v>27.841666666666665</v>
          </cell>
        </row>
      </sheetData>
      <sheetData sheetId="4">
        <row r="5">
          <cell r="B5">
            <v>23.55</v>
          </cell>
        </row>
      </sheetData>
      <sheetData sheetId="5">
        <row r="5">
          <cell r="B5">
            <v>23.379166666666674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22.908333333333331</v>
          </cell>
          <cell r="C5">
            <v>31.6</v>
          </cell>
          <cell r="D5">
            <v>19.5</v>
          </cell>
          <cell r="E5">
            <v>81.375</v>
          </cell>
          <cell r="F5">
            <v>95</v>
          </cell>
          <cell r="G5">
            <v>43</v>
          </cell>
          <cell r="H5">
            <v>25.92</v>
          </cell>
          <cell r="I5" t="str">
            <v>NE</v>
          </cell>
          <cell r="J5">
            <v>36</v>
          </cell>
          <cell r="K5">
            <v>6.2</v>
          </cell>
        </row>
        <row r="6">
          <cell r="B6">
            <v>24.658333333333335</v>
          </cell>
          <cell r="C6">
            <v>31.7</v>
          </cell>
          <cell r="D6">
            <v>20.3</v>
          </cell>
          <cell r="E6">
            <v>76.458333333333329</v>
          </cell>
          <cell r="F6">
            <v>95</v>
          </cell>
          <cell r="G6">
            <v>42</v>
          </cell>
          <cell r="H6">
            <v>24.48</v>
          </cell>
          <cell r="I6" t="str">
            <v>NE</v>
          </cell>
          <cell r="J6">
            <v>35.64</v>
          </cell>
          <cell r="K6">
            <v>9.6</v>
          </cell>
        </row>
        <row r="7">
          <cell r="B7">
            <v>25.539130434782617</v>
          </cell>
          <cell r="C7">
            <v>31.5</v>
          </cell>
          <cell r="D7">
            <v>20.5</v>
          </cell>
          <cell r="E7">
            <v>72.608695652173907</v>
          </cell>
          <cell r="F7">
            <v>93</v>
          </cell>
          <cell r="G7">
            <v>43</v>
          </cell>
          <cell r="H7">
            <v>19.079999999999998</v>
          </cell>
          <cell r="I7" t="str">
            <v>O</v>
          </cell>
          <cell r="J7">
            <v>28.08</v>
          </cell>
          <cell r="K7">
            <v>1.2</v>
          </cell>
        </row>
        <row r="8">
          <cell r="B8">
            <v>24.858333333333331</v>
          </cell>
          <cell r="C8">
            <v>31.4</v>
          </cell>
          <cell r="D8">
            <v>19.5</v>
          </cell>
          <cell r="E8">
            <v>75.625</v>
          </cell>
          <cell r="F8">
            <v>91</v>
          </cell>
          <cell r="G8">
            <v>50</v>
          </cell>
          <cell r="H8">
            <v>16.559999999999999</v>
          </cell>
          <cell r="I8" t="str">
            <v>NE</v>
          </cell>
          <cell r="J8">
            <v>81.360000000000014</v>
          </cell>
          <cell r="K8">
            <v>32</v>
          </cell>
        </row>
        <row r="9">
          <cell r="B9">
            <v>24.679166666666664</v>
          </cell>
          <cell r="C9">
            <v>31.7</v>
          </cell>
          <cell r="D9">
            <v>20.6</v>
          </cell>
          <cell r="E9">
            <v>76.291666666666671</v>
          </cell>
          <cell r="F9">
            <v>92</v>
          </cell>
          <cell r="G9">
            <v>50</v>
          </cell>
          <cell r="H9">
            <v>23.400000000000002</v>
          </cell>
          <cell r="I9" t="str">
            <v>N</v>
          </cell>
          <cell r="J9">
            <v>37.440000000000005</v>
          </cell>
          <cell r="K9">
            <v>0</v>
          </cell>
        </row>
        <row r="10">
          <cell r="B10">
            <v>24.904166666666665</v>
          </cell>
          <cell r="C10">
            <v>31.6</v>
          </cell>
          <cell r="D10">
            <v>19.899999999999999</v>
          </cell>
          <cell r="E10">
            <v>75.666666666666671</v>
          </cell>
          <cell r="F10">
            <v>97</v>
          </cell>
          <cell r="G10">
            <v>45</v>
          </cell>
          <cell r="H10">
            <v>15.48</v>
          </cell>
          <cell r="I10" t="str">
            <v>NE</v>
          </cell>
          <cell r="J10">
            <v>28.8</v>
          </cell>
          <cell r="K10">
            <v>24.2</v>
          </cell>
        </row>
        <row r="11">
          <cell r="B11">
            <v>24.316666666666666</v>
          </cell>
          <cell r="C11">
            <v>32.1</v>
          </cell>
          <cell r="D11">
            <v>20.7</v>
          </cell>
          <cell r="E11">
            <v>80.5</v>
          </cell>
          <cell r="F11">
            <v>94</v>
          </cell>
          <cell r="G11">
            <v>41</v>
          </cell>
          <cell r="H11">
            <v>19.8</v>
          </cell>
          <cell r="I11" t="str">
            <v>N</v>
          </cell>
          <cell r="J11">
            <v>45.36</v>
          </cell>
          <cell r="K11">
            <v>2.2000000000000002</v>
          </cell>
        </row>
        <row r="12">
          <cell r="B12">
            <v>24.183333333333334</v>
          </cell>
          <cell r="C12">
            <v>33</v>
          </cell>
          <cell r="D12">
            <v>20.100000000000001</v>
          </cell>
          <cell r="E12">
            <v>78.583333333333329</v>
          </cell>
          <cell r="F12">
            <v>95</v>
          </cell>
          <cell r="G12">
            <v>38</v>
          </cell>
          <cell r="H12">
            <v>22.32</v>
          </cell>
          <cell r="I12" t="str">
            <v>NE</v>
          </cell>
          <cell r="J12">
            <v>55.800000000000004</v>
          </cell>
          <cell r="K12">
            <v>0</v>
          </cell>
        </row>
        <row r="13">
          <cell r="B13">
            <v>24.941666666666663</v>
          </cell>
          <cell r="C13">
            <v>32.1</v>
          </cell>
          <cell r="D13">
            <v>20.8</v>
          </cell>
          <cell r="E13">
            <v>74.708333333333329</v>
          </cell>
          <cell r="F13">
            <v>95</v>
          </cell>
          <cell r="G13">
            <v>44</v>
          </cell>
          <cell r="H13">
            <v>19.440000000000001</v>
          </cell>
          <cell r="I13" t="str">
            <v>NO</v>
          </cell>
          <cell r="J13">
            <v>36.72</v>
          </cell>
          <cell r="K13">
            <v>1.7999999999999998</v>
          </cell>
        </row>
        <row r="14">
          <cell r="B14">
            <v>25.458333333333329</v>
          </cell>
          <cell r="C14">
            <v>33</v>
          </cell>
          <cell r="D14">
            <v>21</v>
          </cell>
          <cell r="E14">
            <v>72.041666666666671</v>
          </cell>
          <cell r="F14">
            <v>91</v>
          </cell>
          <cell r="G14">
            <v>37</v>
          </cell>
          <cell r="H14">
            <v>21.96</v>
          </cell>
          <cell r="I14" t="str">
            <v>N</v>
          </cell>
          <cell r="J14">
            <v>41.76</v>
          </cell>
          <cell r="K14">
            <v>0</v>
          </cell>
        </row>
        <row r="15">
          <cell r="B15">
            <v>25.162499999999998</v>
          </cell>
          <cell r="C15">
            <v>31.9</v>
          </cell>
          <cell r="D15">
            <v>21</v>
          </cell>
          <cell r="E15">
            <v>75.083333333333329</v>
          </cell>
          <cell r="F15">
            <v>93</v>
          </cell>
          <cell r="G15">
            <v>44</v>
          </cell>
          <cell r="H15">
            <v>21.6</v>
          </cell>
          <cell r="I15" t="str">
            <v>NE</v>
          </cell>
          <cell r="J15">
            <v>48.24</v>
          </cell>
          <cell r="K15">
            <v>0</v>
          </cell>
        </row>
        <row r="16">
          <cell r="B16">
            <v>23.716666666666665</v>
          </cell>
          <cell r="C16">
            <v>32.9</v>
          </cell>
          <cell r="D16">
            <v>20.5</v>
          </cell>
          <cell r="E16">
            <v>82.041666666666671</v>
          </cell>
          <cell r="F16">
            <v>95</v>
          </cell>
          <cell r="G16">
            <v>45</v>
          </cell>
          <cell r="H16">
            <v>28.44</v>
          </cell>
          <cell r="I16" t="str">
            <v>NE</v>
          </cell>
          <cell r="J16">
            <v>58.32</v>
          </cell>
          <cell r="K16">
            <v>4</v>
          </cell>
        </row>
        <row r="17">
          <cell r="B17">
            <v>25.120833333333326</v>
          </cell>
          <cell r="C17">
            <v>32</v>
          </cell>
          <cell r="D17">
            <v>20.7</v>
          </cell>
          <cell r="E17">
            <v>77.416666666666671</v>
          </cell>
          <cell r="F17">
            <v>94</v>
          </cell>
          <cell r="G17">
            <v>48</v>
          </cell>
          <cell r="H17">
            <v>18.720000000000002</v>
          </cell>
          <cell r="I17" t="str">
            <v>NE</v>
          </cell>
          <cell r="J17">
            <v>33.840000000000003</v>
          </cell>
          <cell r="K17">
            <v>0</v>
          </cell>
        </row>
        <row r="18">
          <cell r="B18">
            <v>24.408333333333342</v>
          </cell>
          <cell r="C18">
            <v>30.7</v>
          </cell>
          <cell r="D18">
            <v>21.1</v>
          </cell>
          <cell r="E18">
            <v>81.416666666666671</v>
          </cell>
          <cell r="F18">
            <v>95</v>
          </cell>
          <cell r="G18">
            <v>49</v>
          </cell>
          <cell r="H18">
            <v>19.440000000000001</v>
          </cell>
          <cell r="I18" t="str">
            <v>NE</v>
          </cell>
          <cell r="J18">
            <v>32.4</v>
          </cell>
          <cell r="K18">
            <v>3.9999999999999996</v>
          </cell>
        </row>
        <row r="19">
          <cell r="B19">
            <v>25.933333333333337</v>
          </cell>
          <cell r="C19">
            <v>32.4</v>
          </cell>
          <cell r="D19">
            <v>20.8</v>
          </cell>
          <cell r="E19">
            <v>71.541666666666671</v>
          </cell>
          <cell r="F19">
            <v>95</v>
          </cell>
          <cell r="G19">
            <v>40</v>
          </cell>
          <cell r="H19">
            <v>14.04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23.533333333333335</v>
          </cell>
          <cell r="C20">
            <v>28.6</v>
          </cell>
          <cell r="D20">
            <v>21.1</v>
          </cell>
          <cell r="E20">
            <v>85.291666666666671</v>
          </cell>
          <cell r="F20">
            <v>96</v>
          </cell>
          <cell r="G20">
            <v>62</v>
          </cell>
          <cell r="H20">
            <v>14.04</v>
          </cell>
          <cell r="I20" t="str">
            <v>SO</v>
          </cell>
          <cell r="J20">
            <v>35.64</v>
          </cell>
          <cell r="K20">
            <v>7.1999999999999993</v>
          </cell>
        </row>
        <row r="21">
          <cell r="B21">
            <v>22.549999999999997</v>
          </cell>
          <cell r="C21">
            <v>30</v>
          </cell>
          <cell r="D21">
            <v>19.3</v>
          </cell>
          <cell r="E21">
            <v>87.083333333333329</v>
          </cell>
          <cell r="F21">
            <v>96</v>
          </cell>
          <cell r="G21">
            <v>53</v>
          </cell>
          <cell r="H21">
            <v>15.120000000000001</v>
          </cell>
          <cell r="I21" t="str">
            <v>L</v>
          </cell>
          <cell r="J21">
            <v>31.319999999999997</v>
          </cell>
          <cell r="K21">
            <v>5.2</v>
          </cell>
        </row>
        <row r="22">
          <cell r="B22">
            <v>22.012499999999999</v>
          </cell>
          <cell r="C22">
            <v>29.3</v>
          </cell>
          <cell r="D22">
            <v>18.5</v>
          </cell>
          <cell r="E22">
            <v>87.791666666666671</v>
          </cell>
          <cell r="F22">
            <v>97</v>
          </cell>
          <cell r="G22">
            <v>58</v>
          </cell>
          <cell r="H22">
            <v>22.68</v>
          </cell>
          <cell r="I22" t="str">
            <v>L</v>
          </cell>
          <cell r="J22">
            <v>39.24</v>
          </cell>
          <cell r="K22">
            <v>57.2</v>
          </cell>
        </row>
        <row r="23">
          <cell r="B23">
            <v>21.512499999999999</v>
          </cell>
          <cell r="C23">
            <v>27.8</v>
          </cell>
          <cell r="D23">
            <v>18.8</v>
          </cell>
          <cell r="E23">
            <v>87.291666666666671</v>
          </cell>
          <cell r="F23">
            <v>96</v>
          </cell>
          <cell r="G23">
            <v>58</v>
          </cell>
          <cell r="H23">
            <v>23.040000000000003</v>
          </cell>
          <cell r="I23" t="str">
            <v>L</v>
          </cell>
          <cell r="J23">
            <v>33.840000000000003</v>
          </cell>
          <cell r="K23">
            <v>9.1999999999999993</v>
          </cell>
        </row>
        <row r="24">
          <cell r="B24">
            <v>23.05</v>
          </cell>
          <cell r="C24">
            <v>28.4</v>
          </cell>
          <cell r="D24">
            <v>20.2</v>
          </cell>
          <cell r="E24">
            <v>83.791666666666671</v>
          </cell>
          <cell r="F24">
            <v>95</v>
          </cell>
          <cell r="G24">
            <v>59</v>
          </cell>
          <cell r="H24">
            <v>22.68</v>
          </cell>
          <cell r="I24" t="str">
            <v>NE</v>
          </cell>
          <cell r="J24">
            <v>40.32</v>
          </cell>
          <cell r="K24">
            <v>3.8</v>
          </cell>
        </row>
        <row r="25">
          <cell r="B25">
            <v>23.824999999999999</v>
          </cell>
          <cell r="C25">
            <v>29.3</v>
          </cell>
          <cell r="D25">
            <v>20.399999999999999</v>
          </cell>
          <cell r="E25">
            <v>82.041666666666671</v>
          </cell>
          <cell r="F25">
            <v>96</v>
          </cell>
          <cell r="G25">
            <v>52</v>
          </cell>
          <cell r="H25">
            <v>17.64</v>
          </cell>
          <cell r="I25" t="str">
            <v>O</v>
          </cell>
          <cell r="J25">
            <v>38.519999999999996</v>
          </cell>
          <cell r="K25">
            <v>1</v>
          </cell>
        </row>
        <row r="26">
          <cell r="B26">
            <v>23.445833333333336</v>
          </cell>
          <cell r="C26">
            <v>30.8</v>
          </cell>
          <cell r="D26">
            <v>19.399999999999999</v>
          </cell>
          <cell r="E26">
            <v>81.416666666666671</v>
          </cell>
          <cell r="F26">
            <v>96</v>
          </cell>
          <cell r="G26">
            <v>48</v>
          </cell>
          <cell r="H26">
            <v>13.32</v>
          </cell>
          <cell r="I26" t="str">
            <v>L</v>
          </cell>
          <cell r="J26">
            <v>37.080000000000005</v>
          </cell>
          <cell r="K26">
            <v>25.8</v>
          </cell>
        </row>
        <row r="27">
          <cell r="B27">
            <v>23.833333333333329</v>
          </cell>
          <cell r="C27">
            <v>30.1</v>
          </cell>
          <cell r="D27">
            <v>19.8</v>
          </cell>
          <cell r="E27">
            <v>77.666666666666671</v>
          </cell>
          <cell r="F27">
            <v>95</v>
          </cell>
          <cell r="G27">
            <v>46</v>
          </cell>
          <cell r="H27">
            <v>17.28</v>
          </cell>
          <cell r="I27" t="str">
            <v>NE</v>
          </cell>
          <cell r="J27">
            <v>28.08</v>
          </cell>
          <cell r="K27">
            <v>0</v>
          </cell>
        </row>
        <row r="28">
          <cell r="B28">
            <v>23.025000000000006</v>
          </cell>
          <cell r="C28">
            <v>29.4</v>
          </cell>
          <cell r="D28">
            <v>19.399999999999999</v>
          </cell>
          <cell r="E28">
            <v>82.958333333333329</v>
          </cell>
          <cell r="F28">
            <v>96</v>
          </cell>
          <cell r="G28">
            <v>55</v>
          </cell>
          <cell r="H28">
            <v>19.440000000000001</v>
          </cell>
          <cell r="I28" t="str">
            <v>SE</v>
          </cell>
          <cell r="J28">
            <v>34.200000000000003</v>
          </cell>
          <cell r="K28">
            <v>3.2</v>
          </cell>
        </row>
        <row r="29">
          <cell r="B29">
            <v>22.316666666666666</v>
          </cell>
          <cell r="C29">
            <v>26.2</v>
          </cell>
          <cell r="D29">
            <v>19.7</v>
          </cell>
          <cell r="E29">
            <v>82.541666666666671</v>
          </cell>
          <cell r="F29">
            <v>93</v>
          </cell>
          <cell r="G29">
            <v>56</v>
          </cell>
          <cell r="H29">
            <v>24.48</v>
          </cell>
          <cell r="I29" t="str">
            <v>L</v>
          </cell>
          <cell r="J29">
            <v>37.080000000000005</v>
          </cell>
          <cell r="K29">
            <v>10.799999999999999</v>
          </cell>
        </row>
        <row r="30">
          <cell r="B30">
            <v>22.787499999999998</v>
          </cell>
          <cell r="C30">
            <v>26.8</v>
          </cell>
          <cell r="D30">
            <v>20.399999999999999</v>
          </cell>
          <cell r="E30">
            <v>82.083333333333329</v>
          </cell>
          <cell r="F30">
            <v>95</v>
          </cell>
          <cell r="G30">
            <v>62</v>
          </cell>
          <cell r="H30">
            <v>19.440000000000001</v>
          </cell>
          <cell r="I30" t="str">
            <v>L</v>
          </cell>
          <cell r="J30">
            <v>32.04</v>
          </cell>
          <cell r="K30">
            <v>0</v>
          </cell>
        </row>
        <row r="31">
          <cell r="B31">
            <v>22.719047619047618</v>
          </cell>
          <cell r="C31">
            <v>28.7</v>
          </cell>
          <cell r="D31">
            <v>18.2</v>
          </cell>
          <cell r="E31">
            <v>78.285714285714292</v>
          </cell>
          <cell r="F31">
            <v>97</v>
          </cell>
          <cell r="G31">
            <v>44</v>
          </cell>
          <cell r="H31">
            <v>13.68</v>
          </cell>
          <cell r="I31" t="str">
            <v>SE</v>
          </cell>
          <cell r="J31">
            <v>34.200000000000003</v>
          </cell>
          <cell r="K31">
            <v>0</v>
          </cell>
        </row>
        <row r="32">
          <cell r="B32">
            <v>26.633333333333336</v>
          </cell>
          <cell r="C32">
            <v>29.1</v>
          </cell>
          <cell r="D32">
            <v>22.2</v>
          </cell>
          <cell r="E32">
            <v>53</v>
          </cell>
          <cell r="F32">
            <v>70</v>
          </cell>
          <cell r="G32">
            <v>40</v>
          </cell>
          <cell r="H32">
            <v>14.4</v>
          </cell>
          <cell r="I32" t="str">
            <v>S</v>
          </cell>
          <cell r="J32">
            <v>23.040000000000003</v>
          </cell>
          <cell r="K32">
            <v>0</v>
          </cell>
        </row>
        <row r="33">
          <cell r="B33">
            <v>23.399999999999995</v>
          </cell>
          <cell r="C33">
            <v>30.3</v>
          </cell>
          <cell r="D33">
            <v>18.100000000000001</v>
          </cell>
          <cell r="E33">
            <v>67.291666666666671</v>
          </cell>
          <cell r="F33">
            <v>85</v>
          </cell>
          <cell r="G33">
            <v>43</v>
          </cell>
          <cell r="H33">
            <v>18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24.933333333333334</v>
          </cell>
          <cell r="C34">
            <v>31.3</v>
          </cell>
          <cell r="D34">
            <v>20.2</v>
          </cell>
          <cell r="E34">
            <v>63.5</v>
          </cell>
          <cell r="F34">
            <v>77</v>
          </cell>
          <cell r="G34">
            <v>46</v>
          </cell>
          <cell r="H34">
            <v>21.240000000000002</v>
          </cell>
          <cell r="I34" t="str">
            <v>L</v>
          </cell>
          <cell r="J34">
            <v>37.440000000000005</v>
          </cell>
          <cell r="K34">
            <v>0</v>
          </cell>
        </row>
        <row r="35">
          <cell r="B35">
            <v>24.883333333333329</v>
          </cell>
          <cell r="C35">
            <v>30.7</v>
          </cell>
          <cell r="D35">
            <v>20.8</v>
          </cell>
          <cell r="E35">
            <v>74.958333333333329</v>
          </cell>
          <cell r="F35">
            <v>94</v>
          </cell>
          <cell r="G35">
            <v>47</v>
          </cell>
          <cell r="H35">
            <v>19.8</v>
          </cell>
          <cell r="I35" t="str">
            <v>N</v>
          </cell>
          <cell r="J35">
            <v>36.72</v>
          </cell>
          <cell r="K35">
            <v>7.4</v>
          </cell>
        </row>
        <row r="36">
          <cell r="I36" t="str">
            <v>NE</v>
          </cell>
        </row>
      </sheetData>
      <sheetData sheetId="3">
        <row r="5">
          <cell r="B5">
            <v>24.858333333333334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>
            <v>100</v>
          </cell>
          <cell r="G5">
            <v>39</v>
          </cell>
          <cell r="H5" t="str">
            <v>**</v>
          </cell>
          <cell r="I5" t="str">
            <v>NE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>
            <v>100</v>
          </cell>
          <cell r="G6">
            <v>46</v>
          </cell>
          <cell r="H6" t="str">
            <v>**</v>
          </cell>
          <cell r="I6" t="str">
            <v>NO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>
            <v>100</v>
          </cell>
          <cell r="G7">
            <v>39</v>
          </cell>
          <cell r="H7" t="str">
            <v>**</v>
          </cell>
          <cell r="I7" t="str">
            <v>L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>
            <v>100</v>
          </cell>
          <cell r="G8">
            <v>40</v>
          </cell>
          <cell r="H8" t="str">
            <v>**</v>
          </cell>
          <cell r="I8" t="str">
            <v>O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>
            <v>99</v>
          </cell>
          <cell r="G9">
            <v>44</v>
          </cell>
          <cell r="H9" t="str">
            <v>**</v>
          </cell>
          <cell r="I9" t="str">
            <v>NO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>
            <v>100</v>
          </cell>
          <cell r="G10">
            <v>39</v>
          </cell>
          <cell r="H10" t="str">
            <v>**</v>
          </cell>
          <cell r="I10" t="str">
            <v>O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>
            <v>98</v>
          </cell>
          <cell r="G11">
            <v>42</v>
          </cell>
          <cell r="H11" t="str">
            <v>**</v>
          </cell>
          <cell r="I11" t="str">
            <v>S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>
            <v>100</v>
          </cell>
          <cell r="G12">
            <v>41</v>
          </cell>
          <cell r="H12" t="str">
            <v>**</v>
          </cell>
          <cell r="I12" t="str">
            <v>L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>
            <v>100</v>
          </cell>
          <cell r="G13">
            <v>41</v>
          </cell>
          <cell r="H13" t="str">
            <v>**</v>
          </cell>
          <cell r="I13" t="str">
            <v>L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>
            <v>100</v>
          </cell>
          <cell r="G14">
            <v>37</v>
          </cell>
          <cell r="H14" t="str">
            <v>**</v>
          </cell>
          <cell r="I14" t="str">
            <v>O</v>
          </cell>
          <cell r="J14" t="str">
            <v>**</v>
          </cell>
          <cell r="K14" t="str">
            <v>**</v>
          </cell>
        </row>
        <row r="15">
          <cell r="B15">
            <v>26.145833333333339</v>
          </cell>
          <cell r="C15">
            <v>35.1</v>
          </cell>
          <cell r="D15">
            <v>22.2</v>
          </cell>
          <cell r="E15">
            <v>68</v>
          </cell>
          <cell r="F15">
            <v>100</v>
          </cell>
          <cell r="G15">
            <v>45</v>
          </cell>
          <cell r="H15">
            <v>12.96</v>
          </cell>
          <cell r="I15" t="str">
            <v>L</v>
          </cell>
          <cell r="J15">
            <v>58.680000000000007</v>
          </cell>
          <cell r="K15">
            <v>26.200000000000003</v>
          </cell>
        </row>
        <row r="16">
          <cell r="B16">
            <v>27.862500000000001</v>
          </cell>
          <cell r="C16">
            <v>35</v>
          </cell>
          <cell r="D16">
            <v>22.8</v>
          </cell>
          <cell r="E16">
            <v>58.25</v>
          </cell>
          <cell r="F16">
            <v>100</v>
          </cell>
          <cell r="G16">
            <v>43</v>
          </cell>
          <cell r="H16">
            <v>16.2</v>
          </cell>
          <cell r="I16" t="str">
            <v>NO</v>
          </cell>
          <cell r="J16">
            <v>38.159999999999997</v>
          </cell>
          <cell r="K16">
            <v>0.2</v>
          </cell>
        </row>
        <row r="17">
          <cell r="B17">
            <v>28.520833333333329</v>
          </cell>
          <cell r="C17">
            <v>36.200000000000003</v>
          </cell>
          <cell r="D17">
            <v>22.8</v>
          </cell>
          <cell r="E17">
            <v>57.266666666666666</v>
          </cell>
          <cell r="F17">
            <v>100</v>
          </cell>
          <cell r="G17">
            <v>37</v>
          </cell>
          <cell r="H17">
            <v>19.440000000000001</v>
          </cell>
          <cell r="I17" t="str">
            <v>O</v>
          </cell>
          <cell r="J17">
            <v>35.64</v>
          </cell>
          <cell r="K17">
            <v>0</v>
          </cell>
        </row>
        <row r="18">
          <cell r="B18">
            <v>27.362499999999997</v>
          </cell>
          <cell r="C18">
            <v>35</v>
          </cell>
          <cell r="D18">
            <v>23.4</v>
          </cell>
          <cell r="E18">
            <v>70.736842105263165</v>
          </cell>
          <cell r="F18">
            <v>100</v>
          </cell>
          <cell r="G18">
            <v>44</v>
          </cell>
          <cell r="H18">
            <v>14.04</v>
          </cell>
          <cell r="I18" t="str">
            <v>NE</v>
          </cell>
          <cell r="J18">
            <v>34.200000000000003</v>
          </cell>
          <cell r="K18">
            <v>0.6</v>
          </cell>
        </row>
        <row r="19">
          <cell r="B19">
            <v>26.862499999999997</v>
          </cell>
          <cell r="C19">
            <v>35.4</v>
          </cell>
          <cell r="D19">
            <v>22.9</v>
          </cell>
          <cell r="E19">
            <v>66</v>
          </cell>
          <cell r="F19">
            <v>100</v>
          </cell>
          <cell r="G19">
            <v>40</v>
          </cell>
          <cell r="H19">
            <v>9</v>
          </cell>
          <cell r="I19" t="str">
            <v>SE</v>
          </cell>
          <cell r="J19">
            <v>38.519999999999996</v>
          </cell>
          <cell r="K19">
            <v>5.6000000000000005</v>
          </cell>
        </row>
        <row r="20">
          <cell r="B20">
            <v>24.395833333333339</v>
          </cell>
          <cell r="C20">
            <v>30.5</v>
          </cell>
          <cell r="D20">
            <v>21.8</v>
          </cell>
          <cell r="E20">
            <v>79.888888888888886</v>
          </cell>
          <cell r="F20">
            <v>98</v>
          </cell>
          <cell r="G20">
            <v>62</v>
          </cell>
          <cell r="H20">
            <v>20.16</v>
          </cell>
          <cell r="I20" t="str">
            <v>S</v>
          </cell>
          <cell r="J20">
            <v>29.880000000000003</v>
          </cell>
          <cell r="K20">
            <v>83.8</v>
          </cell>
        </row>
        <row r="21">
          <cell r="B21">
            <v>25.504166666666666</v>
          </cell>
          <cell r="C21">
            <v>31.7</v>
          </cell>
          <cell r="D21">
            <v>22.5</v>
          </cell>
          <cell r="E21">
            <v>68.555555555555557</v>
          </cell>
          <cell r="F21">
            <v>100</v>
          </cell>
          <cell r="G21">
            <v>55</v>
          </cell>
          <cell r="H21">
            <v>6.12</v>
          </cell>
          <cell r="I21" t="str">
            <v>NO</v>
          </cell>
          <cell r="J21">
            <v>31.319999999999997</v>
          </cell>
          <cell r="K21">
            <v>6.6000000000000005</v>
          </cell>
        </row>
        <row r="22">
          <cell r="B22">
            <v>24.133333333333336</v>
          </cell>
          <cell r="C22">
            <v>28.8</v>
          </cell>
          <cell r="D22">
            <v>22.1</v>
          </cell>
          <cell r="E22">
            <v>79.75</v>
          </cell>
          <cell r="F22">
            <v>99</v>
          </cell>
          <cell r="G22">
            <v>70</v>
          </cell>
          <cell r="H22">
            <v>12.6</v>
          </cell>
          <cell r="I22" t="str">
            <v>SE</v>
          </cell>
          <cell r="J22">
            <v>30.96</v>
          </cell>
          <cell r="K22">
            <v>10.199999999999999</v>
          </cell>
        </row>
        <row r="23">
          <cell r="B23">
            <v>23.933333333333326</v>
          </cell>
          <cell r="C23">
            <v>30.4</v>
          </cell>
          <cell r="D23">
            <v>21.5</v>
          </cell>
          <cell r="E23">
            <v>75.555555555555557</v>
          </cell>
          <cell r="F23">
            <v>99</v>
          </cell>
          <cell r="G23">
            <v>60</v>
          </cell>
          <cell r="H23">
            <v>11.879999999999999</v>
          </cell>
          <cell r="I23" t="str">
            <v>SE</v>
          </cell>
          <cell r="J23">
            <v>25.56</v>
          </cell>
          <cell r="K23">
            <v>3</v>
          </cell>
        </row>
        <row r="24">
          <cell r="B24">
            <v>25.354166666666668</v>
          </cell>
          <cell r="C24">
            <v>30.4</v>
          </cell>
          <cell r="D24">
            <v>22.6</v>
          </cell>
          <cell r="E24">
            <v>72.909090909090907</v>
          </cell>
          <cell r="F24">
            <v>100</v>
          </cell>
          <cell r="G24">
            <v>58</v>
          </cell>
          <cell r="H24">
            <v>12.24</v>
          </cell>
          <cell r="I24" t="str">
            <v>O</v>
          </cell>
          <cell r="J24">
            <v>32.76</v>
          </cell>
          <cell r="K24">
            <v>11.8</v>
          </cell>
        </row>
        <row r="25">
          <cell r="B25">
            <v>24.662500000000009</v>
          </cell>
          <cell r="C25">
            <v>31.2</v>
          </cell>
          <cell r="D25">
            <v>21.9</v>
          </cell>
          <cell r="E25">
            <v>75.777777777777771</v>
          </cell>
          <cell r="F25">
            <v>100</v>
          </cell>
          <cell r="G25">
            <v>56</v>
          </cell>
          <cell r="H25">
            <v>10.8</v>
          </cell>
          <cell r="I25" t="str">
            <v>SO</v>
          </cell>
          <cell r="J25">
            <v>26.28</v>
          </cell>
          <cell r="K25">
            <v>43.2</v>
          </cell>
        </row>
        <row r="26">
          <cell r="B26">
            <v>26.416666666666671</v>
          </cell>
          <cell r="C26">
            <v>33.4</v>
          </cell>
          <cell r="D26">
            <v>21.4</v>
          </cell>
          <cell r="E26">
            <v>62.25</v>
          </cell>
          <cell r="F26">
            <v>84</v>
          </cell>
          <cell r="G26">
            <v>40</v>
          </cell>
          <cell r="H26">
            <v>7.5600000000000005</v>
          </cell>
          <cell r="I26" t="str">
            <v>SE</v>
          </cell>
          <cell r="J26">
            <v>21.240000000000002</v>
          </cell>
          <cell r="K26">
            <v>0</v>
          </cell>
        </row>
        <row r="27">
          <cell r="B27">
            <v>26.8</v>
          </cell>
          <cell r="C27">
            <v>33.200000000000003</v>
          </cell>
          <cell r="D27">
            <v>22.3</v>
          </cell>
          <cell r="E27">
            <v>65.538461538461533</v>
          </cell>
          <cell r="F27">
            <v>100</v>
          </cell>
          <cell r="G27">
            <v>50</v>
          </cell>
          <cell r="H27">
            <v>9.3600000000000012</v>
          </cell>
          <cell r="I27" t="str">
            <v>SE</v>
          </cell>
          <cell r="J27">
            <v>27.720000000000002</v>
          </cell>
          <cell r="K27">
            <v>0</v>
          </cell>
        </row>
        <row r="28">
          <cell r="B28">
            <v>26.291666666666671</v>
          </cell>
          <cell r="C28">
            <v>32.4</v>
          </cell>
          <cell r="D28">
            <v>21.8</v>
          </cell>
          <cell r="E28">
            <v>72.857142857142861</v>
          </cell>
          <cell r="F28">
            <v>100</v>
          </cell>
          <cell r="G28">
            <v>50</v>
          </cell>
          <cell r="H28">
            <v>11.16</v>
          </cell>
          <cell r="I28" t="str">
            <v>L</v>
          </cell>
          <cell r="J28">
            <v>28.44</v>
          </cell>
          <cell r="K28">
            <v>0</v>
          </cell>
        </row>
        <row r="29">
          <cell r="B29">
            <v>24.462500000000002</v>
          </cell>
          <cell r="C29">
            <v>27.6</v>
          </cell>
          <cell r="D29">
            <v>22.5</v>
          </cell>
          <cell r="E29">
            <v>79.400000000000006</v>
          </cell>
          <cell r="F29">
            <v>100</v>
          </cell>
          <cell r="G29">
            <v>68</v>
          </cell>
          <cell r="H29">
            <v>9.7200000000000006</v>
          </cell>
          <cell r="I29" t="str">
            <v>SO</v>
          </cell>
          <cell r="J29">
            <v>23.759999999999998</v>
          </cell>
          <cell r="K29">
            <v>0.60000000000000009</v>
          </cell>
        </row>
        <row r="30">
          <cell r="B30">
            <v>25.487499999999997</v>
          </cell>
          <cell r="C30">
            <v>31.8</v>
          </cell>
          <cell r="D30">
            <v>22.8</v>
          </cell>
          <cell r="E30">
            <v>69.5</v>
          </cell>
          <cell r="F30">
            <v>100</v>
          </cell>
          <cell r="G30">
            <v>49</v>
          </cell>
          <cell r="H30">
            <v>14.76</v>
          </cell>
          <cell r="I30" t="str">
            <v>SE</v>
          </cell>
          <cell r="J30">
            <v>27.720000000000002</v>
          </cell>
          <cell r="K30">
            <v>0.2</v>
          </cell>
        </row>
        <row r="31">
          <cell r="B31">
            <v>25.583333333333332</v>
          </cell>
          <cell r="C31">
            <v>32</v>
          </cell>
          <cell r="D31">
            <v>20.2</v>
          </cell>
          <cell r="E31">
            <v>65.21052631578948</v>
          </cell>
          <cell r="F31">
            <v>99</v>
          </cell>
          <cell r="G31">
            <v>37</v>
          </cell>
          <cell r="H31">
            <v>9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23.714285714285715</v>
          </cell>
          <cell r="C32">
            <v>30.9</v>
          </cell>
          <cell r="D32">
            <v>17.3</v>
          </cell>
          <cell r="E32">
            <v>61.05</v>
          </cell>
          <cell r="F32">
            <v>100</v>
          </cell>
          <cell r="G32">
            <v>37</v>
          </cell>
          <cell r="H32">
            <v>8.64</v>
          </cell>
          <cell r="I32" t="str">
            <v>SE</v>
          </cell>
          <cell r="J32">
            <v>28.08</v>
          </cell>
          <cell r="K32">
            <v>0</v>
          </cell>
        </row>
        <row r="33">
          <cell r="B33">
            <v>26.473333333333336</v>
          </cell>
          <cell r="C33">
            <v>32.700000000000003</v>
          </cell>
          <cell r="D33">
            <v>15.8</v>
          </cell>
          <cell r="E33">
            <v>60.2</v>
          </cell>
          <cell r="F33">
            <v>100</v>
          </cell>
          <cell r="G33">
            <v>41</v>
          </cell>
          <cell r="H33">
            <v>1.4400000000000002</v>
          </cell>
          <cell r="I33" t="str">
            <v>SE</v>
          </cell>
          <cell r="J33">
            <v>22.68</v>
          </cell>
          <cell r="K33">
            <v>0</v>
          </cell>
        </row>
        <row r="34">
          <cell r="B34">
            <v>25.952000000000002</v>
          </cell>
          <cell r="C34">
            <v>33.6</v>
          </cell>
          <cell r="D34">
            <v>19.8</v>
          </cell>
          <cell r="E34">
            <v>64.055555555555557</v>
          </cell>
          <cell r="F34">
            <v>100</v>
          </cell>
          <cell r="G34">
            <v>41</v>
          </cell>
          <cell r="H34">
            <v>4.32</v>
          </cell>
          <cell r="I34" t="str">
            <v>SE</v>
          </cell>
          <cell r="J34">
            <v>18.36</v>
          </cell>
          <cell r="K34">
            <v>0</v>
          </cell>
        </row>
        <row r="35">
          <cell r="B35">
            <v>26.786956521739125</v>
          </cell>
          <cell r="C35">
            <v>33.700000000000003</v>
          </cell>
          <cell r="D35">
            <v>21</v>
          </cell>
          <cell r="E35">
            <v>64.571428571428569</v>
          </cell>
          <cell r="F35">
            <v>99</v>
          </cell>
          <cell r="G35">
            <v>46</v>
          </cell>
          <cell r="H35">
            <v>4.32</v>
          </cell>
          <cell r="I35" t="str">
            <v>NE</v>
          </cell>
          <cell r="J35">
            <v>25.2</v>
          </cell>
          <cell r="K35">
            <v>0</v>
          </cell>
        </row>
      </sheetData>
      <sheetData sheetId="3">
        <row r="5">
          <cell r="B5">
            <v>26.808333333333337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>
            <v>96</v>
          </cell>
          <cell r="G5">
            <v>46</v>
          </cell>
          <cell r="H5" t="str">
            <v>**</v>
          </cell>
          <cell r="I5" t="str">
            <v>NE</v>
          </cell>
          <cell r="J5" t="str">
            <v>**</v>
          </cell>
          <cell r="K5">
            <v>2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>
            <v>94</v>
          </cell>
          <cell r="G6">
            <v>44</v>
          </cell>
          <cell r="H6" t="str">
            <v>**</v>
          </cell>
          <cell r="I6" t="str">
            <v>NE</v>
          </cell>
          <cell r="J6" t="str">
            <v>**</v>
          </cell>
          <cell r="K6">
            <v>6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>
            <v>91</v>
          </cell>
          <cell r="G7">
            <v>39</v>
          </cell>
          <cell r="H7" t="str">
            <v>**</v>
          </cell>
          <cell r="I7" t="str">
            <v>N</v>
          </cell>
          <cell r="J7" t="str">
            <v>**</v>
          </cell>
          <cell r="K7">
            <v>0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>
            <v>84</v>
          </cell>
          <cell r="G8">
            <v>44</v>
          </cell>
          <cell r="H8" t="str">
            <v>**</v>
          </cell>
          <cell r="I8" t="str">
            <v>N</v>
          </cell>
          <cell r="J8" t="str">
            <v>**</v>
          </cell>
          <cell r="K8">
            <v>0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>
            <v>97</v>
          </cell>
          <cell r="G9">
            <v>42</v>
          </cell>
          <cell r="H9" t="str">
            <v>**</v>
          </cell>
          <cell r="I9" t="str">
            <v>SO</v>
          </cell>
          <cell r="J9" t="str">
            <v>**</v>
          </cell>
          <cell r="K9">
            <v>40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>
            <v>97</v>
          </cell>
          <cell r="G10">
            <v>37</v>
          </cell>
          <cell r="H10" t="str">
            <v>**</v>
          </cell>
          <cell r="I10" t="str">
            <v>NO</v>
          </cell>
          <cell r="J10" t="str">
            <v>**</v>
          </cell>
          <cell r="K10">
            <v>2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>
            <v>89</v>
          </cell>
          <cell r="G11">
            <v>33</v>
          </cell>
          <cell r="H11" t="str">
            <v>**</v>
          </cell>
          <cell r="I11" t="str">
            <v>NO</v>
          </cell>
          <cell r="J11" t="str">
            <v>**</v>
          </cell>
          <cell r="K11">
            <v>0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>
            <v>95</v>
          </cell>
          <cell r="G12">
            <v>39</v>
          </cell>
          <cell r="H12" t="str">
            <v>**</v>
          </cell>
          <cell r="I12" t="str">
            <v>NE</v>
          </cell>
          <cell r="J12" t="str">
            <v>**</v>
          </cell>
          <cell r="K12">
            <v>186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>
            <v>94</v>
          </cell>
          <cell r="G13">
            <v>44</v>
          </cell>
          <cell r="H13" t="str">
            <v>**</v>
          </cell>
          <cell r="I13" t="str">
            <v>N</v>
          </cell>
          <cell r="J13" t="str">
            <v>**</v>
          </cell>
          <cell r="K13">
            <v>12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>
            <v>96</v>
          </cell>
          <cell r="G14">
            <v>38</v>
          </cell>
          <cell r="H14" t="str">
            <v>**</v>
          </cell>
          <cell r="I14" t="str">
            <v>NO</v>
          </cell>
          <cell r="J14" t="str">
            <v>**</v>
          </cell>
          <cell r="K14">
            <v>0</v>
          </cell>
        </row>
        <row r="15">
          <cell r="B15">
            <v>26.091666666666669</v>
          </cell>
          <cell r="C15">
            <v>32.700000000000003</v>
          </cell>
          <cell r="D15">
            <v>21.5</v>
          </cell>
          <cell r="E15">
            <v>76.541666666666671</v>
          </cell>
          <cell r="F15">
            <v>94</v>
          </cell>
          <cell r="G15">
            <v>49</v>
          </cell>
          <cell r="H15">
            <v>26.28</v>
          </cell>
          <cell r="I15" t="str">
            <v>N</v>
          </cell>
          <cell r="J15">
            <v>51.480000000000004</v>
          </cell>
          <cell r="K15">
            <v>0</v>
          </cell>
        </row>
        <row r="16">
          <cell r="B16">
            <v>27.8125</v>
          </cell>
          <cell r="C16">
            <v>35.5</v>
          </cell>
          <cell r="D16">
            <v>21.6</v>
          </cell>
          <cell r="E16">
            <v>68.541666666666671</v>
          </cell>
          <cell r="F16">
            <v>94</v>
          </cell>
          <cell r="G16">
            <v>37</v>
          </cell>
          <cell r="H16">
            <v>27</v>
          </cell>
          <cell r="I16" t="str">
            <v>NO</v>
          </cell>
          <cell r="J16">
            <v>56.16</v>
          </cell>
          <cell r="K16">
            <v>0</v>
          </cell>
        </row>
        <row r="17">
          <cell r="B17">
            <v>24.970833333333335</v>
          </cell>
          <cell r="C17">
            <v>31.4</v>
          </cell>
          <cell r="D17">
            <v>20</v>
          </cell>
          <cell r="E17">
            <v>83.583333333333329</v>
          </cell>
          <cell r="F17">
            <v>97</v>
          </cell>
          <cell r="G17">
            <v>58</v>
          </cell>
          <cell r="H17">
            <v>20.52</v>
          </cell>
          <cell r="I17" t="str">
            <v>N</v>
          </cell>
          <cell r="J17">
            <v>56.88</v>
          </cell>
          <cell r="K17">
            <v>24.599999999999998</v>
          </cell>
        </row>
        <row r="18">
          <cell r="B18">
            <v>24.204166666666666</v>
          </cell>
          <cell r="C18">
            <v>29.7</v>
          </cell>
          <cell r="D18">
            <v>22.4</v>
          </cell>
          <cell r="E18">
            <v>89</v>
          </cell>
          <cell r="F18">
            <v>96</v>
          </cell>
          <cell r="G18">
            <v>68</v>
          </cell>
          <cell r="H18">
            <v>12.96</v>
          </cell>
          <cell r="I18" t="str">
            <v>SE</v>
          </cell>
          <cell r="J18">
            <v>29.16</v>
          </cell>
          <cell r="K18">
            <v>1.4</v>
          </cell>
        </row>
        <row r="19">
          <cell r="B19">
            <v>24.458333333333332</v>
          </cell>
          <cell r="C19">
            <v>29.8</v>
          </cell>
          <cell r="D19">
            <v>21.5</v>
          </cell>
          <cell r="E19">
            <v>86.458333333333329</v>
          </cell>
          <cell r="F19">
            <v>97</v>
          </cell>
          <cell r="G19">
            <v>63</v>
          </cell>
          <cell r="H19">
            <v>14.04</v>
          </cell>
          <cell r="I19" t="str">
            <v>NE</v>
          </cell>
          <cell r="J19">
            <v>31.680000000000003</v>
          </cell>
          <cell r="K19">
            <v>3.4000000000000004</v>
          </cell>
        </row>
        <row r="20">
          <cell r="B20">
            <v>23.6875</v>
          </cell>
          <cell r="C20">
            <v>28.1</v>
          </cell>
          <cell r="D20">
            <v>21.1</v>
          </cell>
          <cell r="E20">
            <v>89.75</v>
          </cell>
          <cell r="F20">
            <v>97</v>
          </cell>
          <cell r="G20">
            <v>68</v>
          </cell>
          <cell r="H20">
            <v>15.120000000000001</v>
          </cell>
          <cell r="I20" t="str">
            <v>SE</v>
          </cell>
          <cell r="J20">
            <v>26.28</v>
          </cell>
          <cell r="K20">
            <v>34.200000000000003</v>
          </cell>
        </row>
        <row r="21">
          <cell r="B21">
            <v>23.954166666666669</v>
          </cell>
          <cell r="C21">
            <v>27.8</v>
          </cell>
          <cell r="D21">
            <v>21.4</v>
          </cell>
          <cell r="E21">
            <v>86.833333333333329</v>
          </cell>
          <cell r="F21">
            <v>97</v>
          </cell>
          <cell r="G21">
            <v>65</v>
          </cell>
          <cell r="H21">
            <v>9.7200000000000006</v>
          </cell>
          <cell r="I21" t="str">
            <v>SE</v>
          </cell>
          <cell r="J21">
            <v>17.64</v>
          </cell>
          <cell r="K21">
            <v>0.2</v>
          </cell>
        </row>
        <row r="22">
          <cell r="B22">
            <v>21.379166666666663</v>
          </cell>
          <cell r="C22">
            <v>24.6</v>
          </cell>
          <cell r="D22">
            <v>19.600000000000001</v>
          </cell>
          <cell r="E22">
            <v>91.5</v>
          </cell>
          <cell r="F22">
            <v>97</v>
          </cell>
          <cell r="G22">
            <v>83</v>
          </cell>
          <cell r="H22">
            <v>27.36</v>
          </cell>
          <cell r="I22" t="str">
            <v>L</v>
          </cell>
          <cell r="J22">
            <v>51.480000000000004</v>
          </cell>
          <cell r="K22">
            <v>92.2</v>
          </cell>
        </row>
        <row r="23">
          <cell r="B23">
            <v>20.862500000000001</v>
          </cell>
          <cell r="C23">
            <v>23.9</v>
          </cell>
          <cell r="D23">
            <v>18.600000000000001</v>
          </cell>
          <cell r="E23">
            <v>84.958333333333329</v>
          </cell>
          <cell r="F23">
            <v>93</v>
          </cell>
          <cell r="G23">
            <v>73</v>
          </cell>
          <cell r="H23">
            <v>21.6</v>
          </cell>
          <cell r="I23" t="str">
            <v>L</v>
          </cell>
          <cell r="J23">
            <v>40.680000000000007</v>
          </cell>
          <cell r="K23">
            <v>0</v>
          </cell>
        </row>
        <row r="24">
          <cell r="B24">
            <v>20.762499999999999</v>
          </cell>
          <cell r="C24">
            <v>22.4</v>
          </cell>
          <cell r="D24">
            <v>17.5</v>
          </cell>
          <cell r="E24">
            <v>91.416666666666671</v>
          </cell>
          <cell r="F24">
            <v>97</v>
          </cell>
          <cell r="G24">
            <v>82</v>
          </cell>
          <cell r="H24">
            <v>17.64</v>
          </cell>
          <cell r="I24" t="str">
            <v>SE</v>
          </cell>
          <cell r="J24">
            <v>42.84</v>
          </cell>
          <cell r="K24">
            <v>23.4</v>
          </cell>
        </row>
        <row r="25">
          <cell r="B25">
            <v>21.204166666666666</v>
          </cell>
          <cell r="C25">
            <v>27.7</v>
          </cell>
          <cell r="D25">
            <v>17.5</v>
          </cell>
          <cell r="E25">
            <v>84.791666666666671</v>
          </cell>
          <cell r="F25">
            <v>97</v>
          </cell>
          <cell r="G25">
            <v>59</v>
          </cell>
          <cell r="H25">
            <v>8.64</v>
          </cell>
          <cell r="I25" t="str">
            <v>SE</v>
          </cell>
          <cell r="J25">
            <v>30.6</v>
          </cell>
          <cell r="K25">
            <v>0.2</v>
          </cell>
        </row>
        <row r="26">
          <cell r="B26">
            <v>23.520833333333332</v>
          </cell>
          <cell r="C26">
            <v>29.3</v>
          </cell>
          <cell r="D26">
            <v>18.600000000000001</v>
          </cell>
          <cell r="E26">
            <v>76.875</v>
          </cell>
          <cell r="F26">
            <v>97</v>
          </cell>
          <cell r="G26">
            <v>48</v>
          </cell>
          <cell r="H26">
            <v>10.08</v>
          </cell>
          <cell r="I26" t="str">
            <v>SE</v>
          </cell>
          <cell r="J26">
            <v>19.079999999999998</v>
          </cell>
          <cell r="K26">
            <v>0</v>
          </cell>
        </row>
        <row r="27">
          <cell r="B27">
            <v>23.929166666666671</v>
          </cell>
          <cell r="C27">
            <v>30.4</v>
          </cell>
          <cell r="D27">
            <v>17.399999999999999</v>
          </cell>
          <cell r="E27">
            <v>68.125</v>
          </cell>
          <cell r="F27">
            <v>93</v>
          </cell>
          <cell r="G27">
            <v>40</v>
          </cell>
          <cell r="H27">
            <v>10.08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23.695833333333336</v>
          </cell>
          <cell r="C28">
            <v>30.3</v>
          </cell>
          <cell r="D28">
            <v>19.7</v>
          </cell>
          <cell r="E28">
            <v>79.458333333333329</v>
          </cell>
          <cell r="F28">
            <v>97</v>
          </cell>
          <cell r="G28">
            <v>50</v>
          </cell>
          <cell r="H28">
            <v>13.68</v>
          </cell>
          <cell r="I28" t="str">
            <v>N</v>
          </cell>
          <cell r="J28">
            <v>28.8</v>
          </cell>
          <cell r="K28">
            <v>6</v>
          </cell>
        </row>
        <row r="29">
          <cell r="B29">
            <v>24.074999999999999</v>
          </cell>
          <cell r="C29">
            <v>31.2</v>
          </cell>
          <cell r="D29">
            <v>19.399999999999999</v>
          </cell>
          <cell r="E29">
            <v>76.791666666666671</v>
          </cell>
          <cell r="F29">
            <v>94</v>
          </cell>
          <cell r="G29">
            <v>44</v>
          </cell>
          <cell r="H29">
            <v>14.4</v>
          </cell>
          <cell r="I29" t="str">
            <v>SE</v>
          </cell>
          <cell r="J29">
            <v>30.240000000000002</v>
          </cell>
          <cell r="K29">
            <v>0</v>
          </cell>
        </row>
        <row r="30">
          <cell r="B30">
            <v>22.466666666666665</v>
          </cell>
          <cell r="C30">
            <v>28.6</v>
          </cell>
          <cell r="D30">
            <v>18</v>
          </cell>
          <cell r="E30">
            <v>75.208333333333329</v>
          </cell>
          <cell r="F30">
            <v>96</v>
          </cell>
          <cell r="G30">
            <v>52</v>
          </cell>
          <cell r="H30">
            <v>21.6</v>
          </cell>
          <cell r="I30" t="str">
            <v>S</v>
          </cell>
          <cell r="J30">
            <v>43.2</v>
          </cell>
          <cell r="K30">
            <v>2</v>
          </cell>
        </row>
        <row r="31">
          <cell r="B31">
            <v>21.508333333333336</v>
          </cell>
          <cell r="C31">
            <v>27.3</v>
          </cell>
          <cell r="D31">
            <v>15.7</v>
          </cell>
          <cell r="E31">
            <v>62</v>
          </cell>
          <cell r="F31">
            <v>85</v>
          </cell>
          <cell r="G31">
            <v>32</v>
          </cell>
          <cell r="H31">
            <v>14.04</v>
          </cell>
          <cell r="I31" t="str">
            <v>S</v>
          </cell>
          <cell r="J31">
            <v>28.8</v>
          </cell>
          <cell r="K31">
            <v>0</v>
          </cell>
        </row>
        <row r="32">
          <cell r="B32">
            <v>19.047619047619047</v>
          </cell>
          <cell r="C32">
            <v>26.9</v>
          </cell>
          <cell r="D32">
            <v>12.6</v>
          </cell>
          <cell r="E32">
            <v>61.38095238095238</v>
          </cell>
          <cell r="F32">
            <v>86</v>
          </cell>
          <cell r="G32">
            <v>30</v>
          </cell>
          <cell r="H32">
            <v>10.08</v>
          </cell>
          <cell r="I32" t="str">
            <v>S</v>
          </cell>
          <cell r="J32">
            <v>20.16</v>
          </cell>
          <cell r="K32">
            <v>0</v>
          </cell>
        </row>
        <row r="33">
          <cell r="B33">
            <v>23.873333333333335</v>
          </cell>
          <cell r="C33">
            <v>28.3</v>
          </cell>
          <cell r="D33">
            <v>17.600000000000001</v>
          </cell>
          <cell r="E33">
            <v>59.333333333333336</v>
          </cell>
          <cell r="F33">
            <v>84</v>
          </cell>
          <cell r="G33">
            <v>42</v>
          </cell>
          <cell r="H33">
            <v>16.920000000000002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23.629166666666666</v>
          </cell>
          <cell r="C34">
            <v>30.3</v>
          </cell>
          <cell r="D34">
            <v>17.7</v>
          </cell>
          <cell r="E34">
            <v>63.333333333333336</v>
          </cell>
          <cell r="F34">
            <v>87</v>
          </cell>
          <cell r="G34">
            <v>39</v>
          </cell>
          <cell r="H34">
            <v>14.4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B35">
            <v>25.283333333333331</v>
          </cell>
          <cell r="C35">
            <v>31.4</v>
          </cell>
          <cell r="D35">
            <v>20.6</v>
          </cell>
          <cell r="E35">
            <v>67.25</v>
          </cell>
          <cell r="F35">
            <v>84</v>
          </cell>
          <cell r="G35">
            <v>53</v>
          </cell>
          <cell r="H35">
            <v>16.2</v>
          </cell>
          <cell r="I35" t="str">
            <v>L</v>
          </cell>
          <cell r="J35">
            <v>50.4</v>
          </cell>
          <cell r="K35">
            <v>0.6</v>
          </cell>
        </row>
        <row r="36">
          <cell r="I36" t="str">
            <v>SE</v>
          </cell>
        </row>
      </sheetData>
      <sheetData sheetId="3">
        <row r="5">
          <cell r="B5">
            <v>25.983333333333331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25.158333333333335</v>
          </cell>
          <cell r="C5">
            <v>32</v>
          </cell>
          <cell r="D5">
            <v>20</v>
          </cell>
          <cell r="E5">
            <v>78.916666666666671</v>
          </cell>
          <cell r="F5">
            <v>96</v>
          </cell>
          <cell r="G5">
            <v>46</v>
          </cell>
          <cell r="H5">
            <v>19.8</v>
          </cell>
          <cell r="I5" t="str">
            <v>NE</v>
          </cell>
          <cell r="J5">
            <v>35.28</v>
          </cell>
          <cell r="K5">
            <v>0.2</v>
          </cell>
        </row>
        <row r="6">
          <cell r="B6">
            <v>26.587500000000002</v>
          </cell>
          <cell r="C6">
            <v>33.200000000000003</v>
          </cell>
          <cell r="D6">
            <v>21.9</v>
          </cell>
          <cell r="E6">
            <v>72.875</v>
          </cell>
          <cell r="F6">
            <v>92</v>
          </cell>
          <cell r="G6">
            <v>44</v>
          </cell>
          <cell r="H6">
            <v>18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27.9375</v>
          </cell>
          <cell r="C7">
            <v>34.799999999999997</v>
          </cell>
          <cell r="D7">
            <v>23.2</v>
          </cell>
          <cell r="E7">
            <v>66.666666666666671</v>
          </cell>
          <cell r="F7">
            <v>85</v>
          </cell>
          <cell r="G7">
            <v>36</v>
          </cell>
          <cell r="H7">
            <v>15.120000000000001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27.133333333333329</v>
          </cell>
          <cell r="C8">
            <v>35</v>
          </cell>
          <cell r="D8">
            <v>22.7</v>
          </cell>
          <cell r="E8">
            <v>71.5</v>
          </cell>
          <cell r="F8">
            <v>91</v>
          </cell>
          <cell r="G8">
            <v>44</v>
          </cell>
          <cell r="H8">
            <v>16.920000000000002</v>
          </cell>
          <cell r="I8" t="str">
            <v>NO</v>
          </cell>
          <cell r="J8">
            <v>33.840000000000003</v>
          </cell>
          <cell r="K8">
            <v>12.2</v>
          </cell>
        </row>
        <row r="9">
          <cell r="B9">
            <v>25.058333333333334</v>
          </cell>
          <cell r="C9">
            <v>32.299999999999997</v>
          </cell>
          <cell r="D9">
            <v>21.7</v>
          </cell>
          <cell r="E9">
            <v>85.041666666666671</v>
          </cell>
          <cell r="F9">
            <v>96</v>
          </cell>
          <cell r="G9">
            <v>55</v>
          </cell>
          <cell r="H9">
            <v>23.040000000000003</v>
          </cell>
          <cell r="I9" t="str">
            <v>O</v>
          </cell>
          <cell r="J9">
            <v>36</v>
          </cell>
          <cell r="K9">
            <v>0</v>
          </cell>
        </row>
        <row r="10">
          <cell r="B10">
            <v>24.920833333333331</v>
          </cell>
          <cell r="C10">
            <v>32.799999999999997</v>
          </cell>
          <cell r="D10">
            <v>20.100000000000001</v>
          </cell>
          <cell r="E10">
            <v>79.583333333333329</v>
          </cell>
          <cell r="F10">
            <v>94</v>
          </cell>
          <cell r="G10">
            <v>54</v>
          </cell>
          <cell r="H10">
            <v>10.08</v>
          </cell>
          <cell r="I10" t="str">
            <v>N</v>
          </cell>
          <cell r="J10">
            <v>23.759999999999998</v>
          </cell>
          <cell r="K10">
            <v>0</v>
          </cell>
        </row>
        <row r="11">
          <cell r="B11">
            <v>26.654166666666665</v>
          </cell>
          <cell r="C11">
            <v>33.700000000000003</v>
          </cell>
          <cell r="D11">
            <v>22.4</v>
          </cell>
          <cell r="E11">
            <v>80.708333333333329</v>
          </cell>
          <cell r="F11">
            <v>95</v>
          </cell>
          <cell r="G11">
            <v>45</v>
          </cell>
          <cell r="H11">
            <v>23.040000000000003</v>
          </cell>
          <cell r="I11" t="str">
            <v>NE</v>
          </cell>
          <cell r="J11">
            <v>40.32</v>
          </cell>
          <cell r="K11">
            <v>15.600000000000001</v>
          </cell>
        </row>
        <row r="12">
          <cell r="B12">
            <v>26.075000000000003</v>
          </cell>
          <cell r="C12">
            <v>33.799999999999997</v>
          </cell>
          <cell r="D12">
            <v>22.1</v>
          </cell>
          <cell r="E12">
            <v>80.583333333333329</v>
          </cell>
          <cell r="F12">
            <v>95</v>
          </cell>
          <cell r="G12">
            <v>53</v>
          </cell>
          <cell r="H12">
            <v>21.240000000000002</v>
          </cell>
          <cell r="I12" t="str">
            <v>NE</v>
          </cell>
          <cell r="J12">
            <v>44.64</v>
          </cell>
          <cell r="K12">
            <v>0</v>
          </cell>
        </row>
        <row r="13">
          <cell r="B13">
            <v>26.512500000000006</v>
          </cell>
          <cell r="C13">
            <v>33.299999999999997</v>
          </cell>
          <cell r="D13">
            <v>22</v>
          </cell>
          <cell r="E13">
            <v>77.791666666666671</v>
          </cell>
          <cell r="F13">
            <v>95</v>
          </cell>
          <cell r="G13">
            <v>55</v>
          </cell>
          <cell r="H13">
            <v>14.76</v>
          </cell>
          <cell r="I13" t="str">
            <v>NO</v>
          </cell>
          <cell r="J13">
            <v>27.720000000000002</v>
          </cell>
          <cell r="K13">
            <v>0</v>
          </cell>
        </row>
        <row r="14">
          <cell r="B14">
            <v>26.795833333333338</v>
          </cell>
          <cell r="C14">
            <v>36.5</v>
          </cell>
          <cell r="D14">
            <v>21.9</v>
          </cell>
          <cell r="E14">
            <v>78.083333333333329</v>
          </cell>
          <cell r="F14">
            <v>96</v>
          </cell>
          <cell r="G14">
            <v>37</v>
          </cell>
          <cell r="H14">
            <v>27</v>
          </cell>
          <cell r="I14" t="str">
            <v>SE</v>
          </cell>
          <cell r="J14">
            <v>57.24</v>
          </cell>
          <cell r="K14">
            <v>1</v>
          </cell>
        </row>
        <row r="15">
          <cell r="B15">
            <v>26.166666666666668</v>
          </cell>
          <cell r="C15">
            <v>33.5</v>
          </cell>
          <cell r="D15">
            <v>21.6</v>
          </cell>
          <cell r="E15">
            <v>78.458333333333329</v>
          </cell>
          <cell r="F15">
            <v>96</v>
          </cell>
          <cell r="G15">
            <v>51</v>
          </cell>
          <cell r="H15">
            <v>26.28</v>
          </cell>
          <cell r="I15" t="str">
            <v>NO</v>
          </cell>
          <cell r="J15">
            <v>46.080000000000005</v>
          </cell>
          <cell r="K15">
            <v>0.2</v>
          </cell>
        </row>
        <row r="16">
          <cell r="B16">
            <v>27.116666666666664</v>
          </cell>
          <cell r="C16">
            <v>35.200000000000003</v>
          </cell>
          <cell r="D16">
            <v>22.3</v>
          </cell>
          <cell r="E16">
            <v>76</v>
          </cell>
          <cell r="F16">
            <v>95</v>
          </cell>
          <cell r="G16">
            <v>42</v>
          </cell>
          <cell r="H16">
            <v>23.400000000000002</v>
          </cell>
          <cell r="I16" t="str">
            <v>NO</v>
          </cell>
          <cell r="J16">
            <v>49.680000000000007</v>
          </cell>
          <cell r="K16">
            <v>1.6</v>
          </cell>
        </row>
        <row r="17">
          <cell r="B17">
            <v>23.683333333333326</v>
          </cell>
          <cell r="C17">
            <v>28.9</v>
          </cell>
          <cell r="D17">
            <v>21.7</v>
          </cell>
          <cell r="E17">
            <v>88.416666666666671</v>
          </cell>
          <cell r="F17">
            <v>96</v>
          </cell>
          <cell r="G17">
            <v>63</v>
          </cell>
          <cell r="H17">
            <v>28.08</v>
          </cell>
          <cell r="I17" t="str">
            <v>SO</v>
          </cell>
          <cell r="J17">
            <v>81</v>
          </cell>
          <cell r="K17">
            <v>55</v>
          </cell>
        </row>
        <row r="18">
          <cell r="B18">
            <v>22.358333333333331</v>
          </cell>
          <cell r="C18">
            <v>27.7</v>
          </cell>
          <cell r="D18">
            <v>20.3</v>
          </cell>
          <cell r="E18">
            <v>92.708333333333329</v>
          </cell>
          <cell r="F18">
            <v>96</v>
          </cell>
          <cell r="G18">
            <v>79</v>
          </cell>
          <cell r="H18">
            <v>19.8</v>
          </cell>
          <cell r="I18" t="str">
            <v>SE</v>
          </cell>
          <cell r="J18">
            <v>34.200000000000003</v>
          </cell>
          <cell r="K18">
            <v>27.2</v>
          </cell>
        </row>
        <row r="19">
          <cell r="B19">
            <v>23.483333333333334</v>
          </cell>
          <cell r="C19">
            <v>28.1</v>
          </cell>
          <cell r="D19">
            <v>20</v>
          </cell>
          <cell r="E19">
            <v>87.666666666666671</v>
          </cell>
          <cell r="F19">
            <v>95</v>
          </cell>
          <cell r="G19">
            <v>70</v>
          </cell>
          <cell r="H19">
            <v>15.120000000000001</v>
          </cell>
          <cell r="I19" t="str">
            <v>NE</v>
          </cell>
          <cell r="J19">
            <v>29.16</v>
          </cell>
          <cell r="K19">
            <v>0</v>
          </cell>
        </row>
        <row r="20">
          <cell r="B20">
            <v>24.958333333333329</v>
          </cell>
          <cell r="C20">
            <v>30.4</v>
          </cell>
          <cell r="D20">
            <v>22.5</v>
          </cell>
          <cell r="E20">
            <v>86.083333333333329</v>
          </cell>
          <cell r="F20">
            <v>96</v>
          </cell>
          <cell r="G20">
            <v>60</v>
          </cell>
          <cell r="H20">
            <v>19.079999999999998</v>
          </cell>
          <cell r="I20" t="str">
            <v>SE</v>
          </cell>
          <cell r="J20">
            <v>30.240000000000002</v>
          </cell>
          <cell r="K20">
            <v>13.799999999999999</v>
          </cell>
        </row>
        <row r="21">
          <cell r="B21">
            <v>24.508333333333336</v>
          </cell>
          <cell r="C21">
            <v>30.3</v>
          </cell>
          <cell r="D21">
            <v>21.9</v>
          </cell>
          <cell r="E21">
            <v>87.708333333333329</v>
          </cell>
          <cell r="F21">
            <v>96</v>
          </cell>
          <cell r="G21">
            <v>63</v>
          </cell>
          <cell r="H21">
            <v>10.8</v>
          </cell>
          <cell r="I21" t="str">
            <v>SE</v>
          </cell>
          <cell r="J21">
            <v>36.36</v>
          </cell>
          <cell r="K21">
            <v>1.8</v>
          </cell>
        </row>
        <row r="22">
          <cell r="B22">
            <v>21.15</v>
          </cell>
          <cell r="C22">
            <v>24.2</v>
          </cell>
          <cell r="D22">
            <v>19.7</v>
          </cell>
          <cell r="E22">
            <v>87.25</v>
          </cell>
          <cell r="F22">
            <v>95</v>
          </cell>
          <cell r="G22">
            <v>77</v>
          </cell>
          <cell r="H22">
            <v>23.040000000000003</v>
          </cell>
          <cell r="I22" t="str">
            <v>L</v>
          </cell>
          <cell r="J22">
            <v>39.24</v>
          </cell>
          <cell r="K22">
            <v>1.9999999999999998</v>
          </cell>
        </row>
        <row r="23">
          <cell r="B23">
            <v>21.1875</v>
          </cell>
          <cell r="C23">
            <v>25.7</v>
          </cell>
          <cell r="D23">
            <v>18</v>
          </cell>
          <cell r="E23">
            <v>83.083333333333329</v>
          </cell>
          <cell r="F23">
            <v>95</v>
          </cell>
          <cell r="G23">
            <v>66</v>
          </cell>
          <cell r="H23">
            <v>25.2</v>
          </cell>
          <cell r="I23" t="str">
            <v>L</v>
          </cell>
          <cell r="J23">
            <v>40.680000000000007</v>
          </cell>
          <cell r="K23">
            <v>0</v>
          </cell>
        </row>
        <row r="24">
          <cell r="B24">
            <v>19.504166666666674</v>
          </cell>
          <cell r="C24">
            <v>21.8</v>
          </cell>
          <cell r="D24">
            <v>16.899999999999999</v>
          </cell>
          <cell r="E24">
            <v>92.791666666666671</v>
          </cell>
          <cell r="F24">
            <v>97</v>
          </cell>
          <cell r="G24">
            <v>81</v>
          </cell>
          <cell r="H24">
            <v>20.16</v>
          </cell>
          <cell r="I24" t="str">
            <v>L</v>
          </cell>
          <cell r="J24">
            <v>54.72</v>
          </cell>
          <cell r="K24">
            <v>53.600000000000009</v>
          </cell>
        </row>
        <row r="25">
          <cell r="B25">
            <v>21.583333333333332</v>
          </cell>
          <cell r="C25">
            <v>28.2</v>
          </cell>
          <cell r="D25">
            <v>17.600000000000001</v>
          </cell>
          <cell r="E25">
            <v>83.416666666666671</v>
          </cell>
          <cell r="F25">
            <v>96</v>
          </cell>
          <cell r="G25">
            <v>58</v>
          </cell>
          <cell r="H25">
            <v>6.48</v>
          </cell>
          <cell r="I25" t="str">
            <v>S</v>
          </cell>
          <cell r="J25">
            <v>12.24</v>
          </cell>
          <cell r="K25">
            <v>0</v>
          </cell>
        </row>
        <row r="26">
          <cell r="B26">
            <v>23.158333333333328</v>
          </cell>
          <cell r="C26">
            <v>29.3</v>
          </cell>
          <cell r="D26">
            <v>18.399999999999999</v>
          </cell>
          <cell r="E26">
            <v>75.833333333333329</v>
          </cell>
          <cell r="F26">
            <v>96</v>
          </cell>
          <cell r="G26">
            <v>45</v>
          </cell>
          <cell r="H26">
            <v>15.48</v>
          </cell>
          <cell r="I26" t="str">
            <v>S</v>
          </cell>
          <cell r="J26">
            <v>24.12</v>
          </cell>
          <cell r="K26">
            <v>0.2</v>
          </cell>
        </row>
        <row r="27">
          <cell r="B27">
            <v>23.324999999999999</v>
          </cell>
          <cell r="C27">
            <v>30.9</v>
          </cell>
          <cell r="D27">
            <v>16.399999999999999</v>
          </cell>
          <cell r="E27">
            <v>71.75</v>
          </cell>
          <cell r="F27">
            <v>96</v>
          </cell>
          <cell r="G27">
            <v>39</v>
          </cell>
          <cell r="H27">
            <v>16.2</v>
          </cell>
          <cell r="I27" t="str">
            <v>S</v>
          </cell>
          <cell r="J27">
            <v>27</v>
          </cell>
          <cell r="K27">
            <v>0</v>
          </cell>
        </row>
        <row r="28">
          <cell r="B28">
            <v>22.708333333333329</v>
          </cell>
          <cell r="C28">
            <v>29.5</v>
          </cell>
          <cell r="D28">
            <v>18.8</v>
          </cell>
          <cell r="E28">
            <v>83.541666666666671</v>
          </cell>
          <cell r="F28">
            <v>96</v>
          </cell>
          <cell r="G28">
            <v>57</v>
          </cell>
          <cell r="H28">
            <v>14.04</v>
          </cell>
          <cell r="I28" t="str">
            <v>NE</v>
          </cell>
          <cell r="J28">
            <v>60.12</v>
          </cell>
          <cell r="K28">
            <v>33.200000000000003</v>
          </cell>
        </row>
        <row r="29">
          <cell r="B29">
            <v>23.408333333333331</v>
          </cell>
          <cell r="C29">
            <v>31.2</v>
          </cell>
          <cell r="D29">
            <v>18</v>
          </cell>
          <cell r="E29">
            <v>80.083333333333329</v>
          </cell>
          <cell r="F29">
            <v>97</v>
          </cell>
          <cell r="G29">
            <v>46</v>
          </cell>
          <cell r="H29">
            <v>16.559999999999999</v>
          </cell>
          <cell r="I29" t="str">
            <v>SE</v>
          </cell>
          <cell r="J29">
            <v>39.24</v>
          </cell>
          <cell r="K29">
            <v>0.2</v>
          </cell>
        </row>
        <row r="30">
          <cell r="B30">
            <v>23.116666666666671</v>
          </cell>
          <cell r="C30">
            <v>29</v>
          </cell>
          <cell r="D30">
            <v>18.7</v>
          </cell>
          <cell r="E30">
            <v>75.5</v>
          </cell>
          <cell r="F30">
            <v>94</v>
          </cell>
          <cell r="G30">
            <v>48</v>
          </cell>
          <cell r="H30">
            <v>23.400000000000002</v>
          </cell>
          <cell r="I30" t="str">
            <v>S</v>
          </cell>
          <cell r="J30">
            <v>39.96</v>
          </cell>
          <cell r="K30">
            <v>4.4000000000000004</v>
          </cell>
        </row>
        <row r="31">
          <cell r="B31">
            <v>21.933333333333337</v>
          </cell>
          <cell r="C31">
            <v>27.5</v>
          </cell>
          <cell r="D31">
            <v>16</v>
          </cell>
          <cell r="E31">
            <v>62.571428571428569</v>
          </cell>
          <cell r="F31">
            <v>87</v>
          </cell>
          <cell r="G31">
            <v>31</v>
          </cell>
          <cell r="H31">
            <v>15.120000000000001</v>
          </cell>
          <cell r="I31" t="str">
            <v>S</v>
          </cell>
          <cell r="J31">
            <v>33.480000000000004</v>
          </cell>
          <cell r="K31">
            <v>0</v>
          </cell>
        </row>
        <row r="32">
          <cell r="B32">
            <v>25.644444444444442</v>
          </cell>
          <cell r="C32">
            <v>28.2</v>
          </cell>
          <cell r="D32">
            <v>21.9</v>
          </cell>
          <cell r="E32">
            <v>55.444444444444443</v>
          </cell>
          <cell r="F32">
            <v>71</v>
          </cell>
          <cell r="G32">
            <v>45</v>
          </cell>
          <cell r="H32">
            <v>12.24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22.033333333333335</v>
          </cell>
          <cell r="C33">
            <v>29</v>
          </cell>
          <cell r="D33">
            <v>15.6</v>
          </cell>
          <cell r="E33">
            <v>67.083333333333329</v>
          </cell>
          <cell r="F33">
            <v>92</v>
          </cell>
          <cell r="G33">
            <v>33</v>
          </cell>
          <cell r="H33">
            <v>19.8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22.412500000000005</v>
          </cell>
          <cell r="C34">
            <v>29</v>
          </cell>
          <cell r="D34">
            <v>16.899999999999999</v>
          </cell>
          <cell r="E34">
            <v>68.75</v>
          </cell>
          <cell r="F34">
            <v>91</v>
          </cell>
          <cell r="G34">
            <v>44</v>
          </cell>
          <cell r="H34">
            <v>21.240000000000002</v>
          </cell>
          <cell r="I34" t="str">
            <v>SE</v>
          </cell>
          <cell r="J34">
            <v>37.080000000000005</v>
          </cell>
          <cell r="K34">
            <v>0</v>
          </cell>
        </row>
        <row r="35">
          <cell r="B35">
            <v>24.266666666666662</v>
          </cell>
          <cell r="C35">
            <v>32.6</v>
          </cell>
          <cell r="D35">
            <v>18.2</v>
          </cell>
          <cell r="E35">
            <v>69.458333333333329</v>
          </cell>
          <cell r="F35">
            <v>84</v>
          </cell>
          <cell r="G35">
            <v>50</v>
          </cell>
          <cell r="H35">
            <v>19.8</v>
          </cell>
          <cell r="I35" t="str">
            <v>NE</v>
          </cell>
          <cell r="J35">
            <v>32.76</v>
          </cell>
          <cell r="K35">
            <v>0</v>
          </cell>
        </row>
        <row r="36">
          <cell r="I36" t="str">
            <v>NE</v>
          </cell>
        </row>
      </sheetData>
      <sheetData sheetId="3">
        <row r="5">
          <cell r="B5">
            <v>26.354166666666668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26.849999999999998</v>
          </cell>
          <cell r="C5">
            <v>33.799999999999997</v>
          </cell>
          <cell r="D5">
            <v>20.9</v>
          </cell>
          <cell r="E5">
            <v>73.333333333333329</v>
          </cell>
          <cell r="F5">
            <v>94</v>
          </cell>
          <cell r="G5">
            <v>42</v>
          </cell>
          <cell r="H5">
            <v>12.24</v>
          </cell>
          <cell r="I5" t="str">
            <v>N</v>
          </cell>
          <cell r="J5">
            <v>26.28</v>
          </cell>
          <cell r="K5">
            <v>2.8000000000000003</v>
          </cell>
        </row>
        <row r="6">
          <cell r="B6">
            <v>28.82083333333334</v>
          </cell>
          <cell r="C6">
            <v>34.200000000000003</v>
          </cell>
          <cell r="D6">
            <v>24.5</v>
          </cell>
          <cell r="E6">
            <v>64.5</v>
          </cell>
          <cell r="F6">
            <v>82</v>
          </cell>
          <cell r="G6">
            <v>42</v>
          </cell>
          <cell r="H6">
            <v>16.559999999999999</v>
          </cell>
          <cell r="I6" t="str">
            <v>N</v>
          </cell>
          <cell r="J6">
            <v>31.680000000000003</v>
          </cell>
          <cell r="K6">
            <v>0</v>
          </cell>
        </row>
        <row r="7">
          <cell r="B7">
            <v>28.791666666666668</v>
          </cell>
          <cell r="C7">
            <v>34.9</v>
          </cell>
          <cell r="D7">
            <v>23.5</v>
          </cell>
          <cell r="E7">
            <v>67.833333333333329</v>
          </cell>
          <cell r="F7">
            <v>88</v>
          </cell>
          <cell r="G7">
            <v>42</v>
          </cell>
          <cell r="H7">
            <v>15.120000000000001</v>
          </cell>
          <cell r="I7" t="str">
            <v>SE</v>
          </cell>
          <cell r="J7">
            <v>31.680000000000003</v>
          </cell>
          <cell r="K7">
            <v>0</v>
          </cell>
        </row>
        <row r="8">
          <cell r="B8">
            <v>27.883333333333344</v>
          </cell>
          <cell r="C8">
            <v>33.799999999999997</v>
          </cell>
          <cell r="D8">
            <v>23.7</v>
          </cell>
          <cell r="E8">
            <v>74.875</v>
          </cell>
          <cell r="F8">
            <v>94</v>
          </cell>
          <cell r="G8">
            <v>49</v>
          </cell>
          <cell r="H8">
            <v>15.120000000000001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26.637500000000003</v>
          </cell>
          <cell r="C9">
            <v>33.9</v>
          </cell>
          <cell r="D9">
            <v>21.1</v>
          </cell>
          <cell r="E9">
            <v>72.916666666666671</v>
          </cell>
          <cell r="F9">
            <v>92</v>
          </cell>
          <cell r="G9">
            <v>47</v>
          </cell>
          <cell r="H9">
            <v>14.04</v>
          </cell>
          <cell r="I9" t="str">
            <v>SO</v>
          </cell>
          <cell r="J9">
            <v>28.44</v>
          </cell>
          <cell r="K9">
            <v>0</v>
          </cell>
        </row>
        <row r="10">
          <cell r="B10">
            <v>28.034782608695654</v>
          </cell>
          <cell r="C10">
            <v>35.4</v>
          </cell>
          <cell r="D10">
            <v>22.9</v>
          </cell>
          <cell r="E10">
            <v>72.043478260869563</v>
          </cell>
          <cell r="F10">
            <v>93</v>
          </cell>
          <cell r="G10">
            <v>40</v>
          </cell>
          <cell r="H10">
            <v>16.2</v>
          </cell>
          <cell r="I10" t="str">
            <v>N</v>
          </cell>
          <cell r="J10">
            <v>36.36</v>
          </cell>
          <cell r="K10">
            <v>0</v>
          </cell>
        </row>
        <row r="11">
          <cell r="B11">
            <v>29.033333333333331</v>
          </cell>
          <cell r="C11">
            <v>35.299999999999997</v>
          </cell>
          <cell r="D11">
            <v>24.4</v>
          </cell>
          <cell r="E11">
            <v>70.083333333333329</v>
          </cell>
          <cell r="F11">
            <v>89</v>
          </cell>
          <cell r="G11">
            <v>44</v>
          </cell>
          <cell r="H11">
            <v>12.6</v>
          </cell>
          <cell r="I11" t="str">
            <v>N</v>
          </cell>
          <cell r="J11">
            <v>43.2</v>
          </cell>
          <cell r="K11">
            <v>13.8</v>
          </cell>
        </row>
        <row r="12">
          <cell r="B12">
            <v>29.387499999999999</v>
          </cell>
          <cell r="C12">
            <v>35.4</v>
          </cell>
          <cell r="D12">
            <v>23.6</v>
          </cell>
          <cell r="E12">
            <v>66.416666666666671</v>
          </cell>
          <cell r="F12">
            <v>89</v>
          </cell>
          <cell r="G12">
            <v>43</v>
          </cell>
          <cell r="H12">
            <v>13.68</v>
          </cell>
          <cell r="I12" t="str">
            <v>NE</v>
          </cell>
          <cell r="J12">
            <v>27.36</v>
          </cell>
          <cell r="K12">
            <v>0</v>
          </cell>
        </row>
        <row r="13">
          <cell r="B13">
            <v>28.387499999999992</v>
          </cell>
          <cell r="C13">
            <v>35</v>
          </cell>
          <cell r="D13">
            <v>23.1</v>
          </cell>
          <cell r="E13">
            <v>69.541666666666671</v>
          </cell>
          <cell r="F13">
            <v>91</v>
          </cell>
          <cell r="G13">
            <v>45</v>
          </cell>
          <cell r="H13">
            <v>15.120000000000001</v>
          </cell>
          <cell r="I13" t="str">
            <v>N</v>
          </cell>
          <cell r="J13">
            <v>54.36</v>
          </cell>
          <cell r="K13">
            <v>0</v>
          </cell>
        </row>
        <row r="14">
          <cell r="B14">
            <v>29.633333333333326</v>
          </cell>
          <cell r="C14">
            <v>36.200000000000003</v>
          </cell>
          <cell r="D14">
            <v>23.2</v>
          </cell>
          <cell r="E14">
            <v>63.958333333333336</v>
          </cell>
          <cell r="F14">
            <v>92</v>
          </cell>
          <cell r="G14">
            <v>35</v>
          </cell>
          <cell r="H14">
            <v>15.48</v>
          </cell>
          <cell r="I14" t="str">
            <v>NO</v>
          </cell>
          <cell r="J14">
            <v>36.36</v>
          </cell>
          <cell r="K14">
            <v>0</v>
          </cell>
        </row>
        <row r="15">
          <cell r="B15">
            <v>26.045833333333334</v>
          </cell>
          <cell r="C15">
            <v>32.799999999999997</v>
          </cell>
          <cell r="D15">
            <v>22.2</v>
          </cell>
          <cell r="E15">
            <v>79.333333333333329</v>
          </cell>
          <cell r="F15">
            <v>95</v>
          </cell>
          <cell r="G15">
            <v>51</v>
          </cell>
          <cell r="H15">
            <v>21.96</v>
          </cell>
          <cell r="I15" t="str">
            <v>NO</v>
          </cell>
          <cell r="J15">
            <v>59.760000000000005</v>
          </cell>
          <cell r="K15">
            <v>3.8000000000000003</v>
          </cell>
        </row>
        <row r="16">
          <cell r="B16">
            <v>27.112500000000001</v>
          </cell>
          <cell r="C16">
            <v>33.799999999999997</v>
          </cell>
          <cell r="D16">
            <v>22.9</v>
          </cell>
          <cell r="E16">
            <v>74.666666666666671</v>
          </cell>
          <cell r="F16">
            <v>96</v>
          </cell>
          <cell r="G16">
            <v>48</v>
          </cell>
          <cell r="H16">
            <v>23.400000000000002</v>
          </cell>
          <cell r="I16" t="str">
            <v>NO</v>
          </cell>
          <cell r="J16">
            <v>52.92</v>
          </cell>
          <cell r="K16">
            <v>0.8</v>
          </cell>
        </row>
        <row r="17">
          <cell r="B17">
            <v>24.616666666666664</v>
          </cell>
          <cell r="C17">
            <v>31.6</v>
          </cell>
          <cell r="D17">
            <v>20.9</v>
          </cell>
          <cell r="E17">
            <v>86.375</v>
          </cell>
          <cell r="F17">
            <v>96</v>
          </cell>
          <cell r="G17">
            <v>62</v>
          </cell>
          <cell r="H17">
            <v>20.16</v>
          </cell>
          <cell r="I17" t="str">
            <v>NO</v>
          </cell>
          <cell r="J17">
            <v>43.92</v>
          </cell>
          <cell r="K17">
            <v>23.2</v>
          </cell>
        </row>
        <row r="18">
          <cell r="B18">
            <v>24.491666666666671</v>
          </cell>
          <cell r="C18">
            <v>28.6</v>
          </cell>
          <cell r="D18">
            <v>22.7</v>
          </cell>
          <cell r="E18">
            <v>89.375</v>
          </cell>
          <cell r="F18">
            <v>97</v>
          </cell>
          <cell r="G18">
            <v>73</v>
          </cell>
          <cell r="H18">
            <v>12.6</v>
          </cell>
          <cell r="I18" t="str">
            <v>NE</v>
          </cell>
          <cell r="J18">
            <v>29.16</v>
          </cell>
          <cell r="K18">
            <v>0.4</v>
          </cell>
        </row>
        <row r="19">
          <cell r="B19">
            <v>24.337500000000002</v>
          </cell>
          <cell r="C19">
            <v>30.9</v>
          </cell>
          <cell r="D19">
            <v>20.100000000000001</v>
          </cell>
          <cell r="E19">
            <v>84.25</v>
          </cell>
          <cell r="F19">
            <v>97</v>
          </cell>
          <cell r="G19">
            <v>58</v>
          </cell>
          <cell r="H19">
            <v>15.840000000000002</v>
          </cell>
          <cell r="I19" t="str">
            <v>L</v>
          </cell>
          <cell r="J19">
            <v>36</v>
          </cell>
          <cell r="K19">
            <v>60</v>
          </cell>
        </row>
        <row r="20">
          <cell r="B20">
            <v>25.512499999999999</v>
          </cell>
          <cell r="C20">
            <v>29.4</v>
          </cell>
          <cell r="D20">
            <v>22</v>
          </cell>
          <cell r="E20">
            <v>83.875</v>
          </cell>
          <cell r="F20">
            <v>95</v>
          </cell>
          <cell r="G20">
            <v>68</v>
          </cell>
          <cell r="H20">
            <v>12.96</v>
          </cell>
          <cell r="I20" t="str">
            <v>SE</v>
          </cell>
          <cell r="J20">
            <v>25.2</v>
          </cell>
          <cell r="K20">
            <v>4.2</v>
          </cell>
        </row>
        <row r="21">
          <cell r="B21">
            <v>24.420833333333334</v>
          </cell>
          <cell r="C21">
            <v>29.4</v>
          </cell>
          <cell r="D21">
            <v>21.7</v>
          </cell>
          <cell r="E21">
            <v>85.791666666666671</v>
          </cell>
          <cell r="F21">
            <v>95</v>
          </cell>
          <cell r="G21">
            <v>63</v>
          </cell>
          <cell r="H21">
            <v>17.28</v>
          </cell>
          <cell r="I21" t="str">
            <v>SE</v>
          </cell>
          <cell r="J21">
            <v>27.36</v>
          </cell>
          <cell r="K21">
            <v>3.8</v>
          </cell>
        </row>
        <row r="22">
          <cell r="B22">
            <v>21.279166666666669</v>
          </cell>
          <cell r="C22">
            <v>24.6</v>
          </cell>
          <cell r="D22">
            <v>19.600000000000001</v>
          </cell>
          <cell r="E22">
            <v>88</v>
          </cell>
          <cell r="F22">
            <v>97</v>
          </cell>
          <cell r="G22">
            <v>79</v>
          </cell>
          <cell r="H22">
            <v>19.440000000000001</v>
          </cell>
          <cell r="I22" t="str">
            <v>L</v>
          </cell>
          <cell r="J22">
            <v>38.159999999999997</v>
          </cell>
          <cell r="K22">
            <v>8.6</v>
          </cell>
        </row>
        <row r="23">
          <cell r="B23">
            <v>21.775000000000002</v>
          </cell>
          <cell r="C23">
            <v>26.4</v>
          </cell>
          <cell r="D23">
            <v>18.7</v>
          </cell>
          <cell r="E23">
            <v>78.958333333333329</v>
          </cell>
          <cell r="F23">
            <v>88</v>
          </cell>
          <cell r="G23">
            <v>64</v>
          </cell>
          <cell r="H23">
            <v>17.28</v>
          </cell>
          <cell r="I23" t="str">
            <v>L</v>
          </cell>
          <cell r="J23">
            <v>38.519999999999996</v>
          </cell>
          <cell r="K23">
            <v>0</v>
          </cell>
        </row>
        <row r="24">
          <cell r="B24">
            <v>20.816666666666663</v>
          </cell>
          <cell r="C24">
            <v>23</v>
          </cell>
          <cell r="D24">
            <v>17.100000000000001</v>
          </cell>
          <cell r="E24">
            <v>90.375</v>
          </cell>
          <cell r="F24">
            <v>97</v>
          </cell>
          <cell r="G24">
            <v>81</v>
          </cell>
          <cell r="H24">
            <v>19.440000000000001</v>
          </cell>
          <cell r="I24" t="str">
            <v>L</v>
          </cell>
          <cell r="J24">
            <v>39.96</v>
          </cell>
          <cell r="K24">
            <v>46.2</v>
          </cell>
        </row>
        <row r="25">
          <cell r="B25">
            <v>22.079166666666666</v>
          </cell>
          <cell r="C25">
            <v>27.9</v>
          </cell>
          <cell r="D25">
            <v>18</v>
          </cell>
          <cell r="E25">
            <v>80.083333333333329</v>
          </cell>
          <cell r="F25">
            <v>97</v>
          </cell>
          <cell r="G25">
            <v>57</v>
          </cell>
          <cell r="H25">
            <v>10.08</v>
          </cell>
          <cell r="I25" t="str">
            <v>S</v>
          </cell>
          <cell r="J25">
            <v>21.6</v>
          </cell>
          <cell r="K25">
            <v>0</v>
          </cell>
        </row>
        <row r="26">
          <cell r="B26">
            <v>24.4375</v>
          </cell>
          <cell r="C26">
            <v>29.9</v>
          </cell>
          <cell r="D26">
            <v>20.399999999999999</v>
          </cell>
          <cell r="E26">
            <v>72.75</v>
          </cell>
          <cell r="F26">
            <v>92</v>
          </cell>
          <cell r="G26">
            <v>48</v>
          </cell>
          <cell r="H26">
            <v>13.68</v>
          </cell>
          <cell r="I26" t="str">
            <v>S</v>
          </cell>
          <cell r="J26">
            <v>25.56</v>
          </cell>
          <cell r="K26">
            <v>0</v>
          </cell>
        </row>
        <row r="27">
          <cell r="B27">
            <v>24.883333333333329</v>
          </cell>
          <cell r="C27">
            <v>31.1</v>
          </cell>
          <cell r="D27">
            <v>19.8</v>
          </cell>
          <cell r="E27">
            <v>66.375</v>
          </cell>
          <cell r="F27">
            <v>84</v>
          </cell>
          <cell r="G27">
            <v>42</v>
          </cell>
          <cell r="H27">
            <v>12.24</v>
          </cell>
          <cell r="I27" t="str">
            <v>S</v>
          </cell>
          <cell r="J27">
            <v>24.12</v>
          </cell>
          <cell r="K27">
            <v>0</v>
          </cell>
        </row>
        <row r="28">
          <cell r="B28">
            <v>25.216666666666669</v>
          </cell>
          <cell r="C28">
            <v>30.4</v>
          </cell>
          <cell r="D28">
            <v>20.9</v>
          </cell>
          <cell r="E28">
            <v>74.208333333333329</v>
          </cell>
          <cell r="F28">
            <v>95</v>
          </cell>
          <cell r="G28">
            <v>53</v>
          </cell>
          <cell r="H28">
            <v>16.2</v>
          </cell>
          <cell r="I28" t="str">
            <v>SE</v>
          </cell>
          <cell r="J28">
            <v>31.680000000000003</v>
          </cell>
          <cell r="K28">
            <v>3.4</v>
          </cell>
        </row>
        <row r="29">
          <cell r="B29">
            <v>24.841666666666658</v>
          </cell>
          <cell r="C29">
            <v>32.1</v>
          </cell>
          <cell r="D29">
            <v>20.3</v>
          </cell>
          <cell r="E29">
            <v>73.666666666666671</v>
          </cell>
          <cell r="F29">
            <v>90</v>
          </cell>
          <cell r="G29">
            <v>45</v>
          </cell>
          <cell r="H29">
            <v>16.920000000000002</v>
          </cell>
          <cell r="I29" t="str">
            <v>NE</v>
          </cell>
          <cell r="J29">
            <v>67.319999999999993</v>
          </cell>
          <cell r="K29">
            <v>7</v>
          </cell>
        </row>
        <row r="30">
          <cell r="B30">
            <v>23.3125</v>
          </cell>
          <cell r="C30">
            <v>28.1</v>
          </cell>
          <cell r="D30">
            <v>19</v>
          </cell>
          <cell r="E30">
            <v>72.875</v>
          </cell>
          <cell r="F30">
            <v>91</v>
          </cell>
          <cell r="G30">
            <v>52</v>
          </cell>
          <cell r="H30">
            <v>23.759999999999998</v>
          </cell>
          <cell r="I30" t="str">
            <v>S</v>
          </cell>
          <cell r="J30">
            <v>46.440000000000005</v>
          </cell>
          <cell r="K30">
            <v>2.2000000000000002</v>
          </cell>
        </row>
        <row r="31">
          <cell r="B31">
            <v>23.125000000000004</v>
          </cell>
          <cell r="C31">
            <v>28.4</v>
          </cell>
          <cell r="D31">
            <v>18.2</v>
          </cell>
          <cell r="E31">
            <v>57.25</v>
          </cell>
          <cell r="F31">
            <v>81</v>
          </cell>
          <cell r="G31">
            <v>29</v>
          </cell>
          <cell r="H31">
            <v>17.28</v>
          </cell>
          <cell r="I31" t="str">
            <v>S</v>
          </cell>
          <cell r="J31">
            <v>36</v>
          </cell>
          <cell r="K31">
            <v>0</v>
          </cell>
        </row>
        <row r="32">
          <cell r="B32">
            <v>21.37142857142857</v>
          </cell>
          <cell r="C32">
            <v>28.2</v>
          </cell>
          <cell r="D32">
            <v>16</v>
          </cell>
          <cell r="E32">
            <v>57.428571428571431</v>
          </cell>
          <cell r="F32">
            <v>78</v>
          </cell>
          <cell r="G32">
            <v>34</v>
          </cell>
          <cell r="H32">
            <v>13.32</v>
          </cell>
          <cell r="I32" t="str">
            <v>S</v>
          </cell>
          <cell r="J32">
            <v>23.759999999999998</v>
          </cell>
          <cell r="K32">
            <v>0</v>
          </cell>
        </row>
        <row r="33">
          <cell r="B33">
            <v>24.88000000000001</v>
          </cell>
          <cell r="C33">
            <v>29.2</v>
          </cell>
          <cell r="D33">
            <v>18</v>
          </cell>
          <cell r="E33">
            <v>57.533333333333331</v>
          </cell>
          <cell r="F33">
            <v>81</v>
          </cell>
          <cell r="G33">
            <v>40</v>
          </cell>
          <cell r="H33">
            <v>16.559999999999999</v>
          </cell>
          <cell r="I33" t="str">
            <v>L</v>
          </cell>
          <cell r="J33">
            <v>34.92</v>
          </cell>
          <cell r="K33">
            <v>0</v>
          </cell>
        </row>
        <row r="34">
          <cell r="B34">
            <v>23.879166666666666</v>
          </cell>
          <cell r="C34">
            <v>30.7</v>
          </cell>
          <cell r="D34">
            <v>18.5</v>
          </cell>
          <cell r="E34">
            <v>63.666666666666664</v>
          </cell>
          <cell r="F34">
            <v>86</v>
          </cell>
          <cell r="G34">
            <v>38</v>
          </cell>
          <cell r="H34">
            <v>16.2</v>
          </cell>
          <cell r="I34" t="str">
            <v>L</v>
          </cell>
          <cell r="J34">
            <v>35.28</v>
          </cell>
          <cell r="K34">
            <v>0</v>
          </cell>
        </row>
        <row r="35">
          <cell r="B35">
            <v>25.691666666666666</v>
          </cell>
          <cell r="C35">
            <v>32</v>
          </cell>
          <cell r="D35">
            <v>21</v>
          </cell>
          <cell r="E35">
            <v>67.75</v>
          </cell>
          <cell r="F35">
            <v>85</v>
          </cell>
          <cell r="G35">
            <v>52</v>
          </cell>
          <cell r="H35">
            <v>15.840000000000002</v>
          </cell>
          <cell r="I35" t="str">
            <v>L</v>
          </cell>
          <cell r="J35">
            <v>30.96</v>
          </cell>
          <cell r="K35">
            <v>0</v>
          </cell>
        </row>
        <row r="36">
          <cell r="I36" t="str">
            <v>S</v>
          </cell>
        </row>
      </sheetData>
      <sheetData sheetId="3">
        <row r="5">
          <cell r="B5">
            <v>27.599999999999998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26.849999999999998</v>
          </cell>
          <cell r="C5">
            <v>33.799999999999997</v>
          </cell>
          <cell r="D5">
            <v>20.9</v>
          </cell>
          <cell r="E5">
            <v>73.333333333333329</v>
          </cell>
          <cell r="F5">
            <v>94</v>
          </cell>
          <cell r="G5">
            <v>42</v>
          </cell>
          <cell r="H5">
            <v>12.24</v>
          </cell>
          <cell r="I5" t="str">
            <v>N</v>
          </cell>
          <cell r="J5">
            <v>26.28</v>
          </cell>
          <cell r="K5">
            <v>2.8000000000000003</v>
          </cell>
        </row>
        <row r="6">
          <cell r="B6">
            <v>28.82083333333334</v>
          </cell>
          <cell r="C6">
            <v>34.200000000000003</v>
          </cell>
          <cell r="D6">
            <v>24.5</v>
          </cell>
          <cell r="E6">
            <v>64.5</v>
          </cell>
          <cell r="F6">
            <v>82</v>
          </cell>
          <cell r="G6">
            <v>42</v>
          </cell>
          <cell r="H6">
            <v>16.559999999999999</v>
          </cell>
          <cell r="I6" t="str">
            <v>N</v>
          </cell>
          <cell r="J6">
            <v>31.680000000000003</v>
          </cell>
          <cell r="K6">
            <v>0</v>
          </cell>
        </row>
        <row r="7">
          <cell r="B7">
            <v>28.791666666666668</v>
          </cell>
          <cell r="C7">
            <v>34.9</v>
          </cell>
          <cell r="D7">
            <v>23.5</v>
          </cell>
          <cell r="E7">
            <v>67.833333333333329</v>
          </cell>
          <cell r="F7">
            <v>88</v>
          </cell>
          <cell r="G7">
            <v>42</v>
          </cell>
          <cell r="H7">
            <v>15.120000000000001</v>
          </cell>
          <cell r="I7" t="str">
            <v>SE</v>
          </cell>
          <cell r="J7">
            <v>31.680000000000003</v>
          </cell>
          <cell r="K7">
            <v>0</v>
          </cell>
        </row>
        <row r="8">
          <cell r="B8">
            <v>27.883333333333344</v>
          </cell>
          <cell r="C8">
            <v>33.799999999999997</v>
          </cell>
          <cell r="D8">
            <v>23.7</v>
          </cell>
          <cell r="E8">
            <v>74.875</v>
          </cell>
          <cell r="F8">
            <v>94</v>
          </cell>
          <cell r="G8">
            <v>49</v>
          </cell>
          <cell r="H8">
            <v>15.120000000000001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26.637500000000003</v>
          </cell>
          <cell r="C9">
            <v>33.9</v>
          </cell>
          <cell r="D9">
            <v>21.1</v>
          </cell>
          <cell r="E9">
            <v>72.916666666666671</v>
          </cell>
          <cell r="F9">
            <v>92</v>
          </cell>
          <cell r="G9">
            <v>47</v>
          </cell>
          <cell r="H9">
            <v>14.04</v>
          </cell>
          <cell r="I9" t="str">
            <v>SO</v>
          </cell>
          <cell r="J9">
            <v>28.44</v>
          </cell>
          <cell r="K9">
            <v>0</v>
          </cell>
        </row>
        <row r="10">
          <cell r="B10">
            <v>28.034782608695654</v>
          </cell>
          <cell r="C10">
            <v>35.4</v>
          </cell>
          <cell r="D10">
            <v>22.9</v>
          </cell>
          <cell r="E10">
            <v>72.043478260869563</v>
          </cell>
          <cell r="F10">
            <v>93</v>
          </cell>
          <cell r="G10">
            <v>40</v>
          </cell>
          <cell r="H10">
            <v>16.2</v>
          </cell>
          <cell r="I10" t="str">
            <v>N</v>
          </cell>
          <cell r="J10">
            <v>36.36</v>
          </cell>
          <cell r="K10">
            <v>0</v>
          </cell>
        </row>
        <row r="11">
          <cell r="B11">
            <v>29.033333333333331</v>
          </cell>
          <cell r="C11">
            <v>35.299999999999997</v>
          </cell>
          <cell r="D11">
            <v>24.4</v>
          </cell>
          <cell r="E11">
            <v>70.083333333333329</v>
          </cell>
          <cell r="F11">
            <v>89</v>
          </cell>
          <cell r="G11">
            <v>44</v>
          </cell>
          <cell r="H11">
            <v>12.6</v>
          </cell>
          <cell r="I11" t="str">
            <v>N</v>
          </cell>
          <cell r="J11">
            <v>43.2</v>
          </cell>
          <cell r="K11">
            <v>13.8</v>
          </cell>
        </row>
        <row r="12">
          <cell r="B12">
            <v>29.387499999999999</v>
          </cell>
          <cell r="C12">
            <v>35.4</v>
          </cell>
          <cell r="D12">
            <v>23.6</v>
          </cell>
          <cell r="E12">
            <v>66.416666666666671</v>
          </cell>
          <cell r="F12">
            <v>89</v>
          </cell>
          <cell r="G12">
            <v>43</v>
          </cell>
          <cell r="H12">
            <v>13.68</v>
          </cell>
          <cell r="I12" t="str">
            <v>NE</v>
          </cell>
          <cell r="J12">
            <v>27.36</v>
          </cell>
          <cell r="K12">
            <v>0</v>
          </cell>
        </row>
        <row r="13">
          <cell r="B13">
            <v>28.387499999999992</v>
          </cell>
          <cell r="C13">
            <v>35</v>
          </cell>
          <cell r="D13">
            <v>23.1</v>
          </cell>
          <cell r="E13">
            <v>69.541666666666671</v>
          </cell>
          <cell r="F13">
            <v>91</v>
          </cell>
          <cell r="G13">
            <v>45</v>
          </cell>
          <cell r="H13">
            <v>15.120000000000001</v>
          </cell>
          <cell r="I13" t="str">
            <v>N</v>
          </cell>
          <cell r="J13">
            <v>54.36</v>
          </cell>
          <cell r="K13">
            <v>0</v>
          </cell>
        </row>
        <row r="14">
          <cell r="B14">
            <v>29.633333333333326</v>
          </cell>
          <cell r="C14">
            <v>36.200000000000003</v>
          </cell>
          <cell r="D14">
            <v>23.2</v>
          </cell>
          <cell r="E14">
            <v>63.958333333333336</v>
          </cell>
          <cell r="F14">
            <v>92</v>
          </cell>
          <cell r="G14">
            <v>35</v>
          </cell>
          <cell r="H14">
            <v>15.48</v>
          </cell>
          <cell r="I14" t="str">
            <v>NO</v>
          </cell>
          <cell r="J14">
            <v>36.36</v>
          </cell>
          <cell r="K14">
            <v>0</v>
          </cell>
        </row>
        <row r="15">
          <cell r="B15">
            <v>28.883333333333326</v>
          </cell>
          <cell r="C15">
            <v>34.700000000000003</v>
          </cell>
          <cell r="D15">
            <v>24.1</v>
          </cell>
          <cell r="E15">
            <v>67.916666666666671</v>
          </cell>
          <cell r="F15">
            <v>87</v>
          </cell>
          <cell r="G15">
            <v>44</v>
          </cell>
          <cell r="H15">
            <v>15.48</v>
          </cell>
          <cell r="I15" t="str">
            <v>N</v>
          </cell>
          <cell r="J15">
            <v>36.72</v>
          </cell>
          <cell r="K15">
            <v>0</v>
          </cell>
        </row>
        <row r="16">
          <cell r="B16">
            <v>29.404166666666669</v>
          </cell>
          <cell r="C16">
            <v>35.799999999999997</v>
          </cell>
          <cell r="D16">
            <v>24.2</v>
          </cell>
          <cell r="E16">
            <v>66</v>
          </cell>
          <cell r="F16">
            <v>89</v>
          </cell>
          <cell r="G16">
            <v>36</v>
          </cell>
          <cell r="H16">
            <v>18.36</v>
          </cell>
          <cell r="I16" t="str">
            <v>N</v>
          </cell>
          <cell r="J16">
            <v>39.96</v>
          </cell>
          <cell r="K16">
            <v>0</v>
          </cell>
        </row>
        <row r="17">
          <cell r="B17">
            <v>26.800000000000008</v>
          </cell>
          <cell r="C17">
            <v>32.9</v>
          </cell>
          <cell r="D17">
            <v>22.7</v>
          </cell>
          <cell r="E17">
            <v>82.708333333333329</v>
          </cell>
          <cell r="F17">
            <v>95</v>
          </cell>
          <cell r="G17">
            <v>50</v>
          </cell>
          <cell r="H17">
            <v>17.28</v>
          </cell>
          <cell r="I17" t="str">
            <v>N</v>
          </cell>
          <cell r="J17">
            <v>54.72</v>
          </cell>
          <cell r="K17">
            <v>26.2</v>
          </cell>
        </row>
        <row r="18">
          <cell r="B18">
            <v>26.670833333333331</v>
          </cell>
          <cell r="C18">
            <v>32.6</v>
          </cell>
          <cell r="D18">
            <v>23.5</v>
          </cell>
          <cell r="E18">
            <v>81.083333333333329</v>
          </cell>
          <cell r="F18">
            <v>93</v>
          </cell>
          <cell r="G18">
            <v>55</v>
          </cell>
          <cell r="H18">
            <v>18.36</v>
          </cell>
          <cell r="I18" t="str">
            <v>S</v>
          </cell>
          <cell r="J18">
            <v>34.92</v>
          </cell>
          <cell r="K18">
            <v>6.1999999999999993</v>
          </cell>
        </row>
        <row r="19">
          <cell r="B19">
            <v>27.012499999999999</v>
          </cell>
          <cell r="C19">
            <v>33.6</v>
          </cell>
          <cell r="D19">
            <v>23.1</v>
          </cell>
          <cell r="E19">
            <v>79.166666666666671</v>
          </cell>
          <cell r="F19">
            <v>95</v>
          </cell>
          <cell r="G19">
            <v>49</v>
          </cell>
          <cell r="H19">
            <v>9.3600000000000012</v>
          </cell>
          <cell r="I19" t="str">
            <v>SE</v>
          </cell>
          <cell r="J19">
            <v>18.36</v>
          </cell>
          <cell r="K19">
            <v>0</v>
          </cell>
        </row>
        <row r="20">
          <cell r="B20">
            <v>25.287500000000005</v>
          </cell>
          <cell r="C20">
            <v>28.8</v>
          </cell>
          <cell r="D20">
            <v>23.5</v>
          </cell>
          <cell r="E20">
            <v>86</v>
          </cell>
          <cell r="F20">
            <v>95</v>
          </cell>
          <cell r="G20">
            <v>68</v>
          </cell>
          <cell r="H20">
            <v>11.520000000000001</v>
          </cell>
          <cell r="I20" t="str">
            <v>S</v>
          </cell>
          <cell r="J20">
            <v>25.2</v>
          </cell>
          <cell r="K20">
            <v>19.599999999999998</v>
          </cell>
        </row>
        <row r="21">
          <cell r="B21">
            <v>25.670833333333334</v>
          </cell>
          <cell r="C21">
            <v>33.1</v>
          </cell>
          <cell r="D21">
            <v>22.7</v>
          </cell>
          <cell r="E21">
            <v>83.166666666666671</v>
          </cell>
          <cell r="F21">
            <v>96</v>
          </cell>
          <cell r="G21">
            <v>51</v>
          </cell>
          <cell r="H21">
            <v>6.84</v>
          </cell>
          <cell r="I21" t="str">
            <v>S</v>
          </cell>
          <cell r="J21">
            <v>21.96</v>
          </cell>
          <cell r="K21">
            <v>0.4</v>
          </cell>
        </row>
        <row r="22">
          <cell r="B22">
            <v>24.470833333333335</v>
          </cell>
          <cell r="C22">
            <v>28.6</v>
          </cell>
          <cell r="D22">
            <v>21.3</v>
          </cell>
          <cell r="E22">
            <v>84.708333333333329</v>
          </cell>
          <cell r="F22">
            <v>95</v>
          </cell>
          <cell r="G22">
            <v>61</v>
          </cell>
          <cell r="H22">
            <v>15.120000000000001</v>
          </cell>
          <cell r="I22" t="str">
            <v>L</v>
          </cell>
          <cell r="J22">
            <v>41.04</v>
          </cell>
          <cell r="K22">
            <v>20.399999999999999</v>
          </cell>
        </row>
        <row r="23">
          <cell r="B23">
            <v>23.3125</v>
          </cell>
          <cell r="C23">
            <v>26.8</v>
          </cell>
          <cell r="D23">
            <v>22</v>
          </cell>
          <cell r="E23">
            <v>81.125</v>
          </cell>
          <cell r="F23">
            <v>94</v>
          </cell>
          <cell r="G23">
            <v>67</v>
          </cell>
          <cell r="H23">
            <v>16.2</v>
          </cell>
          <cell r="I23" t="str">
            <v>L</v>
          </cell>
          <cell r="J23">
            <v>30.96</v>
          </cell>
          <cell r="K23">
            <v>6.4</v>
          </cell>
        </row>
        <row r="24">
          <cell r="B24">
            <v>23.558333333333334</v>
          </cell>
          <cell r="C24">
            <v>29.9</v>
          </cell>
          <cell r="D24">
            <v>22</v>
          </cell>
          <cell r="E24">
            <v>86.166666666666671</v>
          </cell>
          <cell r="F24">
            <v>95</v>
          </cell>
          <cell r="G24">
            <v>62</v>
          </cell>
          <cell r="H24">
            <v>9.3600000000000012</v>
          </cell>
          <cell r="I24" t="str">
            <v>SE</v>
          </cell>
          <cell r="J24">
            <v>28.08</v>
          </cell>
          <cell r="K24">
            <v>7.9999999999999991</v>
          </cell>
        </row>
        <row r="25">
          <cell r="B25">
            <v>24.554166666666664</v>
          </cell>
          <cell r="C25">
            <v>30.7</v>
          </cell>
          <cell r="D25">
            <v>20.6</v>
          </cell>
          <cell r="E25">
            <v>76.083333333333329</v>
          </cell>
          <cell r="F25">
            <v>94</v>
          </cell>
          <cell r="G25">
            <v>50</v>
          </cell>
          <cell r="H25">
            <v>7.5600000000000005</v>
          </cell>
          <cell r="I25" t="str">
            <v>SE</v>
          </cell>
          <cell r="J25">
            <v>20.16</v>
          </cell>
          <cell r="K25">
            <v>0</v>
          </cell>
        </row>
        <row r="26">
          <cell r="B26">
            <v>25.512499999999999</v>
          </cell>
          <cell r="C26">
            <v>32.799999999999997</v>
          </cell>
          <cell r="D26">
            <v>19.7</v>
          </cell>
          <cell r="E26">
            <v>71.041666666666671</v>
          </cell>
          <cell r="F26">
            <v>94</v>
          </cell>
          <cell r="G26">
            <v>38</v>
          </cell>
          <cell r="H26">
            <v>7.2</v>
          </cell>
          <cell r="I26" t="str">
            <v>SE</v>
          </cell>
          <cell r="J26">
            <v>16.2</v>
          </cell>
          <cell r="K26">
            <v>0</v>
          </cell>
        </row>
        <row r="27">
          <cell r="B27">
            <v>26.583333333333339</v>
          </cell>
          <cell r="C27">
            <v>33.1</v>
          </cell>
          <cell r="D27">
            <v>21.4</v>
          </cell>
          <cell r="E27">
            <v>64.208333333333329</v>
          </cell>
          <cell r="F27">
            <v>80</v>
          </cell>
          <cell r="G27">
            <v>43</v>
          </cell>
          <cell r="H27">
            <v>7.9200000000000008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26.029166666666658</v>
          </cell>
          <cell r="C28">
            <v>32</v>
          </cell>
          <cell r="D28">
            <v>21.4</v>
          </cell>
          <cell r="E28">
            <v>70.625</v>
          </cell>
          <cell r="F28">
            <v>93</v>
          </cell>
          <cell r="G28">
            <v>41</v>
          </cell>
          <cell r="H28">
            <v>11.16</v>
          </cell>
          <cell r="I28" t="str">
            <v>S</v>
          </cell>
          <cell r="J28">
            <v>28.44</v>
          </cell>
          <cell r="K28">
            <v>0</v>
          </cell>
        </row>
        <row r="29">
          <cell r="B29">
            <v>25.787500000000009</v>
          </cell>
          <cell r="C29">
            <v>33.700000000000003</v>
          </cell>
          <cell r="D29">
            <v>20.9</v>
          </cell>
          <cell r="E29">
            <v>74.083333333333329</v>
          </cell>
          <cell r="F29">
            <v>93</v>
          </cell>
          <cell r="G29">
            <v>42</v>
          </cell>
          <cell r="H29">
            <v>23.759999999999998</v>
          </cell>
          <cell r="I29" t="str">
            <v>S</v>
          </cell>
          <cell r="J29">
            <v>43.56</v>
          </cell>
          <cell r="K29">
            <v>6</v>
          </cell>
        </row>
        <row r="30">
          <cell r="B30">
            <v>24.075000000000003</v>
          </cell>
          <cell r="C30">
            <v>30.5</v>
          </cell>
          <cell r="D30">
            <v>19.3</v>
          </cell>
          <cell r="E30">
            <v>74.083333333333329</v>
          </cell>
          <cell r="F30">
            <v>95</v>
          </cell>
          <cell r="G30">
            <v>45</v>
          </cell>
          <cell r="H30">
            <v>10.8</v>
          </cell>
          <cell r="I30" t="str">
            <v>S</v>
          </cell>
          <cell r="J30">
            <v>38.519999999999996</v>
          </cell>
          <cell r="K30">
            <v>7.4</v>
          </cell>
        </row>
        <row r="31">
          <cell r="B31">
            <v>24.029166666666658</v>
          </cell>
          <cell r="C31">
            <v>30.3</v>
          </cell>
          <cell r="D31">
            <v>17.2</v>
          </cell>
          <cell r="E31">
            <v>59.833333333333336</v>
          </cell>
          <cell r="F31">
            <v>94</v>
          </cell>
          <cell r="G31">
            <v>26</v>
          </cell>
          <cell r="H31">
            <v>8.64</v>
          </cell>
          <cell r="I31" t="str">
            <v>S</v>
          </cell>
          <cell r="J31">
            <v>42.480000000000004</v>
          </cell>
          <cell r="K31">
            <v>0</v>
          </cell>
        </row>
        <row r="32">
          <cell r="B32">
            <v>20.923809523809524</v>
          </cell>
          <cell r="C32">
            <v>30</v>
          </cell>
          <cell r="D32">
            <v>13.3</v>
          </cell>
          <cell r="E32">
            <v>61.333333333333336</v>
          </cell>
          <cell r="F32">
            <v>90</v>
          </cell>
          <cell r="G32">
            <v>28</v>
          </cell>
          <cell r="H32">
            <v>5.7600000000000007</v>
          </cell>
          <cell r="I32" t="str">
            <v>S</v>
          </cell>
          <cell r="J32">
            <v>19.079999999999998</v>
          </cell>
          <cell r="K32">
            <v>0</v>
          </cell>
        </row>
        <row r="33">
          <cell r="B33">
            <v>25.533333333333328</v>
          </cell>
          <cell r="C33">
            <v>31.6</v>
          </cell>
          <cell r="D33">
            <v>13.8</v>
          </cell>
          <cell r="E33">
            <v>53.93333333333333</v>
          </cell>
          <cell r="F33">
            <v>92</v>
          </cell>
          <cell r="G33">
            <v>28</v>
          </cell>
          <cell r="H33">
            <v>12.96</v>
          </cell>
          <cell r="I33" t="str">
            <v>N</v>
          </cell>
          <cell r="J33">
            <v>22.32</v>
          </cell>
          <cell r="K33">
            <v>0</v>
          </cell>
        </row>
        <row r="34">
          <cell r="B34">
            <v>25.05416666666666</v>
          </cell>
          <cell r="C34">
            <v>32.700000000000003</v>
          </cell>
          <cell r="D34">
            <v>16.899999999999999</v>
          </cell>
          <cell r="E34">
            <v>63.541666666666664</v>
          </cell>
          <cell r="F34">
            <v>93</v>
          </cell>
          <cell r="G34">
            <v>36</v>
          </cell>
          <cell r="H34">
            <v>13.32</v>
          </cell>
          <cell r="I34" t="str">
            <v>NE</v>
          </cell>
          <cell r="J34">
            <v>24.840000000000003</v>
          </cell>
          <cell r="K34">
            <v>0</v>
          </cell>
        </row>
        <row r="35">
          <cell r="B35">
            <v>27.020833333333332</v>
          </cell>
          <cell r="C35">
            <v>33.9</v>
          </cell>
          <cell r="D35">
            <v>20.7</v>
          </cell>
          <cell r="E35">
            <v>66.541666666666671</v>
          </cell>
          <cell r="F35">
            <v>91</v>
          </cell>
          <cell r="G35">
            <v>41</v>
          </cell>
          <cell r="H35">
            <v>11.520000000000001</v>
          </cell>
          <cell r="I35" t="str">
            <v>N</v>
          </cell>
          <cell r="J35">
            <v>25.56</v>
          </cell>
          <cell r="K35">
            <v>0</v>
          </cell>
        </row>
        <row r="36">
          <cell r="I36" t="str">
            <v>N</v>
          </cell>
        </row>
      </sheetData>
      <sheetData sheetId="3">
        <row r="5">
          <cell r="B5">
            <v>27.600000000000005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25.195833333333329</v>
          </cell>
          <cell r="C5">
            <v>32.700000000000003</v>
          </cell>
          <cell r="D5">
            <v>19.600000000000001</v>
          </cell>
          <cell r="E5">
            <v>74.541666666666671</v>
          </cell>
          <cell r="F5">
            <v>95</v>
          </cell>
          <cell r="G5">
            <v>44</v>
          </cell>
          <cell r="H5">
            <v>14.4</v>
          </cell>
          <cell r="I5" t="str">
            <v>NE</v>
          </cell>
          <cell r="J5">
            <v>32.04</v>
          </cell>
          <cell r="K5">
            <v>0</v>
          </cell>
        </row>
        <row r="6">
          <cell r="B6">
            <v>27.504166666666663</v>
          </cell>
          <cell r="C6">
            <v>34.200000000000003</v>
          </cell>
          <cell r="D6">
            <v>22.1</v>
          </cell>
          <cell r="E6">
            <v>63.791666666666664</v>
          </cell>
          <cell r="F6">
            <v>85</v>
          </cell>
          <cell r="G6">
            <v>39</v>
          </cell>
          <cell r="H6">
            <v>17.28</v>
          </cell>
          <cell r="I6" t="str">
            <v>NE</v>
          </cell>
          <cell r="J6">
            <v>38.519999999999996</v>
          </cell>
          <cell r="K6">
            <v>0</v>
          </cell>
        </row>
        <row r="7">
          <cell r="B7">
            <v>28.650000000000006</v>
          </cell>
          <cell r="C7">
            <v>35.4</v>
          </cell>
          <cell r="D7">
            <v>23.5</v>
          </cell>
          <cell r="E7">
            <v>61.25</v>
          </cell>
          <cell r="F7">
            <v>79</v>
          </cell>
          <cell r="G7">
            <v>38</v>
          </cell>
          <cell r="H7">
            <v>14.4</v>
          </cell>
          <cell r="I7" t="str">
            <v>NE</v>
          </cell>
          <cell r="J7">
            <v>30.240000000000002</v>
          </cell>
          <cell r="K7">
            <v>0</v>
          </cell>
        </row>
        <row r="8">
          <cell r="B8">
            <v>27.562500000000004</v>
          </cell>
          <cell r="C8">
            <v>35</v>
          </cell>
          <cell r="D8">
            <v>23.9</v>
          </cell>
          <cell r="E8">
            <v>69.416666666666671</v>
          </cell>
          <cell r="F8">
            <v>86</v>
          </cell>
          <cell r="G8">
            <v>43</v>
          </cell>
          <cell r="H8">
            <v>8.64</v>
          </cell>
          <cell r="I8" t="str">
            <v>N</v>
          </cell>
          <cell r="J8">
            <v>28.08</v>
          </cell>
          <cell r="K8">
            <v>1.8</v>
          </cell>
        </row>
        <row r="9">
          <cell r="B9">
            <v>25.133333333333336</v>
          </cell>
          <cell r="C9">
            <v>33.4</v>
          </cell>
          <cell r="D9">
            <v>23</v>
          </cell>
          <cell r="E9">
            <v>84.333333333333329</v>
          </cell>
          <cell r="F9">
            <v>94</v>
          </cell>
          <cell r="G9">
            <v>49</v>
          </cell>
          <cell r="H9">
            <v>10.8</v>
          </cell>
          <cell r="I9" t="str">
            <v>O</v>
          </cell>
          <cell r="J9">
            <v>29.880000000000003</v>
          </cell>
          <cell r="K9">
            <v>14.6</v>
          </cell>
        </row>
        <row r="10">
          <cell r="B10">
            <v>25.45</v>
          </cell>
          <cell r="C10">
            <v>33</v>
          </cell>
          <cell r="D10">
            <v>21.4</v>
          </cell>
          <cell r="E10">
            <v>81.208333333333329</v>
          </cell>
          <cell r="F10">
            <v>95</v>
          </cell>
          <cell r="G10">
            <v>49</v>
          </cell>
          <cell r="H10">
            <v>7.5600000000000005</v>
          </cell>
          <cell r="I10" t="str">
            <v>N</v>
          </cell>
          <cell r="J10">
            <v>29.880000000000003</v>
          </cell>
          <cell r="K10">
            <v>0</v>
          </cell>
        </row>
        <row r="11">
          <cell r="B11">
            <v>27.420833333333334</v>
          </cell>
          <cell r="C11">
            <v>36.1</v>
          </cell>
          <cell r="D11">
            <v>22.8</v>
          </cell>
          <cell r="E11">
            <v>72.791666666666671</v>
          </cell>
          <cell r="F11">
            <v>92</v>
          </cell>
          <cell r="G11">
            <v>37</v>
          </cell>
          <cell r="H11">
            <v>14.4</v>
          </cell>
          <cell r="I11" t="str">
            <v>N</v>
          </cell>
          <cell r="J11">
            <v>37.440000000000005</v>
          </cell>
          <cell r="K11">
            <v>21.4</v>
          </cell>
        </row>
        <row r="12">
          <cell r="B12">
            <v>26.279166666666665</v>
          </cell>
          <cell r="C12">
            <v>34.5</v>
          </cell>
          <cell r="D12">
            <v>22.3</v>
          </cell>
          <cell r="E12">
            <v>76.041666666666671</v>
          </cell>
          <cell r="F12">
            <v>92</v>
          </cell>
          <cell r="G12">
            <v>45</v>
          </cell>
          <cell r="H12">
            <v>18</v>
          </cell>
          <cell r="I12" t="str">
            <v>NE</v>
          </cell>
          <cell r="J12">
            <v>58.32</v>
          </cell>
          <cell r="K12">
            <v>3.2</v>
          </cell>
        </row>
        <row r="13">
          <cell r="B13">
            <v>25.925000000000001</v>
          </cell>
          <cell r="C13">
            <v>34.200000000000003</v>
          </cell>
          <cell r="D13">
            <v>22.7</v>
          </cell>
          <cell r="E13">
            <v>80.791666666666671</v>
          </cell>
          <cell r="F13">
            <v>93</v>
          </cell>
          <cell r="G13">
            <v>48</v>
          </cell>
          <cell r="H13">
            <v>16.2</v>
          </cell>
          <cell r="I13" t="str">
            <v>N</v>
          </cell>
          <cell r="J13">
            <v>40.680000000000007</v>
          </cell>
          <cell r="K13">
            <v>10</v>
          </cell>
        </row>
        <row r="14">
          <cell r="B14">
            <v>27.275000000000002</v>
          </cell>
          <cell r="C14">
            <v>35.5</v>
          </cell>
          <cell r="D14">
            <v>22.1</v>
          </cell>
          <cell r="E14">
            <v>73.666666666666671</v>
          </cell>
          <cell r="F14">
            <v>93</v>
          </cell>
          <cell r="G14">
            <v>35</v>
          </cell>
          <cell r="H14">
            <v>17.28</v>
          </cell>
          <cell r="I14" t="str">
            <v>NO</v>
          </cell>
          <cell r="J14">
            <v>45</v>
          </cell>
          <cell r="K14">
            <v>0.4</v>
          </cell>
        </row>
        <row r="15">
          <cell r="B15">
            <v>26.166666666666671</v>
          </cell>
          <cell r="C15">
            <v>31.5</v>
          </cell>
          <cell r="D15">
            <v>21.9</v>
          </cell>
          <cell r="E15">
            <v>78.333333333333329</v>
          </cell>
          <cell r="F15">
            <v>94</v>
          </cell>
          <cell r="G15">
            <v>58</v>
          </cell>
          <cell r="H15">
            <v>12.24</v>
          </cell>
          <cell r="I15" t="str">
            <v>NO</v>
          </cell>
          <cell r="J15">
            <v>36.72</v>
          </cell>
          <cell r="K15">
            <v>0.4</v>
          </cell>
        </row>
        <row r="16">
          <cell r="B16">
            <v>27.258333333333336</v>
          </cell>
          <cell r="C16">
            <v>34.700000000000003</v>
          </cell>
          <cell r="D16">
            <v>22.4</v>
          </cell>
          <cell r="E16">
            <v>74.666666666666671</v>
          </cell>
          <cell r="F16">
            <v>94</v>
          </cell>
          <cell r="G16">
            <v>41</v>
          </cell>
          <cell r="H16">
            <v>13.68</v>
          </cell>
          <cell r="I16" t="str">
            <v>NO</v>
          </cell>
          <cell r="J16">
            <v>40.32</v>
          </cell>
          <cell r="K16">
            <v>10.799999999999999</v>
          </cell>
        </row>
        <row r="17">
          <cell r="B17">
            <v>24.158333333333331</v>
          </cell>
          <cell r="C17">
            <v>29.5</v>
          </cell>
          <cell r="D17">
            <v>21.6</v>
          </cell>
          <cell r="E17">
            <v>85.458333333333329</v>
          </cell>
          <cell r="F17">
            <v>95</v>
          </cell>
          <cell r="G17">
            <v>57</v>
          </cell>
          <cell r="H17">
            <v>18</v>
          </cell>
          <cell r="I17" t="str">
            <v>S</v>
          </cell>
          <cell r="J17">
            <v>44.64</v>
          </cell>
          <cell r="K17">
            <v>14.200000000000001</v>
          </cell>
        </row>
        <row r="18">
          <cell r="B18">
            <v>23.254166666666666</v>
          </cell>
          <cell r="C18">
            <v>25.1</v>
          </cell>
          <cell r="D18">
            <v>22.2</v>
          </cell>
          <cell r="E18">
            <v>91.833333333333329</v>
          </cell>
          <cell r="F18">
            <v>95</v>
          </cell>
          <cell r="G18">
            <v>85</v>
          </cell>
          <cell r="H18">
            <v>8.64</v>
          </cell>
          <cell r="I18" t="str">
            <v>S</v>
          </cell>
          <cell r="J18">
            <v>21.96</v>
          </cell>
          <cell r="K18">
            <v>17.2</v>
          </cell>
        </row>
        <row r="19">
          <cell r="B19">
            <v>24.183333333333337</v>
          </cell>
          <cell r="C19">
            <v>30.7</v>
          </cell>
          <cell r="D19">
            <v>20.399999999999999</v>
          </cell>
          <cell r="E19">
            <v>85.208333333333329</v>
          </cell>
          <cell r="F19">
            <v>96</v>
          </cell>
          <cell r="G19">
            <v>60</v>
          </cell>
          <cell r="H19">
            <v>7.5600000000000005</v>
          </cell>
          <cell r="I19" t="str">
            <v>L</v>
          </cell>
          <cell r="J19">
            <v>24.48</v>
          </cell>
          <cell r="K19">
            <v>1.2</v>
          </cell>
        </row>
        <row r="20">
          <cell r="B20">
            <v>24.658333333333331</v>
          </cell>
          <cell r="C20">
            <v>29.4</v>
          </cell>
          <cell r="D20">
            <v>20</v>
          </cell>
          <cell r="E20">
            <v>86</v>
          </cell>
          <cell r="F20">
            <v>96</v>
          </cell>
          <cell r="G20">
            <v>63</v>
          </cell>
          <cell r="H20">
            <v>14.4</v>
          </cell>
          <cell r="I20" t="str">
            <v>SE</v>
          </cell>
          <cell r="J20">
            <v>46.440000000000005</v>
          </cell>
          <cell r="K20">
            <v>71.800000000000011</v>
          </cell>
        </row>
        <row r="21">
          <cell r="B21">
            <v>24.116666666666664</v>
          </cell>
          <cell r="C21">
            <v>30.8</v>
          </cell>
          <cell r="D21">
            <v>21.7</v>
          </cell>
          <cell r="E21">
            <v>87.333333333333329</v>
          </cell>
          <cell r="F21">
            <v>96</v>
          </cell>
          <cell r="G21">
            <v>58</v>
          </cell>
          <cell r="H21">
            <v>11.16</v>
          </cell>
          <cell r="I21" t="str">
            <v>SE</v>
          </cell>
          <cell r="J21">
            <v>27.720000000000002</v>
          </cell>
          <cell r="K21">
            <v>4.2</v>
          </cell>
        </row>
        <row r="22">
          <cell r="B22">
            <v>21.454166666666669</v>
          </cell>
          <cell r="C22">
            <v>23.7</v>
          </cell>
          <cell r="D22">
            <v>19.7</v>
          </cell>
          <cell r="E22">
            <v>89.125</v>
          </cell>
          <cell r="F22">
            <v>95</v>
          </cell>
          <cell r="G22">
            <v>76</v>
          </cell>
          <cell r="H22">
            <v>14.4</v>
          </cell>
          <cell r="I22" t="str">
            <v>L</v>
          </cell>
          <cell r="J22">
            <v>35.28</v>
          </cell>
          <cell r="K22">
            <v>35.400000000000006</v>
          </cell>
        </row>
        <row r="23">
          <cell r="B23">
            <v>21.395833333333332</v>
          </cell>
          <cell r="C23">
            <v>26.7</v>
          </cell>
          <cell r="D23">
            <v>18.5</v>
          </cell>
          <cell r="E23">
            <v>81.791666666666671</v>
          </cell>
          <cell r="F23">
            <v>93</v>
          </cell>
          <cell r="G23">
            <v>61</v>
          </cell>
          <cell r="H23">
            <v>15.840000000000002</v>
          </cell>
          <cell r="I23" t="str">
            <v>L</v>
          </cell>
          <cell r="J23">
            <v>36.36</v>
          </cell>
          <cell r="K23">
            <v>0.2</v>
          </cell>
        </row>
        <row r="24">
          <cell r="B24">
            <v>20.270833333333332</v>
          </cell>
          <cell r="C24">
            <v>22</v>
          </cell>
          <cell r="D24">
            <v>17.100000000000001</v>
          </cell>
          <cell r="E24">
            <v>90.333333333333329</v>
          </cell>
          <cell r="F24">
            <v>96</v>
          </cell>
          <cell r="G24">
            <v>80</v>
          </cell>
          <cell r="H24">
            <v>16.2</v>
          </cell>
          <cell r="I24" t="str">
            <v>L</v>
          </cell>
          <cell r="J24">
            <v>36.36</v>
          </cell>
          <cell r="K24">
            <v>71.800000000000011</v>
          </cell>
        </row>
        <row r="25">
          <cell r="B25">
            <v>22.020833333333332</v>
          </cell>
          <cell r="C25">
            <v>27.6</v>
          </cell>
          <cell r="D25">
            <v>18.7</v>
          </cell>
          <cell r="E25">
            <v>82.375</v>
          </cell>
          <cell r="F25">
            <v>95</v>
          </cell>
          <cell r="G25">
            <v>58</v>
          </cell>
          <cell r="H25">
            <v>4.6800000000000006</v>
          </cell>
          <cell r="I25" t="str">
            <v>SE</v>
          </cell>
          <cell r="J25">
            <v>16.2</v>
          </cell>
          <cell r="K25">
            <v>0</v>
          </cell>
        </row>
        <row r="26">
          <cell r="B26">
            <v>23.558333333333334</v>
          </cell>
          <cell r="C26">
            <v>29.8</v>
          </cell>
          <cell r="D26">
            <v>18.5</v>
          </cell>
          <cell r="E26">
            <v>74.333333333333329</v>
          </cell>
          <cell r="F26">
            <v>96</v>
          </cell>
          <cell r="G26">
            <v>43</v>
          </cell>
          <cell r="H26">
            <v>7.9200000000000008</v>
          </cell>
          <cell r="I26" t="str">
            <v>SE</v>
          </cell>
          <cell r="J26">
            <v>21.6</v>
          </cell>
          <cell r="K26">
            <v>0</v>
          </cell>
        </row>
        <row r="27">
          <cell r="B27">
            <v>23.724999999999998</v>
          </cell>
          <cell r="C27">
            <v>31.2</v>
          </cell>
          <cell r="D27">
            <v>16.899999999999999</v>
          </cell>
          <cell r="E27">
            <v>69.083333333333329</v>
          </cell>
          <cell r="F27">
            <v>94</v>
          </cell>
          <cell r="G27">
            <v>37</v>
          </cell>
          <cell r="H27">
            <v>6.12</v>
          </cell>
          <cell r="I27" t="str">
            <v>SE</v>
          </cell>
          <cell r="J27">
            <v>18.720000000000002</v>
          </cell>
          <cell r="K27">
            <v>0</v>
          </cell>
        </row>
        <row r="28">
          <cell r="B28">
            <v>23.587500000000002</v>
          </cell>
          <cell r="C28">
            <v>30</v>
          </cell>
          <cell r="D28">
            <v>20.2</v>
          </cell>
          <cell r="E28">
            <v>80.875</v>
          </cell>
          <cell r="F28">
            <v>95</v>
          </cell>
          <cell r="G28">
            <v>57</v>
          </cell>
          <cell r="H28">
            <v>7.9200000000000008</v>
          </cell>
          <cell r="I28" t="str">
            <v>N</v>
          </cell>
          <cell r="J28">
            <v>40.680000000000007</v>
          </cell>
          <cell r="K28">
            <v>9.7999999999999989</v>
          </cell>
        </row>
        <row r="29">
          <cell r="B29">
            <v>23.549999999999997</v>
          </cell>
          <cell r="C29">
            <v>31.5</v>
          </cell>
          <cell r="D29">
            <v>18.5</v>
          </cell>
          <cell r="E29">
            <v>77.916666666666671</v>
          </cell>
          <cell r="F29">
            <v>96</v>
          </cell>
          <cell r="G29">
            <v>50</v>
          </cell>
          <cell r="H29">
            <v>12.96</v>
          </cell>
          <cell r="I29" t="str">
            <v>NE</v>
          </cell>
          <cell r="J29">
            <v>25.92</v>
          </cell>
          <cell r="K29">
            <v>0</v>
          </cell>
        </row>
        <row r="30">
          <cell r="B30">
            <v>22.508333333333336</v>
          </cell>
          <cell r="C30">
            <v>29.1</v>
          </cell>
          <cell r="D30">
            <v>18.399999999999999</v>
          </cell>
          <cell r="E30">
            <v>77.291666666666671</v>
          </cell>
          <cell r="F30">
            <v>96</v>
          </cell>
          <cell r="G30">
            <v>46</v>
          </cell>
          <cell r="H30">
            <v>17.28</v>
          </cell>
          <cell r="I30" t="str">
            <v>S</v>
          </cell>
          <cell r="J30">
            <v>38.880000000000003</v>
          </cell>
          <cell r="K30">
            <v>38.6</v>
          </cell>
        </row>
        <row r="31">
          <cell r="B31">
            <v>21.741666666666674</v>
          </cell>
          <cell r="C31">
            <v>28</v>
          </cell>
          <cell r="D31">
            <v>15.7</v>
          </cell>
          <cell r="E31">
            <v>62.666666666666664</v>
          </cell>
          <cell r="F31">
            <v>86</v>
          </cell>
          <cell r="G31">
            <v>26</v>
          </cell>
          <cell r="H31">
            <v>8.64</v>
          </cell>
          <cell r="I31" t="str">
            <v>S</v>
          </cell>
          <cell r="J31">
            <v>24.12</v>
          </cell>
          <cell r="K31">
            <v>0</v>
          </cell>
        </row>
        <row r="32">
          <cell r="B32">
            <v>19.395238095238096</v>
          </cell>
          <cell r="C32">
            <v>27.7</v>
          </cell>
          <cell r="D32">
            <v>12.7</v>
          </cell>
          <cell r="E32">
            <v>65.333333333333329</v>
          </cell>
          <cell r="F32">
            <v>93</v>
          </cell>
          <cell r="G32">
            <v>34</v>
          </cell>
          <cell r="H32">
            <v>5.4</v>
          </cell>
          <cell r="I32" t="str">
            <v>S</v>
          </cell>
          <cell r="J32">
            <v>18</v>
          </cell>
          <cell r="K32">
            <v>0</v>
          </cell>
        </row>
        <row r="33">
          <cell r="B33">
            <v>24.466666666666665</v>
          </cell>
          <cell r="C33">
            <v>29.3</v>
          </cell>
          <cell r="D33">
            <v>16.5</v>
          </cell>
          <cell r="E33">
            <v>58.8</v>
          </cell>
          <cell r="F33">
            <v>88</v>
          </cell>
          <cell r="G33">
            <v>39</v>
          </cell>
          <cell r="H33">
            <v>12.6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23.152000000000008</v>
          </cell>
          <cell r="C34">
            <v>30.5</v>
          </cell>
          <cell r="D34">
            <v>16.899999999999999</v>
          </cell>
          <cell r="E34">
            <v>65.680000000000007</v>
          </cell>
          <cell r="F34">
            <v>90</v>
          </cell>
          <cell r="G34">
            <v>38</v>
          </cell>
          <cell r="H34">
            <v>13.32</v>
          </cell>
          <cell r="I34" t="str">
            <v>L</v>
          </cell>
          <cell r="J34">
            <v>27.36</v>
          </cell>
          <cell r="K34">
            <v>0</v>
          </cell>
        </row>
        <row r="35">
          <cell r="B35">
            <v>25.069565217391304</v>
          </cell>
          <cell r="C35">
            <v>32.5</v>
          </cell>
          <cell r="D35">
            <v>18.100000000000001</v>
          </cell>
          <cell r="E35">
            <v>67.086956521739125</v>
          </cell>
          <cell r="F35">
            <v>87</v>
          </cell>
          <cell r="G35">
            <v>48</v>
          </cell>
          <cell r="H35">
            <v>11.16</v>
          </cell>
          <cell r="I35" t="str">
            <v>L</v>
          </cell>
          <cell r="J35">
            <v>25.92</v>
          </cell>
          <cell r="K35">
            <v>0</v>
          </cell>
        </row>
        <row r="36">
          <cell r="I36" t="str">
            <v>L</v>
          </cell>
        </row>
      </sheetData>
      <sheetData sheetId="3">
        <row r="5">
          <cell r="B5">
            <v>27.195833333333336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24.5</v>
          </cell>
          <cell r="C5">
            <v>33.1</v>
          </cell>
          <cell r="D5">
            <v>18</v>
          </cell>
          <cell r="E5">
            <v>75.099999999999994</v>
          </cell>
          <cell r="F5">
            <v>100</v>
          </cell>
          <cell r="G5">
            <v>41</v>
          </cell>
          <cell r="H5">
            <v>10.44</v>
          </cell>
          <cell r="I5" t="str">
            <v>L</v>
          </cell>
          <cell r="J5">
            <v>30.240000000000002</v>
          </cell>
          <cell r="K5">
            <v>0.8</v>
          </cell>
        </row>
        <row r="6">
          <cell r="B6">
            <v>27.091666666666669</v>
          </cell>
          <cell r="C6">
            <v>34.5</v>
          </cell>
          <cell r="D6">
            <v>20.5</v>
          </cell>
          <cell r="E6">
            <v>70.833333333333329</v>
          </cell>
          <cell r="F6">
            <v>100</v>
          </cell>
          <cell r="G6">
            <v>37</v>
          </cell>
          <cell r="H6">
            <v>9.3600000000000012</v>
          </cell>
          <cell r="I6" t="str">
            <v>N</v>
          </cell>
          <cell r="J6">
            <v>27</v>
          </cell>
          <cell r="K6">
            <v>0.4</v>
          </cell>
        </row>
        <row r="7">
          <cell r="B7">
            <v>27.350000000000009</v>
          </cell>
          <cell r="C7">
            <v>35.700000000000003</v>
          </cell>
          <cell r="D7">
            <v>21.4</v>
          </cell>
          <cell r="E7">
            <v>73.125</v>
          </cell>
          <cell r="F7">
            <v>100</v>
          </cell>
          <cell r="G7">
            <v>37</v>
          </cell>
          <cell r="H7">
            <v>11.16</v>
          </cell>
          <cell r="I7" t="str">
            <v>NO</v>
          </cell>
          <cell r="J7">
            <v>28.08</v>
          </cell>
          <cell r="K7">
            <v>0.60000000000000009</v>
          </cell>
        </row>
        <row r="8">
          <cell r="B8">
            <v>27.337499999999995</v>
          </cell>
          <cell r="C8">
            <v>35.299999999999997</v>
          </cell>
          <cell r="D8">
            <v>22.6</v>
          </cell>
          <cell r="E8">
            <v>76.166666666666671</v>
          </cell>
          <cell r="F8">
            <v>100</v>
          </cell>
          <cell r="G8">
            <v>40</v>
          </cell>
          <cell r="H8">
            <v>27</v>
          </cell>
          <cell r="I8" t="str">
            <v>O</v>
          </cell>
          <cell r="J8">
            <v>52.92</v>
          </cell>
          <cell r="K8">
            <v>0</v>
          </cell>
        </row>
        <row r="9">
          <cell r="B9">
            <v>27.541666666666661</v>
          </cell>
          <cell r="C9">
            <v>34.9</v>
          </cell>
          <cell r="D9">
            <v>22.1</v>
          </cell>
          <cell r="E9">
            <v>74.375</v>
          </cell>
          <cell r="F9">
            <v>100</v>
          </cell>
          <cell r="G9">
            <v>37</v>
          </cell>
          <cell r="H9">
            <v>22.32</v>
          </cell>
          <cell r="I9" t="str">
            <v>O</v>
          </cell>
          <cell r="J9">
            <v>42.480000000000004</v>
          </cell>
          <cell r="K9">
            <v>0.2</v>
          </cell>
        </row>
        <row r="10">
          <cell r="B10">
            <v>27.570833333333336</v>
          </cell>
          <cell r="C10">
            <v>35.6</v>
          </cell>
          <cell r="D10">
            <v>21.7</v>
          </cell>
          <cell r="E10">
            <v>73.791666666666671</v>
          </cell>
          <cell r="F10">
            <v>100</v>
          </cell>
          <cell r="G10">
            <v>36</v>
          </cell>
          <cell r="H10">
            <v>12.6</v>
          </cell>
          <cell r="I10" t="str">
            <v>NO</v>
          </cell>
          <cell r="J10">
            <v>34.200000000000003</v>
          </cell>
          <cell r="K10">
            <v>0</v>
          </cell>
        </row>
        <row r="11">
          <cell r="B11">
            <v>28.312499999999996</v>
          </cell>
          <cell r="C11">
            <v>36</v>
          </cell>
          <cell r="D11">
            <v>22.2</v>
          </cell>
          <cell r="E11">
            <v>70.708333333333329</v>
          </cell>
          <cell r="F11">
            <v>100</v>
          </cell>
          <cell r="G11">
            <v>34</v>
          </cell>
          <cell r="H11">
            <v>14.04</v>
          </cell>
          <cell r="I11" t="str">
            <v>NO</v>
          </cell>
          <cell r="J11">
            <v>35.64</v>
          </cell>
          <cell r="K11">
            <v>0</v>
          </cell>
        </row>
        <row r="12">
          <cell r="B12">
            <v>27.279166666666665</v>
          </cell>
          <cell r="C12">
            <v>35.9</v>
          </cell>
          <cell r="D12">
            <v>22.2</v>
          </cell>
          <cell r="E12">
            <v>73.666666666666671</v>
          </cell>
          <cell r="F12">
            <v>98</v>
          </cell>
          <cell r="G12">
            <v>37</v>
          </cell>
          <cell r="H12">
            <v>14.04</v>
          </cell>
          <cell r="I12" t="str">
            <v>N</v>
          </cell>
          <cell r="J12">
            <v>41.76</v>
          </cell>
          <cell r="K12">
            <v>0</v>
          </cell>
        </row>
        <row r="13">
          <cell r="B13">
            <v>27.516666666666669</v>
          </cell>
          <cell r="C13">
            <v>35.5</v>
          </cell>
          <cell r="D13">
            <v>22</v>
          </cell>
          <cell r="E13">
            <v>75.708333333333329</v>
          </cell>
          <cell r="F13">
            <v>100</v>
          </cell>
          <cell r="G13">
            <v>39</v>
          </cell>
          <cell r="H13">
            <v>11.16</v>
          </cell>
          <cell r="I13" t="str">
            <v>NO</v>
          </cell>
          <cell r="J13">
            <v>43.92</v>
          </cell>
          <cell r="K13">
            <v>0</v>
          </cell>
        </row>
        <row r="14">
          <cell r="B14">
            <v>28.712500000000002</v>
          </cell>
          <cell r="C14">
            <v>36.4</v>
          </cell>
          <cell r="D14">
            <v>22.6</v>
          </cell>
          <cell r="E14">
            <v>69.583333333333329</v>
          </cell>
          <cell r="F14">
            <v>100</v>
          </cell>
          <cell r="G14">
            <v>35</v>
          </cell>
          <cell r="H14">
            <v>21.96</v>
          </cell>
          <cell r="I14" t="str">
            <v>NO</v>
          </cell>
          <cell r="J14">
            <v>47.88</v>
          </cell>
          <cell r="K14">
            <v>0</v>
          </cell>
        </row>
        <row r="15">
          <cell r="B15">
            <v>27.187499999999996</v>
          </cell>
          <cell r="C15">
            <v>34.1</v>
          </cell>
          <cell r="D15">
            <v>21.2</v>
          </cell>
          <cell r="E15">
            <v>74.833333333333329</v>
          </cell>
          <cell r="F15">
            <v>100</v>
          </cell>
          <cell r="G15">
            <v>43</v>
          </cell>
          <cell r="H15">
            <v>19.440000000000001</v>
          </cell>
          <cell r="I15" t="str">
            <v>NO</v>
          </cell>
          <cell r="J15">
            <v>48.6</v>
          </cell>
          <cell r="K15">
            <v>0</v>
          </cell>
        </row>
        <row r="16">
          <cell r="B16">
            <v>28.337500000000002</v>
          </cell>
          <cell r="C16">
            <v>36</v>
          </cell>
          <cell r="D16">
            <v>22.1</v>
          </cell>
          <cell r="E16">
            <v>71.75</v>
          </cell>
          <cell r="F16">
            <v>100</v>
          </cell>
          <cell r="G16">
            <v>34</v>
          </cell>
          <cell r="H16">
            <v>22.32</v>
          </cell>
          <cell r="I16" t="str">
            <v>NO</v>
          </cell>
          <cell r="J16">
            <v>46.800000000000004</v>
          </cell>
          <cell r="K16">
            <v>0</v>
          </cell>
        </row>
        <row r="17">
          <cell r="B17">
            <v>26.387499999999999</v>
          </cell>
          <cell r="C17">
            <v>34.299999999999997</v>
          </cell>
          <cell r="D17">
            <v>20.399999999999999</v>
          </cell>
          <cell r="E17">
            <v>79.041666666666671</v>
          </cell>
          <cell r="F17">
            <v>100</v>
          </cell>
          <cell r="G17">
            <v>47</v>
          </cell>
          <cell r="H17">
            <v>25.56</v>
          </cell>
          <cell r="I17" t="str">
            <v>NO</v>
          </cell>
          <cell r="J17">
            <v>59.760000000000005</v>
          </cell>
          <cell r="K17">
            <v>7.200000000000002</v>
          </cell>
        </row>
        <row r="18">
          <cell r="B18">
            <v>25.808333333333337</v>
          </cell>
          <cell r="C18">
            <v>32.4</v>
          </cell>
          <cell r="D18">
            <v>23.2</v>
          </cell>
          <cell r="E18">
            <v>87.36363636363636</v>
          </cell>
          <cell r="F18">
            <v>100</v>
          </cell>
          <cell r="G18">
            <v>51</v>
          </cell>
          <cell r="H18">
            <v>11.520000000000001</v>
          </cell>
          <cell r="I18" t="str">
            <v>L</v>
          </cell>
          <cell r="J18">
            <v>28.08</v>
          </cell>
          <cell r="K18">
            <v>2.4</v>
          </cell>
        </row>
        <row r="19">
          <cell r="B19">
            <v>25.266666666666669</v>
          </cell>
          <cell r="C19">
            <v>32</v>
          </cell>
          <cell r="D19">
            <v>21.9</v>
          </cell>
          <cell r="E19">
            <v>81.1875</v>
          </cell>
          <cell r="F19">
            <v>100</v>
          </cell>
          <cell r="G19">
            <v>48</v>
          </cell>
          <cell r="H19">
            <v>6.12</v>
          </cell>
          <cell r="I19" t="str">
            <v>L</v>
          </cell>
          <cell r="J19">
            <v>16.920000000000002</v>
          </cell>
          <cell r="K19">
            <v>2.1999999999999997</v>
          </cell>
        </row>
        <row r="20">
          <cell r="B20">
            <v>24.541666666666668</v>
          </cell>
          <cell r="C20">
            <v>28</v>
          </cell>
          <cell r="D20">
            <v>22.5</v>
          </cell>
          <cell r="E20">
            <v>92.125</v>
          </cell>
          <cell r="F20">
            <v>100</v>
          </cell>
          <cell r="G20">
            <v>69</v>
          </cell>
          <cell r="H20">
            <v>12.24</v>
          </cell>
          <cell r="I20" t="str">
            <v>S</v>
          </cell>
          <cell r="J20">
            <v>30.96</v>
          </cell>
          <cell r="K20">
            <v>1</v>
          </cell>
        </row>
        <row r="21">
          <cell r="B21">
            <v>24.745833333333337</v>
          </cell>
          <cell r="C21">
            <v>30.2</v>
          </cell>
          <cell r="D21">
            <v>21.6</v>
          </cell>
          <cell r="E21">
            <v>84.8</v>
          </cell>
          <cell r="F21">
            <v>100</v>
          </cell>
          <cell r="G21">
            <v>55</v>
          </cell>
          <cell r="H21">
            <v>9</v>
          </cell>
          <cell r="I21" t="str">
            <v>SE</v>
          </cell>
          <cell r="J21">
            <v>21.96</v>
          </cell>
          <cell r="K21">
            <v>0.60000000000000009</v>
          </cell>
        </row>
        <row r="22">
          <cell r="B22">
            <v>22.179166666666664</v>
          </cell>
          <cell r="C22">
            <v>25.7</v>
          </cell>
          <cell r="D22">
            <v>20.2</v>
          </cell>
          <cell r="E22">
            <v>93.6875</v>
          </cell>
          <cell r="F22">
            <v>100</v>
          </cell>
          <cell r="G22">
            <v>77</v>
          </cell>
          <cell r="H22">
            <v>19.8</v>
          </cell>
          <cell r="I22" t="str">
            <v>L</v>
          </cell>
          <cell r="J22">
            <v>38.159999999999997</v>
          </cell>
          <cell r="K22">
            <v>11.999999999999998</v>
          </cell>
        </row>
        <row r="23">
          <cell r="B23">
            <v>20.862500000000001</v>
          </cell>
          <cell r="C23">
            <v>23.7</v>
          </cell>
          <cell r="D23">
            <v>19.5</v>
          </cell>
          <cell r="E23">
            <v>96.333333333333329</v>
          </cell>
          <cell r="F23">
            <v>100</v>
          </cell>
          <cell r="G23">
            <v>86</v>
          </cell>
          <cell r="H23">
            <v>15.48</v>
          </cell>
          <cell r="I23" t="str">
            <v>L</v>
          </cell>
          <cell r="J23">
            <v>31.680000000000003</v>
          </cell>
          <cell r="K23">
            <v>16.599999999999998</v>
          </cell>
        </row>
        <row r="24">
          <cell r="B24">
            <v>21.337500000000002</v>
          </cell>
          <cell r="C24">
            <v>23.7</v>
          </cell>
          <cell r="D24">
            <v>19.100000000000001</v>
          </cell>
          <cell r="E24">
            <v>96.84615384615384</v>
          </cell>
          <cell r="F24">
            <v>100</v>
          </cell>
          <cell r="G24">
            <v>88</v>
          </cell>
          <cell r="H24">
            <v>18.720000000000002</v>
          </cell>
          <cell r="I24" t="str">
            <v>L</v>
          </cell>
          <cell r="J24">
            <v>36.72</v>
          </cell>
          <cell r="K24">
            <v>8.2000000000000028</v>
          </cell>
        </row>
        <row r="25">
          <cell r="B25">
            <v>22.120833333333334</v>
          </cell>
          <cell r="C25">
            <v>28.6</v>
          </cell>
          <cell r="D25">
            <v>18.2</v>
          </cell>
          <cell r="E25">
            <v>78.142857142857139</v>
          </cell>
          <cell r="F25">
            <v>100</v>
          </cell>
          <cell r="G25">
            <v>55</v>
          </cell>
          <cell r="H25">
            <v>5.7600000000000007</v>
          </cell>
          <cell r="I25" t="str">
            <v>S</v>
          </cell>
          <cell r="J25">
            <v>18</v>
          </cell>
          <cell r="K25">
            <v>9.6000000000000032</v>
          </cell>
        </row>
        <row r="26">
          <cell r="B26">
            <v>24.070833333333336</v>
          </cell>
          <cell r="C26">
            <v>30.2</v>
          </cell>
          <cell r="D26">
            <v>18.3</v>
          </cell>
          <cell r="E26">
            <v>76.857142857142861</v>
          </cell>
          <cell r="F26">
            <v>100</v>
          </cell>
          <cell r="G26">
            <v>45</v>
          </cell>
          <cell r="H26">
            <v>10.8</v>
          </cell>
          <cell r="I26" t="str">
            <v>SE</v>
          </cell>
          <cell r="J26">
            <v>21.6</v>
          </cell>
          <cell r="K26">
            <v>14.400000000000002</v>
          </cell>
        </row>
        <row r="27">
          <cell r="B27">
            <v>24.533333333333328</v>
          </cell>
          <cell r="C27">
            <v>31.9</v>
          </cell>
          <cell r="D27">
            <v>17.600000000000001</v>
          </cell>
          <cell r="E27">
            <v>71.875</v>
          </cell>
          <cell r="F27">
            <v>100</v>
          </cell>
          <cell r="G27">
            <v>38</v>
          </cell>
          <cell r="H27">
            <v>7.9200000000000008</v>
          </cell>
          <cell r="I27" t="str">
            <v>L</v>
          </cell>
          <cell r="J27">
            <v>19.079999999999998</v>
          </cell>
          <cell r="K27">
            <v>6.8000000000000025</v>
          </cell>
        </row>
        <row r="28">
          <cell r="B28">
            <v>24.879166666666663</v>
          </cell>
          <cell r="C28">
            <v>32.6</v>
          </cell>
          <cell r="D28">
            <v>20.100000000000001</v>
          </cell>
          <cell r="E28">
            <v>77.208333333333329</v>
          </cell>
          <cell r="F28">
            <v>100</v>
          </cell>
          <cell r="G28">
            <v>34</v>
          </cell>
          <cell r="H28">
            <v>16.2</v>
          </cell>
          <cell r="I28" t="str">
            <v>NO</v>
          </cell>
          <cell r="J28">
            <v>28.8</v>
          </cell>
          <cell r="K28">
            <v>0.60000000000000009</v>
          </cell>
        </row>
        <row r="29">
          <cell r="B29">
            <v>24.262499999999999</v>
          </cell>
          <cell r="C29">
            <v>33</v>
          </cell>
          <cell r="D29">
            <v>19.2</v>
          </cell>
          <cell r="E29">
            <v>79.958333333333329</v>
          </cell>
          <cell r="F29">
            <v>100</v>
          </cell>
          <cell r="G29">
            <v>39</v>
          </cell>
          <cell r="H29">
            <v>8.64</v>
          </cell>
          <cell r="I29" t="str">
            <v>O</v>
          </cell>
          <cell r="J29">
            <v>29.52</v>
          </cell>
          <cell r="K29">
            <v>0.2</v>
          </cell>
        </row>
        <row r="30">
          <cell r="B30">
            <v>23.75</v>
          </cell>
          <cell r="C30">
            <v>29.2</v>
          </cell>
          <cell r="D30">
            <v>19.100000000000001</v>
          </cell>
          <cell r="E30">
            <v>72.208333333333329</v>
          </cell>
          <cell r="F30">
            <v>96</v>
          </cell>
          <cell r="G30">
            <v>45</v>
          </cell>
          <cell r="H30">
            <v>11.879999999999999</v>
          </cell>
          <cell r="I30" t="str">
            <v>S</v>
          </cell>
          <cell r="J30">
            <v>41.76</v>
          </cell>
          <cell r="K30">
            <v>0</v>
          </cell>
        </row>
        <row r="31">
          <cell r="B31">
            <v>22.909523809523812</v>
          </cell>
          <cell r="C31">
            <v>29</v>
          </cell>
          <cell r="D31">
            <v>16</v>
          </cell>
          <cell r="E31">
            <v>59.095238095238095</v>
          </cell>
          <cell r="F31">
            <v>86</v>
          </cell>
          <cell r="G31">
            <v>26</v>
          </cell>
          <cell r="H31">
            <v>10.44</v>
          </cell>
          <cell r="I31" t="str">
            <v>S</v>
          </cell>
          <cell r="J31">
            <v>25.56</v>
          </cell>
          <cell r="K31">
            <v>0</v>
          </cell>
        </row>
        <row r="32">
          <cell r="B32">
            <v>25.977777777777778</v>
          </cell>
          <cell r="C32">
            <v>28.9</v>
          </cell>
          <cell r="D32">
            <v>19.399999999999999</v>
          </cell>
          <cell r="E32">
            <v>34.777777777777779</v>
          </cell>
          <cell r="F32">
            <v>64</v>
          </cell>
          <cell r="G32">
            <v>22</v>
          </cell>
          <cell r="H32">
            <v>6.12</v>
          </cell>
          <cell r="I32" t="str">
            <v>S</v>
          </cell>
          <cell r="J32">
            <v>19.8</v>
          </cell>
          <cell r="K32">
            <v>0</v>
          </cell>
        </row>
        <row r="33">
          <cell r="B33">
            <v>20.783333333333335</v>
          </cell>
          <cell r="C33">
            <v>30</v>
          </cell>
          <cell r="D33">
            <v>12.9</v>
          </cell>
          <cell r="E33">
            <v>69.666666666666671</v>
          </cell>
          <cell r="F33">
            <v>100</v>
          </cell>
          <cell r="G33">
            <v>37</v>
          </cell>
          <cell r="H33">
            <v>13.68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23.037499999999998</v>
          </cell>
          <cell r="C34">
            <v>31.3</v>
          </cell>
          <cell r="D34">
            <v>14.8</v>
          </cell>
          <cell r="E34">
            <v>71.5</v>
          </cell>
          <cell r="F34">
            <v>100</v>
          </cell>
          <cell r="G34">
            <v>41</v>
          </cell>
          <cell r="H34">
            <v>10.08</v>
          </cell>
          <cell r="I34" t="str">
            <v>L</v>
          </cell>
          <cell r="J34">
            <v>23.400000000000002</v>
          </cell>
          <cell r="K34">
            <v>0</v>
          </cell>
        </row>
        <row r="35">
          <cell r="B35">
            <v>25.095833333333331</v>
          </cell>
          <cell r="C35">
            <v>34.6</v>
          </cell>
          <cell r="D35">
            <v>17.7</v>
          </cell>
          <cell r="E35">
            <v>73.416666666666671</v>
          </cell>
          <cell r="F35">
            <v>100</v>
          </cell>
          <cell r="G35">
            <v>37</v>
          </cell>
          <cell r="H35">
            <v>10.08</v>
          </cell>
          <cell r="I35" t="str">
            <v>L</v>
          </cell>
          <cell r="J35">
            <v>31.319999999999997</v>
          </cell>
          <cell r="K35">
            <v>0</v>
          </cell>
        </row>
        <row r="36">
          <cell r="I36" t="str">
            <v>L</v>
          </cell>
        </row>
      </sheetData>
      <sheetData sheetId="3">
        <row r="5">
          <cell r="B5">
            <v>25.704166666666676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26.945833333333336</v>
          </cell>
          <cell r="C5">
            <v>33.9</v>
          </cell>
          <cell r="D5">
            <v>22</v>
          </cell>
          <cell r="E5">
            <v>78.208333333333329</v>
          </cell>
          <cell r="F5">
            <v>96</v>
          </cell>
          <cell r="G5">
            <v>45</v>
          </cell>
          <cell r="H5">
            <v>8.64</v>
          </cell>
          <cell r="I5" t="str">
            <v>SE</v>
          </cell>
          <cell r="J5">
            <v>20.88</v>
          </cell>
          <cell r="K5">
            <v>0.2</v>
          </cell>
        </row>
        <row r="6">
          <cell r="B6">
            <v>28.149999999999995</v>
          </cell>
          <cell r="C6">
            <v>34</v>
          </cell>
          <cell r="D6">
            <v>23.3</v>
          </cell>
          <cell r="E6">
            <v>72.791666666666671</v>
          </cell>
          <cell r="F6">
            <v>91</v>
          </cell>
          <cell r="G6">
            <v>47</v>
          </cell>
          <cell r="H6">
            <v>12.6</v>
          </cell>
          <cell r="I6" t="str">
            <v>N</v>
          </cell>
          <cell r="J6">
            <v>28.8</v>
          </cell>
          <cell r="K6">
            <v>0</v>
          </cell>
        </row>
        <row r="7">
          <cell r="B7">
            <v>27.933333333333334</v>
          </cell>
          <cell r="C7">
            <v>34</v>
          </cell>
          <cell r="D7">
            <v>23.9</v>
          </cell>
          <cell r="E7">
            <v>80.541666666666671</v>
          </cell>
          <cell r="F7">
            <v>95</v>
          </cell>
          <cell r="G7">
            <v>51</v>
          </cell>
          <cell r="H7">
            <v>18</v>
          </cell>
          <cell r="I7" t="str">
            <v>SE</v>
          </cell>
          <cell r="J7">
            <v>33.480000000000004</v>
          </cell>
          <cell r="K7">
            <v>17.400000000000002</v>
          </cell>
        </row>
        <row r="8">
          <cell r="B8">
            <v>28.270833333333332</v>
          </cell>
          <cell r="C8">
            <v>35.6</v>
          </cell>
          <cell r="D8">
            <v>23.9</v>
          </cell>
          <cell r="E8">
            <v>77.291666666666671</v>
          </cell>
          <cell r="F8">
            <v>96</v>
          </cell>
          <cell r="G8">
            <v>45</v>
          </cell>
          <cell r="H8">
            <v>11.879999999999999</v>
          </cell>
          <cell r="I8" t="str">
            <v>NO</v>
          </cell>
          <cell r="J8">
            <v>32.4</v>
          </cell>
          <cell r="K8">
            <v>0</v>
          </cell>
        </row>
        <row r="9">
          <cell r="B9">
            <v>27.533333333333331</v>
          </cell>
          <cell r="C9">
            <v>34.4</v>
          </cell>
          <cell r="D9">
            <v>22.7</v>
          </cell>
          <cell r="E9">
            <v>73.958333333333329</v>
          </cell>
          <cell r="F9">
            <v>95</v>
          </cell>
          <cell r="G9">
            <v>47</v>
          </cell>
          <cell r="H9">
            <v>13.32</v>
          </cell>
          <cell r="I9" t="str">
            <v>O</v>
          </cell>
          <cell r="J9">
            <v>27</v>
          </cell>
          <cell r="K9">
            <v>0</v>
          </cell>
        </row>
        <row r="10">
          <cell r="B10">
            <v>28.379166666666674</v>
          </cell>
          <cell r="C10">
            <v>34.4</v>
          </cell>
          <cell r="D10">
            <v>23.8</v>
          </cell>
          <cell r="E10">
            <v>76.375</v>
          </cell>
          <cell r="F10">
            <v>96</v>
          </cell>
          <cell r="G10">
            <v>48</v>
          </cell>
          <cell r="H10">
            <v>13.68</v>
          </cell>
          <cell r="I10" t="str">
            <v>N</v>
          </cell>
          <cell r="J10">
            <v>33.840000000000003</v>
          </cell>
          <cell r="K10">
            <v>5</v>
          </cell>
        </row>
        <row r="11">
          <cell r="B11">
            <v>28.912500000000005</v>
          </cell>
          <cell r="C11">
            <v>35.9</v>
          </cell>
          <cell r="D11">
            <v>23.9</v>
          </cell>
          <cell r="E11">
            <v>72.375</v>
          </cell>
          <cell r="F11">
            <v>95</v>
          </cell>
          <cell r="G11">
            <v>42</v>
          </cell>
          <cell r="H11">
            <v>11.879999999999999</v>
          </cell>
          <cell r="I11" t="str">
            <v>N</v>
          </cell>
          <cell r="J11">
            <v>34.56</v>
          </cell>
          <cell r="K11">
            <v>0</v>
          </cell>
        </row>
        <row r="12">
          <cell r="B12">
            <v>28.850000000000005</v>
          </cell>
          <cell r="C12">
            <v>35.5</v>
          </cell>
          <cell r="D12">
            <v>23.7</v>
          </cell>
          <cell r="E12">
            <v>73</v>
          </cell>
          <cell r="F12">
            <v>95</v>
          </cell>
          <cell r="G12">
            <v>44</v>
          </cell>
          <cell r="H12">
            <v>8.64</v>
          </cell>
          <cell r="I12" t="str">
            <v>N</v>
          </cell>
          <cell r="J12">
            <v>23.040000000000003</v>
          </cell>
          <cell r="K12">
            <v>0</v>
          </cell>
        </row>
        <row r="13">
          <cell r="B13">
            <v>29.158333333333331</v>
          </cell>
          <cell r="C13">
            <v>36.1</v>
          </cell>
          <cell r="D13">
            <v>24.5</v>
          </cell>
          <cell r="E13">
            <v>71.333333333333329</v>
          </cell>
          <cell r="F13">
            <v>91</v>
          </cell>
          <cell r="G13">
            <v>41</v>
          </cell>
          <cell r="H13">
            <v>11.520000000000001</v>
          </cell>
          <cell r="I13" t="str">
            <v>NO</v>
          </cell>
          <cell r="J13">
            <v>41.4</v>
          </cell>
          <cell r="K13">
            <v>1.2</v>
          </cell>
        </row>
        <row r="14">
          <cell r="B14">
            <v>29.204166666666669</v>
          </cell>
          <cell r="C14">
            <v>36.6</v>
          </cell>
          <cell r="D14">
            <v>23.2</v>
          </cell>
          <cell r="E14">
            <v>70.791666666666671</v>
          </cell>
          <cell r="F14">
            <v>96</v>
          </cell>
          <cell r="G14">
            <v>38</v>
          </cell>
          <cell r="H14">
            <v>13.68</v>
          </cell>
          <cell r="I14" t="str">
            <v>N</v>
          </cell>
          <cell r="J14">
            <v>35.64</v>
          </cell>
          <cell r="K14">
            <v>0.2</v>
          </cell>
        </row>
        <row r="15">
          <cell r="B15">
            <v>28.350000000000005</v>
          </cell>
          <cell r="C15">
            <v>36.200000000000003</v>
          </cell>
          <cell r="D15">
            <v>24.2</v>
          </cell>
          <cell r="E15">
            <v>73.875</v>
          </cell>
          <cell r="F15">
            <v>92</v>
          </cell>
          <cell r="G15">
            <v>41</v>
          </cell>
          <cell r="H15">
            <v>12.6</v>
          </cell>
          <cell r="I15" t="str">
            <v>N</v>
          </cell>
          <cell r="J15">
            <v>60.12</v>
          </cell>
          <cell r="K15">
            <v>6.2</v>
          </cell>
        </row>
        <row r="16">
          <cell r="B16">
            <v>28.895833333333332</v>
          </cell>
          <cell r="C16">
            <v>36</v>
          </cell>
          <cell r="D16">
            <v>23.8</v>
          </cell>
          <cell r="E16">
            <v>71.916666666666671</v>
          </cell>
          <cell r="F16">
            <v>95</v>
          </cell>
          <cell r="G16">
            <v>40</v>
          </cell>
          <cell r="H16">
            <v>17.28</v>
          </cell>
          <cell r="I16" t="str">
            <v>N</v>
          </cell>
          <cell r="J16">
            <v>39.24</v>
          </cell>
          <cell r="K16">
            <v>0</v>
          </cell>
        </row>
        <row r="17">
          <cell r="B17">
            <v>29.237500000000001</v>
          </cell>
          <cell r="C17">
            <v>36.200000000000003</v>
          </cell>
          <cell r="D17">
            <v>24.9</v>
          </cell>
          <cell r="E17">
            <v>70.25</v>
          </cell>
          <cell r="F17">
            <v>91</v>
          </cell>
          <cell r="G17">
            <v>41</v>
          </cell>
          <cell r="H17">
            <v>10.44</v>
          </cell>
          <cell r="I17" t="str">
            <v>NO</v>
          </cell>
          <cell r="J17">
            <v>51.84</v>
          </cell>
          <cell r="K17">
            <v>5.6</v>
          </cell>
        </row>
        <row r="18">
          <cell r="B18">
            <v>27.037499999999998</v>
          </cell>
          <cell r="C18">
            <v>32.200000000000003</v>
          </cell>
          <cell r="D18">
            <v>24.4</v>
          </cell>
          <cell r="E18">
            <v>80.625</v>
          </cell>
          <cell r="F18">
            <v>95</v>
          </cell>
          <cell r="G18">
            <v>55</v>
          </cell>
          <cell r="H18">
            <v>11.520000000000001</v>
          </cell>
          <cell r="I18" t="str">
            <v>N</v>
          </cell>
          <cell r="J18">
            <v>25.2</v>
          </cell>
          <cell r="K18">
            <v>0</v>
          </cell>
        </row>
        <row r="19">
          <cell r="B19">
            <v>27.420833333333331</v>
          </cell>
          <cell r="C19">
            <v>34.9</v>
          </cell>
          <cell r="D19">
            <v>23.2</v>
          </cell>
          <cell r="E19">
            <v>75.791666666666671</v>
          </cell>
          <cell r="F19">
            <v>95</v>
          </cell>
          <cell r="G19">
            <v>41</v>
          </cell>
          <cell r="H19">
            <v>13.32</v>
          </cell>
          <cell r="I19" t="str">
            <v>SO</v>
          </cell>
          <cell r="J19">
            <v>34.92</v>
          </cell>
          <cell r="K19">
            <v>12.799999999999999</v>
          </cell>
        </row>
        <row r="20">
          <cell r="B20">
            <v>24.370833333333334</v>
          </cell>
          <cell r="C20">
            <v>26</v>
          </cell>
          <cell r="D20">
            <v>21.9</v>
          </cell>
          <cell r="E20">
            <v>89.75</v>
          </cell>
          <cell r="F20">
            <v>96</v>
          </cell>
          <cell r="G20">
            <v>82</v>
          </cell>
          <cell r="H20">
            <v>9.7200000000000006</v>
          </cell>
          <cell r="I20" t="str">
            <v>S</v>
          </cell>
          <cell r="J20">
            <v>33.840000000000003</v>
          </cell>
          <cell r="K20">
            <v>61.400000000000006</v>
          </cell>
        </row>
        <row r="21">
          <cell r="B21">
            <v>26.333333333333332</v>
          </cell>
          <cell r="C21">
            <v>33.200000000000003</v>
          </cell>
          <cell r="D21">
            <v>23.1</v>
          </cell>
          <cell r="E21">
            <v>81.166666666666671</v>
          </cell>
          <cell r="F21">
            <v>95</v>
          </cell>
          <cell r="G21">
            <v>47</v>
          </cell>
          <cell r="H21">
            <v>7.9200000000000008</v>
          </cell>
          <cell r="I21" t="str">
            <v>SO</v>
          </cell>
          <cell r="J21">
            <v>24.48</v>
          </cell>
          <cell r="K21">
            <v>0</v>
          </cell>
        </row>
        <row r="22">
          <cell r="B22">
            <v>24.279166666666665</v>
          </cell>
          <cell r="C22">
            <v>26.2</v>
          </cell>
          <cell r="D22">
            <v>23.3</v>
          </cell>
          <cell r="E22">
            <v>91.083333333333329</v>
          </cell>
          <cell r="F22">
            <v>95</v>
          </cell>
          <cell r="G22">
            <v>81</v>
          </cell>
          <cell r="H22">
            <v>9</v>
          </cell>
          <cell r="I22" t="str">
            <v>S</v>
          </cell>
          <cell r="J22">
            <v>21.96</v>
          </cell>
          <cell r="K22">
            <v>11.6</v>
          </cell>
        </row>
        <row r="23">
          <cell r="B23">
            <v>22.966666666666665</v>
          </cell>
          <cell r="C23">
            <v>24.6</v>
          </cell>
          <cell r="D23">
            <v>21.8</v>
          </cell>
          <cell r="E23">
            <v>90.291666666666671</v>
          </cell>
          <cell r="F23">
            <v>96</v>
          </cell>
          <cell r="G23">
            <v>84</v>
          </cell>
          <cell r="H23">
            <v>9</v>
          </cell>
          <cell r="I23" t="str">
            <v>S</v>
          </cell>
          <cell r="J23">
            <v>18.36</v>
          </cell>
          <cell r="K23">
            <v>20.2</v>
          </cell>
        </row>
        <row r="24">
          <cell r="B24">
            <v>25.299999999999997</v>
          </cell>
          <cell r="C24">
            <v>30.4</v>
          </cell>
          <cell r="D24">
            <v>22.7</v>
          </cell>
          <cell r="E24">
            <v>82.958333333333329</v>
          </cell>
          <cell r="F24">
            <v>96</v>
          </cell>
          <cell r="G24">
            <v>57</v>
          </cell>
          <cell r="H24">
            <v>11.520000000000001</v>
          </cell>
          <cell r="I24" t="str">
            <v>O</v>
          </cell>
          <cell r="J24">
            <v>31.319999999999997</v>
          </cell>
          <cell r="K24">
            <v>1</v>
          </cell>
        </row>
        <row r="25">
          <cell r="B25">
            <v>25.216666666666669</v>
          </cell>
          <cell r="C25">
            <v>31.3</v>
          </cell>
          <cell r="D25">
            <v>21.1</v>
          </cell>
          <cell r="E25">
            <v>78.583333333333329</v>
          </cell>
          <cell r="F25">
            <v>94</v>
          </cell>
          <cell r="G25">
            <v>52</v>
          </cell>
          <cell r="H25">
            <v>6.48</v>
          </cell>
          <cell r="I25" t="str">
            <v>S</v>
          </cell>
          <cell r="J25">
            <v>19.079999999999998</v>
          </cell>
          <cell r="K25">
            <v>0</v>
          </cell>
        </row>
        <row r="26">
          <cell r="B26">
            <v>26.324999999999999</v>
          </cell>
          <cell r="C26">
            <v>32.6</v>
          </cell>
          <cell r="D26">
            <v>21.5</v>
          </cell>
          <cell r="E26">
            <v>74.625</v>
          </cell>
          <cell r="F26">
            <v>92</v>
          </cell>
          <cell r="G26">
            <v>46</v>
          </cell>
          <cell r="H26">
            <v>7.2</v>
          </cell>
          <cell r="I26" t="str">
            <v>S</v>
          </cell>
          <cell r="J26">
            <v>16.2</v>
          </cell>
          <cell r="K26">
            <v>0</v>
          </cell>
        </row>
        <row r="27">
          <cell r="B27">
            <v>27.1875</v>
          </cell>
          <cell r="C27">
            <v>33.200000000000003</v>
          </cell>
          <cell r="D27">
            <v>23.6</v>
          </cell>
          <cell r="E27">
            <v>70.833333333333329</v>
          </cell>
          <cell r="F27">
            <v>89</v>
          </cell>
          <cell r="G27">
            <v>48</v>
          </cell>
          <cell r="H27">
            <v>7.5600000000000005</v>
          </cell>
          <cell r="I27" t="str">
            <v>S</v>
          </cell>
          <cell r="J27">
            <v>21.6</v>
          </cell>
          <cell r="K27">
            <v>0</v>
          </cell>
        </row>
        <row r="28">
          <cell r="B28">
            <v>25.604166666666675</v>
          </cell>
          <cell r="C28">
            <v>31.9</v>
          </cell>
          <cell r="D28">
            <v>21.4</v>
          </cell>
          <cell r="E28">
            <v>75.333333333333329</v>
          </cell>
          <cell r="F28">
            <v>93</v>
          </cell>
          <cell r="G28">
            <v>47</v>
          </cell>
          <cell r="H28">
            <v>14.04</v>
          </cell>
          <cell r="I28" t="str">
            <v>N</v>
          </cell>
          <cell r="J28">
            <v>37.800000000000004</v>
          </cell>
          <cell r="K28">
            <v>0</v>
          </cell>
        </row>
        <row r="29">
          <cell r="B29">
            <v>24.920833333333334</v>
          </cell>
          <cell r="C29">
            <v>32.799999999999997</v>
          </cell>
          <cell r="D29">
            <v>21.5</v>
          </cell>
          <cell r="E29">
            <v>82.25</v>
          </cell>
          <cell r="F29">
            <v>95</v>
          </cell>
          <cell r="G29">
            <v>46</v>
          </cell>
          <cell r="H29">
            <v>21.96</v>
          </cell>
          <cell r="I29" t="str">
            <v>S</v>
          </cell>
          <cell r="J29">
            <v>56.88</v>
          </cell>
          <cell r="K29">
            <v>0.60000000000000009</v>
          </cell>
        </row>
        <row r="30">
          <cell r="B30">
            <v>24.599999999999998</v>
          </cell>
          <cell r="C30">
            <v>30.9</v>
          </cell>
          <cell r="D30">
            <v>20.3</v>
          </cell>
          <cell r="E30">
            <v>73.166666666666671</v>
          </cell>
          <cell r="F30">
            <v>93</v>
          </cell>
          <cell r="G30">
            <v>47</v>
          </cell>
          <cell r="H30">
            <v>12.96</v>
          </cell>
          <cell r="I30" t="str">
            <v>S</v>
          </cell>
          <cell r="J30">
            <v>36.36</v>
          </cell>
          <cell r="K30">
            <v>0</v>
          </cell>
        </row>
        <row r="31">
          <cell r="B31">
            <v>24.900000000000002</v>
          </cell>
          <cell r="C31">
            <v>30.9</v>
          </cell>
          <cell r="D31">
            <v>19.7</v>
          </cell>
          <cell r="E31">
            <v>58.75</v>
          </cell>
          <cell r="F31">
            <v>86</v>
          </cell>
          <cell r="G31">
            <v>24</v>
          </cell>
          <cell r="H31">
            <v>11.879999999999999</v>
          </cell>
          <cell r="I31" t="str">
            <v>S</v>
          </cell>
          <cell r="J31">
            <v>27.36</v>
          </cell>
          <cell r="K31">
            <v>0</v>
          </cell>
        </row>
        <row r="32">
          <cell r="B32">
            <v>21.376190476190477</v>
          </cell>
          <cell r="C32">
            <v>29.7</v>
          </cell>
          <cell r="D32">
            <v>13.3</v>
          </cell>
          <cell r="E32">
            <v>59.761904761904759</v>
          </cell>
          <cell r="F32">
            <v>93</v>
          </cell>
          <cell r="G32">
            <v>27</v>
          </cell>
          <cell r="H32">
            <v>7.2</v>
          </cell>
          <cell r="I32" t="str">
            <v>SO</v>
          </cell>
          <cell r="J32">
            <v>19.079999999999998</v>
          </cell>
          <cell r="K32">
            <v>0</v>
          </cell>
        </row>
        <row r="33">
          <cell r="B33">
            <v>25.586666666666666</v>
          </cell>
          <cell r="C33">
            <v>32.1</v>
          </cell>
          <cell r="D33">
            <v>14.6</v>
          </cell>
          <cell r="E33">
            <v>54.8</v>
          </cell>
          <cell r="F33">
            <v>90</v>
          </cell>
          <cell r="G33">
            <v>33</v>
          </cell>
          <cell r="H33">
            <v>7.9200000000000008</v>
          </cell>
          <cell r="I33" t="str">
            <v>S</v>
          </cell>
          <cell r="J33">
            <v>18</v>
          </cell>
          <cell r="K33">
            <v>0</v>
          </cell>
        </row>
        <row r="34">
          <cell r="B34">
            <v>25.291666666666671</v>
          </cell>
          <cell r="C34">
            <v>33.200000000000003</v>
          </cell>
          <cell r="D34">
            <v>19.5</v>
          </cell>
          <cell r="E34">
            <v>65.708333333333329</v>
          </cell>
          <cell r="F34">
            <v>88</v>
          </cell>
          <cell r="G34">
            <v>40</v>
          </cell>
          <cell r="H34">
            <v>10.08</v>
          </cell>
          <cell r="I34" t="str">
            <v>S</v>
          </cell>
          <cell r="J34">
            <v>22.32</v>
          </cell>
          <cell r="K34">
            <v>0</v>
          </cell>
        </row>
        <row r="35">
          <cell r="B35">
            <v>26.674999999999994</v>
          </cell>
          <cell r="C35">
            <v>34.1</v>
          </cell>
          <cell r="D35">
            <v>21.2</v>
          </cell>
          <cell r="E35">
            <v>72.5</v>
          </cell>
          <cell r="F35">
            <v>91</v>
          </cell>
          <cell r="G35">
            <v>41</v>
          </cell>
          <cell r="H35">
            <v>7.2</v>
          </cell>
          <cell r="I35" t="str">
            <v>O</v>
          </cell>
          <cell r="J35">
            <v>23.759999999999998</v>
          </cell>
          <cell r="K35">
            <v>0</v>
          </cell>
        </row>
        <row r="36">
          <cell r="I36" t="str">
            <v>S</v>
          </cell>
        </row>
      </sheetData>
      <sheetData sheetId="3">
        <row r="5">
          <cell r="B5">
            <v>27.895833333333332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26.941666666666674</v>
          </cell>
          <cell r="C5">
            <v>34.6</v>
          </cell>
          <cell r="D5">
            <v>21.2</v>
          </cell>
          <cell r="E5">
            <v>78.666666666666671</v>
          </cell>
          <cell r="F5">
            <v>97</v>
          </cell>
          <cell r="G5">
            <v>45</v>
          </cell>
          <cell r="H5">
            <v>13.32</v>
          </cell>
          <cell r="I5" t="str">
            <v>NE</v>
          </cell>
          <cell r="J5">
            <v>28.8</v>
          </cell>
          <cell r="K5">
            <v>0.2</v>
          </cell>
        </row>
        <row r="6">
          <cell r="B6">
            <v>28.270833333333332</v>
          </cell>
          <cell r="C6">
            <v>34.9</v>
          </cell>
          <cell r="D6">
            <v>23.1</v>
          </cell>
          <cell r="E6">
            <v>75.791666666666671</v>
          </cell>
          <cell r="F6">
            <v>96</v>
          </cell>
          <cell r="G6">
            <v>48</v>
          </cell>
          <cell r="H6">
            <v>18.36</v>
          </cell>
          <cell r="I6" t="str">
            <v>NE</v>
          </cell>
          <cell r="J6">
            <v>39.24</v>
          </cell>
          <cell r="K6">
            <v>0</v>
          </cell>
        </row>
        <row r="7">
          <cell r="B7">
            <v>28.608333333333338</v>
          </cell>
          <cell r="C7">
            <v>36.4</v>
          </cell>
          <cell r="D7">
            <v>23.4</v>
          </cell>
          <cell r="E7">
            <v>78.041666666666671</v>
          </cell>
          <cell r="F7">
            <v>96</v>
          </cell>
          <cell r="G7">
            <v>42</v>
          </cell>
          <cell r="H7">
            <v>11.520000000000001</v>
          </cell>
          <cell r="I7" t="str">
            <v>N</v>
          </cell>
          <cell r="J7">
            <v>29.52</v>
          </cell>
          <cell r="K7">
            <v>4.5999999999999996</v>
          </cell>
        </row>
        <row r="8">
          <cell r="B8">
            <v>26.887500000000003</v>
          </cell>
          <cell r="C8">
            <v>32.6</v>
          </cell>
          <cell r="D8">
            <v>23.8</v>
          </cell>
          <cell r="E8">
            <v>88.75</v>
          </cell>
          <cell r="F8">
            <v>97</v>
          </cell>
          <cell r="G8">
            <v>66</v>
          </cell>
          <cell r="H8">
            <v>0.72000000000000008</v>
          </cell>
          <cell r="I8" t="str">
            <v>NE</v>
          </cell>
          <cell r="J8">
            <v>33.119999999999997</v>
          </cell>
          <cell r="K8">
            <v>4.5999999999999996</v>
          </cell>
        </row>
        <row r="9">
          <cell r="B9">
            <v>27.174999999999997</v>
          </cell>
          <cell r="C9">
            <v>33.700000000000003</v>
          </cell>
          <cell r="D9">
            <v>22.7</v>
          </cell>
          <cell r="E9">
            <v>80.75</v>
          </cell>
          <cell r="F9">
            <v>97</v>
          </cell>
          <cell r="G9">
            <v>54</v>
          </cell>
          <cell r="H9">
            <v>6.12</v>
          </cell>
          <cell r="I9" t="str">
            <v>O</v>
          </cell>
          <cell r="J9">
            <v>36</v>
          </cell>
          <cell r="K9">
            <v>0</v>
          </cell>
        </row>
        <row r="10">
          <cell r="B10">
            <v>28.629166666666666</v>
          </cell>
          <cell r="C10">
            <v>35.700000000000003</v>
          </cell>
          <cell r="D10">
            <v>23.4</v>
          </cell>
          <cell r="E10">
            <v>75.125</v>
          </cell>
          <cell r="F10">
            <v>97</v>
          </cell>
          <cell r="G10">
            <v>43</v>
          </cell>
          <cell r="H10">
            <v>19.079999999999998</v>
          </cell>
          <cell r="I10" t="str">
            <v>N</v>
          </cell>
          <cell r="J10">
            <v>38.519999999999996</v>
          </cell>
          <cell r="K10">
            <v>0</v>
          </cell>
        </row>
        <row r="11">
          <cell r="B11">
            <v>28.758333333333336</v>
          </cell>
          <cell r="C11">
            <v>36.799999999999997</v>
          </cell>
          <cell r="D11">
            <v>24.1</v>
          </cell>
          <cell r="E11">
            <v>75.791666666666671</v>
          </cell>
          <cell r="F11">
            <v>96</v>
          </cell>
          <cell r="G11">
            <v>43</v>
          </cell>
          <cell r="H11">
            <v>33.119999999999997</v>
          </cell>
          <cell r="I11" t="str">
            <v>N</v>
          </cell>
          <cell r="J11">
            <v>53.64</v>
          </cell>
          <cell r="K11">
            <v>1.2</v>
          </cell>
        </row>
        <row r="12">
          <cell r="B12">
            <v>29.358333333333334</v>
          </cell>
          <cell r="C12">
            <v>36.799999999999997</v>
          </cell>
          <cell r="D12">
            <v>24.2</v>
          </cell>
          <cell r="E12">
            <v>73.708333333333329</v>
          </cell>
          <cell r="F12">
            <v>96</v>
          </cell>
          <cell r="G12">
            <v>46</v>
          </cell>
          <cell r="H12">
            <v>16.920000000000002</v>
          </cell>
          <cell r="I12" t="str">
            <v>N</v>
          </cell>
          <cell r="J12">
            <v>39.96</v>
          </cell>
          <cell r="K12">
            <v>0</v>
          </cell>
        </row>
        <row r="13">
          <cell r="B13">
            <v>29.166666666666668</v>
          </cell>
          <cell r="C13">
            <v>36.6</v>
          </cell>
          <cell r="D13">
            <v>23.1</v>
          </cell>
          <cell r="E13">
            <v>71.5</v>
          </cell>
          <cell r="F13">
            <v>96</v>
          </cell>
          <cell r="G13">
            <v>38</v>
          </cell>
          <cell r="H13">
            <v>17.28</v>
          </cell>
          <cell r="I13" t="str">
            <v>NE</v>
          </cell>
          <cell r="J13">
            <v>33.480000000000004</v>
          </cell>
          <cell r="K13">
            <v>0</v>
          </cell>
        </row>
        <row r="14">
          <cell r="B14">
            <v>29.637500000000003</v>
          </cell>
          <cell r="C14">
            <v>37</v>
          </cell>
          <cell r="D14">
            <v>23.3</v>
          </cell>
          <cell r="E14">
            <v>72</v>
          </cell>
          <cell r="F14">
            <v>97</v>
          </cell>
          <cell r="G14">
            <v>39</v>
          </cell>
          <cell r="H14">
            <v>23.040000000000003</v>
          </cell>
          <cell r="I14" t="str">
            <v>NE</v>
          </cell>
          <cell r="J14">
            <v>47.88</v>
          </cell>
          <cell r="K14">
            <v>0</v>
          </cell>
        </row>
        <row r="15">
          <cell r="B15">
            <v>28.833333333333332</v>
          </cell>
          <cell r="C15">
            <v>36.1</v>
          </cell>
          <cell r="D15">
            <v>23.8</v>
          </cell>
          <cell r="E15">
            <v>75.166666666666671</v>
          </cell>
          <cell r="F15">
            <v>96</v>
          </cell>
          <cell r="G15">
            <v>45</v>
          </cell>
          <cell r="H15">
            <v>22.68</v>
          </cell>
          <cell r="I15" t="str">
            <v>N</v>
          </cell>
          <cell r="J15">
            <v>51.84</v>
          </cell>
          <cell r="K15">
            <v>0</v>
          </cell>
        </row>
        <row r="16">
          <cell r="B16">
            <v>29.795833333333331</v>
          </cell>
          <cell r="C16">
            <v>36.700000000000003</v>
          </cell>
          <cell r="D16">
            <v>24.5</v>
          </cell>
          <cell r="E16">
            <v>71.583333333333329</v>
          </cell>
          <cell r="F16">
            <v>96</v>
          </cell>
          <cell r="G16">
            <v>41</v>
          </cell>
          <cell r="H16">
            <v>24.12</v>
          </cell>
          <cell r="I16" t="str">
            <v>N</v>
          </cell>
          <cell r="J16">
            <v>47.88</v>
          </cell>
          <cell r="K16">
            <v>0</v>
          </cell>
        </row>
        <row r="17">
          <cell r="B17">
            <v>30.274999999999995</v>
          </cell>
          <cell r="C17">
            <v>38.1</v>
          </cell>
          <cell r="D17">
            <v>25.1</v>
          </cell>
          <cell r="E17">
            <v>68.416666666666671</v>
          </cell>
          <cell r="F17">
            <v>91</v>
          </cell>
          <cell r="G17">
            <v>34</v>
          </cell>
          <cell r="H17">
            <v>29.52</v>
          </cell>
          <cell r="I17" t="str">
            <v>N</v>
          </cell>
          <cell r="J17">
            <v>48.96</v>
          </cell>
          <cell r="K17">
            <v>5</v>
          </cell>
        </row>
        <row r="18">
          <cell r="B18">
            <v>26.912499999999994</v>
          </cell>
          <cell r="C18">
            <v>33.4</v>
          </cell>
          <cell r="D18">
            <v>23.4</v>
          </cell>
          <cell r="E18">
            <v>82.375</v>
          </cell>
          <cell r="F18">
            <v>96</v>
          </cell>
          <cell r="G18">
            <v>53</v>
          </cell>
          <cell r="H18">
            <v>5.04</v>
          </cell>
          <cell r="I18" t="str">
            <v>O</v>
          </cell>
          <cell r="J18">
            <v>24.48</v>
          </cell>
          <cell r="K18">
            <v>1</v>
          </cell>
        </row>
        <row r="19">
          <cell r="B19">
            <v>28.262499999999999</v>
          </cell>
          <cell r="C19">
            <v>36.1</v>
          </cell>
          <cell r="D19">
            <v>23.3</v>
          </cell>
          <cell r="E19">
            <v>77.416666666666671</v>
          </cell>
          <cell r="F19">
            <v>97</v>
          </cell>
          <cell r="G19">
            <v>40</v>
          </cell>
          <cell r="H19">
            <v>13.32</v>
          </cell>
          <cell r="I19" t="str">
            <v>SO</v>
          </cell>
          <cell r="J19">
            <v>36.36</v>
          </cell>
          <cell r="K19">
            <v>3</v>
          </cell>
        </row>
        <row r="20">
          <cell r="B20">
            <v>24.895833333333332</v>
          </cell>
          <cell r="C20">
            <v>28.3</v>
          </cell>
          <cell r="D20">
            <v>23</v>
          </cell>
          <cell r="E20">
            <v>90.75</v>
          </cell>
          <cell r="F20">
            <v>96</v>
          </cell>
          <cell r="G20">
            <v>71</v>
          </cell>
          <cell r="H20">
            <v>4.32</v>
          </cell>
          <cell r="I20" t="str">
            <v>SO</v>
          </cell>
          <cell r="J20">
            <v>22.68</v>
          </cell>
          <cell r="K20">
            <v>17.8</v>
          </cell>
        </row>
        <row r="21">
          <cell r="B21">
            <v>25.220833333333331</v>
          </cell>
          <cell r="C21">
            <v>31.3</v>
          </cell>
          <cell r="D21">
            <v>22.5</v>
          </cell>
          <cell r="E21">
            <v>86.375</v>
          </cell>
          <cell r="F21">
            <v>95</v>
          </cell>
          <cell r="G21">
            <v>63</v>
          </cell>
          <cell r="H21">
            <v>14.4</v>
          </cell>
          <cell r="I21" t="str">
            <v>SO</v>
          </cell>
          <cell r="J21">
            <v>31.319999999999997</v>
          </cell>
          <cell r="K21">
            <v>7.3999999999999995</v>
          </cell>
        </row>
        <row r="22">
          <cell r="B22">
            <v>24.625000000000004</v>
          </cell>
          <cell r="C22">
            <v>26.2</v>
          </cell>
          <cell r="D22">
            <v>23.1</v>
          </cell>
          <cell r="E22">
            <v>94.875</v>
          </cell>
          <cell r="F22">
            <v>97</v>
          </cell>
          <cell r="G22">
            <v>88</v>
          </cell>
          <cell r="H22">
            <v>19.079999999999998</v>
          </cell>
          <cell r="I22" t="str">
            <v>SE</v>
          </cell>
          <cell r="J22">
            <v>29.52</v>
          </cell>
          <cell r="K22">
            <v>34.4</v>
          </cell>
        </row>
        <row r="23">
          <cell r="B23">
            <v>24.399999999999995</v>
          </cell>
          <cell r="C23">
            <v>27</v>
          </cell>
          <cell r="D23">
            <v>22.9</v>
          </cell>
          <cell r="E23">
            <v>93.083333333333329</v>
          </cell>
          <cell r="F23">
            <v>96</v>
          </cell>
          <cell r="G23">
            <v>81</v>
          </cell>
          <cell r="H23">
            <v>2.52</v>
          </cell>
          <cell r="I23" t="str">
            <v>L</v>
          </cell>
          <cell r="J23">
            <v>34.200000000000003</v>
          </cell>
          <cell r="K23">
            <v>15.2</v>
          </cell>
        </row>
        <row r="24">
          <cell r="B24">
            <v>25.529166666666669</v>
          </cell>
          <cell r="C24">
            <v>30</v>
          </cell>
          <cell r="D24">
            <v>23.6</v>
          </cell>
          <cell r="E24">
            <v>86.166666666666671</v>
          </cell>
          <cell r="F24">
            <v>97</v>
          </cell>
          <cell r="G24">
            <v>63</v>
          </cell>
          <cell r="H24">
            <v>15.120000000000001</v>
          </cell>
          <cell r="I24" t="str">
            <v>SO</v>
          </cell>
          <cell r="J24">
            <v>27.720000000000002</v>
          </cell>
          <cell r="K24">
            <v>1</v>
          </cell>
        </row>
        <row r="25">
          <cell r="B25">
            <v>26.045833333333334</v>
          </cell>
          <cell r="C25">
            <v>32.700000000000003</v>
          </cell>
          <cell r="D25">
            <v>21.8</v>
          </cell>
          <cell r="E25">
            <v>80.375</v>
          </cell>
          <cell r="F25">
            <v>97</v>
          </cell>
          <cell r="G25">
            <v>52</v>
          </cell>
          <cell r="H25">
            <v>6.48</v>
          </cell>
          <cell r="I25" t="str">
            <v>S</v>
          </cell>
          <cell r="J25">
            <v>17.64</v>
          </cell>
          <cell r="K25">
            <v>0</v>
          </cell>
        </row>
        <row r="26">
          <cell r="B26">
            <v>26.754166666666659</v>
          </cell>
          <cell r="C26">
            <v>33.1</v>
          </cell>
          <cell r="D26">
            <v>23.4</v>
          </cell>
          <cell r="E26">
            <v>82.625</v>
          </cell>
          <cell r="F26">
            <v>96</v>
          </cell>
          <cell r="G26">
            <v>51</v>
          </cell>
          <cell r="H26">
            <v>11.520000000000001</v>
          </cell>
          <cell r="I26" t="str">
            <v>S</v>
          </cell>
          <cell r="J26">
            <v>32.4</v>
          </cell>
          <cell r="K26">
            <v>18.8</v>
          </cell>
        </row>
        <row r="27">
          <cell r="B27">
            <v>27.287500000000005</v>
          </cell>
          <cell r="C27">
            <v>34.5</v>
          </cell>
          <cell r="D27">
            <v>23.4</v>
          </cell>
          <cell r="E27">
            <v>79.5</v>
          </cell>
          <cell r="F27">
            <v>97</v>
          </cell>
          <cell r="G27">
            <v>48</v>
          </cell>
          <cell r="H27">
            <v>19.440000000000001</v>
          </cell>
          <cell r="I27" t="str">
            <v>L</v>
          </cell>
          <cell r="J27">
            <v>42.84</v>
          </cell>
          <cell r="K27">
            <v>0.6</v>
          </cell>
        </row>
        <row r="28">
          <cell r="B28">
            <v>25.387499999999999</v>
          </cell>
          <cell r="C28">
            <v>30.8</v>
          </cell>
          <cell r="D28">
            <v>22.1</v>
          </cell>
          <cell r="E28">
            <v>84</v>
          </cell>
          <cell r="F28">
            <v>96</v>
          </cell>
          <cell r="G28">
            <v>63</v>
          </cell>
          <cell r="H28">
            <v>19.079999999999998</v>
          </cell>
          <cell r="I28" t="str">
            <v>SO</v>
          </cell>
          <cell r="J28">
            <v>41.4</v>
          </cell>
          <cell r="K28">
            <v>3.4000000000000004</v>
          </cell>
        </row>
        <row r="29">
          <cell r="B29">
            <v>25.154166666666669</v>
          </cell>
          <cell r="C29">
            <v>29.8</v>
          </cell>
          <cell r="D29">
            <v>22.4</v>
          </cell>
          <cell r="E29">
            <v>88.5</v>
          </cell>
          <cell r="F29">
            <v>97</v>
          </cell>
          <cell r="G29">
            <v>66</v>
          </cell>
          <cell r="H29">
            <v>9</v>
          </cell>
          <cell r="I29" t="str">
            <v>SE</v>
          </cell>
          <cell r="J29">
            <v>29.880000000000003</v>
          </cell>
          <cell r="K29">
            <v>9</v>
          </cell>
        </row>
        <row r="30">
          <cell r="B30">
            <v>25.162500000000005</v>
          </cell>
          <cell r="C30">
            <v>31.2</v>
          </cell>
          <cell r="D30">
            <v>21.7</v>
          </cell>
          <cell r="E30">
            <v>79.166666666666671</v>
          </cell>
          <cell r="F30">
            <v>97</v>
          </cell>
          <cell r="G30">
            <v>49</v>
          </cell>
          <cell r="H30">
            <v>13.32</v>
          </cell>
          <cell r="I30" t="str">
            <v>S</v>
          </cell>
          <cell r="J30">
            <v>31.680000000000003</v>
          </cell>
          <cell r="K30">
            <v>0.2</v>
          </cell>
        </row>
        <row r="31">
          <cell r="B31">
            <v>24.962499999999995</v>
          </cell>
          <cell r="C31">
            <v>30.3</v>
          </cell>
          <cell r="D31">
            <v>20</v>
          </cell>
          <cell r="E31">
            <v>71</v>
          </cell>
          <cell r="F31">
            <v>93</v>
          </cell>
          <cell r="G31">
            <v>37</v>
          </cell>
          <cell r="H31">
            <v>17.28</v>
          </cell>
          <cell r="I31" t="str">
            <v>S</v>
          </cell>
          <cell r="J31">
            <v>32.4</v>
          </cell>
          <cell r="K31">
            <v>0</v>
          </cell>
        </row>
        <row r="32">
          <cell r="B32">
            <v>21.590476190476192</v>
          </cell>
          <cell r="C32">
            <v>30.6</v>
          </cell>
          <cell r="D32">
            <v>15.5</v>
          </cell>
          <cell r="E32">
            <v>70.714285714285708</v>
          </cell>
          <cell r="F32">
            <v>98</v>
          </cell>
          <cell r="G32">
            <v>29</v>
          </cell>
          <cell r="H32">
            <v>1.4400000000000002</v>
          </cell>
          <cell r="I32" t="str">
            <v>S</v>
          </cell>
          <cell r="J32">
            <v>23.759999999999998</v>
          </cell>
          <cell r="K32">
            <v>0</v>
          </cell>
        </row>
        <row r="33">
          <cell r="B33">
            <v>26.020000000000003</v>
          </cell>
          <cell r="C33">
            <v>32.5</v>
          </cell>
          <cell r="D33">
            <v>13</v>
          </cell>
          <cell r="E33">
            <v>59</v>
          </cell>
          <cell r="F33">
            <v>97</v>
          </cell>
          <cell r="G33">
            <v>34</v>
          </cell>
          <cell r="H33">
            <v>0</v>
          </cell>
          <cell r="I33" t="str">
            <v>S</v>
          </cell>
          <cell r="J33">
            <v>20.16</v>
          </cell>
          <cell r="K33">
            <v>0</v>
          </cell>
        </row>
        <row r="34">
          <cell r="B34">
            <v>25.466666666666669</v>
          </cell>
          <cell r="C34">
            <v>33.4</v>
          </cell>
          <cell r="D34">
            <v>19.3</v>
          </cell>
          <cell r="E34">
            <v>77.541666666666671</v>
          </cell>
          <cell r="F34">
            <v>97</v>
          </cell>
          <cell r="G34">
            <v>47</v>
          </cell>
          <cell r="H34">
            <v>5.4</v>
          </cell>
          <cell r="I34" t="str">
            <v>L</v>
          </cell>
          <cell r="J34">
            <v>25.56</v>
          </cell>
          <cell r="K34">
            <v>0</v>
          </cell>
        </row>
        <row r="35">
          <cell r="B35">
            <v>26.625000000000004</v>
          </cell>
          <cell r="C35">
            <v>34.799999999999997</v>
          </cell>
          <cell r="D35">
            <v>20.5</v>
          </cell>
          <cell r="E35">
            <v>76.75</v>
          </cell>
          <cell r="F35">
            <v>97</v>
          </cell>
          <cell r="G35">
            <v>42</v>
          </cell>
          <cell r="H35">
            <v>10.08</v>
          </cell>
          <cell r="I35" t="str">
            <v>N</v>
          </cell>
          <cell r="J35">
            <v>30.6</v>
          </cell>
          <cell r="K35">
            <v>0</v>
          </cell>
        </row>
        <row r="36">
          <cell r="I36" t="str">
            <v>N</v>
          </cell>
        </row>
      </sheetData>
      <sheetData sheetId="3">
        <row r="5">
          <cell r="B5">
            <v>27.691666666666674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24.745833333333334</v>
          </cell>
          <cell r="C5">
            <v>33.5</v>
          </cell>
          <cell r="D5">
            <v>18.100000000000001</v>
          </cell>
          <cell r="E5">
            <v>74.541666666666671</v>
          </cell>
          <cell r="F5">
            <v>97</v>
          </cell>
          <cell r="G5">
            <v>44</v>
          </cell>
          <cell r="H5">
            <v>19.440000000000001</v>
          </cell>
          <cell r="I5" t="str">
            <v>NE</v>
          </cell>
          <cell r="J5">
            <v>39.24</v>
          </cell>
          <cell r="K5">
            <v>0</v>
          </cell>
        </row>
        <row r="6">
          <cell r="B6">
            <v>26.520833333333329</v>
          </cell>
          <cell r="C6">
            <v>34.299999999999997</v>
          </cell>
          <cell r="D6">
            <v>20.2</v>
          </cell>
          <cell r="E6">
            <v>69.583333333333329</v>
          </cell>
          <cell r="F6">
            <v>92</v>
          </cell>
          <cell r="G6">
            <v>40</v>
          </cell>
          <cell r="H6">
            <v>19.440000000000001</v>
          </cell>
          <cell r="I6" t="str">
            <v>NE</v>
          </cell>
          <cell r="J6">
            <v>41.76</v>
          </cell>
          <cell r="K6">
            <v>0</v>
          </cell>
        </row>
        <row r="7">
          <cell r="B7">
            <v>27.945833333333336</v>
          </cell>
          <cell r="C7">
            <v>36</v>
          </cell>
          <cell r="D7">
            <v>21.4</v>
          </cell>
          <cell r="E7">
            <v>66.375</v>
          </cell>
          <cell r="F7">
            <v>91</v>
          </cell>
          <cell r="G7">
            <v>32</v>
          </cell>
          <cell r="H7">
            <v>15.48</v>
          </cell>
          <cell r="I7" t="str">
            <v>L</v>
          </cell>
          <cell r="J7">
            <v>38.159999999999997</v>
          </cell>
          <cell r="K7">
            <v>0</v>
          </cell>
        </row>
        <row r="8">
          <cell r="B8">
            <v>27.016666666666666</v>
          </cell>
          <cell r="C8">
            <v>34.799999999999997</v>
          </cell>
          <cell r="D8">
            <v>22.2</v>
          </cell>
          <cell r="E8">
            <v>75.625</v>
          </cell>
          <cell r="F8">
            <v>93</v>
          </cell>
          <cell r="G8">
            <v>43</v>
          </cell>
          <cell r="H8">
            <v>10.8</v>
          </cell>
          <cell r="I8" t="str">
            <v>SO</v>
          </cell>
          <cell r="J8">
            <v>31.680000000000003</v>
          </cell>
          <cell r="K8">
            <v>1.4</v>
          </cell>
        </row>
        <row r="9">
          <cell r="B9">
            <v>25.212500000000006</v>
          </cell>
          <cell r="C9">
            <v>33.6</v>
          </cell>
          <cell r="D9">
            <v>21.8</v>
          </cell>
          <cell r="E9">
            <v>82.375</v>
          </cell>
          <cell r="F9">
            <v>96</v>
          </cell>
          <cell r="G9">
            <v>47</v>
          </cell>
          <cell r="H9">
            <v>19.440000000000001</v>
          </cell>
          <cell r="I9" t="str">
            <v>O</v>
          </cell>
          <cell r="J9">
            <v>36</v>
          </cell>
          <cell r="K9">
            <v>0.2</v>
          </cell>
        </row>
        <row r="10">
          <cell r="B10">
            <v>26.608333333333331</v>
          </cell>
          <cell r="C10">
            <v>36</v>
          </cell>
          <cell r="D10">
            <v>20.7</v>
          </cell>
          <cell r="E10">
            <v>73.208333333333329</v>
          </cell>
          <cell r="F10">
            <v>95</v>
          </cell>
          <cell r="G10">
            <v>34</v>
          </cell>
          <cell r="H10">
            <v>15.120000000000001</v>
          </cell>
          <cell r="I10" t="str">
            <v>N</v>
          </cell>
          <cell r="J10">
            <v>30.6</v>
          </cell>
          <cell r="K10">
            <v>0</v>
          </cell>
        </row>
        <row r="11">
          <cell r="B11">
            <v>28.012500000000003</v>
          </cell>
          <cell r="C11">
            <v>36.4</v>
          </cell>
          <cell r="D11">
            <v>22.3</v>
          </cell>
          <cell r="E11">
            <v>71.375</v>
          </cell>
          <cell r="F11">
            <v>94</v>
          </cell>
          <cell r="G11">
            <v>36</v>
          </cell>
          <cell r="H11">
            <v>18.36</v>
          </cell>
          <cell r="I11" t="str">
            <v>NO</v>
          </cell>
          <cell r="J11">
            <v>45.72</v>
          </cell>
          <cell r="K11">
            <v>0</v>
          </cell>
        </row>
        <row r="12">
          <cell r="B12">
            <v>25.941666666666666</v>
          </cell>
          <cell r="C12">
            <v>36</v>
          </cell>
          <cell r="D12">
            <v>21</v>
          </cell>
          <cell r="E12">
            <v>77.583333333333329</v>
          </cell>
          <cell r="F12">
            <v>94</v>
          </cell>
          <cell r="G12">
            <v>38</v>
          </cell>
          <cell r="H12">
            <v>33.119999999999997</v>
          </cell>
          <cell r="I12" t="str">
            <v>NE</v>
          </cell>
          <cell r="J12">
            <v>57.960000000000008</v>
          </cell>
          <cell r="K12">
            <v>8</v>
          </cell>
        </row>
        <row r="13">
          <cell r="B13">
            <v>27.450000000000006</v>
          </cell>
          <cell r="C13">
            <v>36.5</v>
          </cell>
          <cell r="D13">
            <v>21.7</v>
          </cell>
          <cell r="E13">
            <v>74.833333333333329</v>
          </cell>
          <cell r="F13">
            <v>96</v>
          </cell>
          <cell r="G13">
            <v>37</v>
          </cell>
          <cell r="H13">
            <v>14.76</v>
          </cell>
          <cell r="I13" t="str">
            <v>NO</v>
          </cell>
          <cell r="J13">
            <v>43.2</v>
          </cell>
          <cell r="K13">
            <v>1.4</v>
          </cell>
        </row>
        <row r="14">
          <cell r="B14">
            <v>27.258333333333326</v>
          </cell>
          <cell r="C14">
            <v>36.4</v>
          </cell>
          <cell r="D14">
            <v>21.1</v>
          </cell>
          <cell r="E14">
            <v>73.625</v>
          </cell>
          <cell r="F14">
            <v>96</v>
          </cell>
          <cell r="G14">
            <v>34</v>
          </cell>
          <cell r="H14">
            <v>26.28</v>
          </cell>
          <cell r="I14" t="str">
            <v>NO</v>
          </cell>
          <cell r="J14">
            <v>47.519999999999996</v>
          </cell>
          <cell r="K14">
            <v>0.2</v>
          </cell>
        </row>
        <row r="15">
          <cell r="B15">
            <v>24.983333333333334</v>
          </cell>
          <cell r="C15">
            <v>31.6</v>
          </cell>
          <cell r="D15">
            <v>21</v>
          </cell>
          <cell r="E15">
            <v>81.5</v>
          </cell>
          <cell r="F15">
            <v>95</v>
          </cell>
          <cell r="G15">
            <v>54</v>
          </cell>
          <cell r="H15">
            <v>13.32</v>
          </cell>
          <cell r="I15" t="str">
            <v>N</v>
          </cell>
          <cell r="J15">
            <v>38.880000000000003</v>
          </cell>
          <cell r="K15">
            <v>0.2</v>
          </cell>
        </row>
        <row r="16">
          <cell r="B16">
            <v>26.987499999999997</v>
          </cell>
          <cell r="C16">
            <v>35.5</v>
          </cell>
          <cell r="D16">
            <v>21.1</v>
          </cell>
          <cell r="E16">
            <v>71.458333333333329</v>
          </cell>
          <cell r="F16">
            <v>96</v>
          </cell>
          <cell r="G16">
            <v>36</v>
          </cell>
          <cell r="H16">
            <v>27</v>
          </cell>
          <cell r="I16" t="str">
            <v>NO</v>
          </cell>
          <cell r="J16">
            <v>52.56</v>
          </cell>
          <cell r="K16">
            <v>0</v>
          </cell>
        </row>
        <row r="17">
          <cell r="B17">
            <v>23.349999999999998</v>
          </cell>
          <cell r="C17">
            <v>29.4</v>
          </cell>
          <cell r="D17">
            <v>21</v>
          </cell>
          <cell r="E17">
            <v>89.875</v>
          </cell>
          <cell r="F17">
            <v>96</v>
          </cell>
          <cell r="G17">
            <v>55</v>
          </cell>
          <cell r="H17">
            <v>14.76</v>
          </cell>
          <cell r="I17" t="str">
            <v>S</v>
          </cell>
          <cell r="J17">
            <v>59.760000000000005</v>
          </cell>
          <cell r="K17">
            <v>36.800000000000004</v>
          </cell>
        </row>
        <row r="18">
          <cell r="B18">
            <v>23.045833333333331</v>
          </cell>
          <cell r="C18">
            <v>25.6</v>
          </cell>
          <cell r="D18">
            <v>20.5</v>
          </cell>
          <cell r="E18">
            <v>89.333333333333329</v>
          </cell>
          <cell r="F18">
            <v>94</v>
          </cell>
          <cell r="G18">
            <v>79</v>
          </cell>
          <cell r="H18">
            <v>9.7200000000000006</v>
          </cell>
          <cell r="I18" t="str">
            <v>SE</v>
          </cell>
          <cell r="J18">
            <v>22.32</v>
          </cell>
          <cell r="K18">
            <v>2.2000000000000002</v>
          </cell>
        </row>
        <row r="19">
          <cell r="B19">
            <v>23.279166666666665</v>
          </cell>
          <cell r="C19">
            <v>30.2</v>
          </cell>
          <cell r="D19">
            <v>20.100000000000001</v>
          </cell>
          <cell r="E19">
            <v>89.708333333333329</v>
          </cell>
          <cell r="F19">
            <v>97</v>
          </cell>
          <cell r="G19">
            <v>63</v>
          </cell>
          <cell r="H19">
            <v>14.76</v>
          </cell>
          <cell r="I19" t="str">
            <v>NE</v>
          </cell>
          <cell r="J19">
            <v>33.840000000000003</v>
          </cell>
          <cell r="K19">
            <v>4.2</v>
          </cell>
        </row>
        <row r="20">
          <cell r="B20">
            <v>24.304166666666664</v>
          </cell>
          <cell r="C20">
            <v>29.3</v>
          </cell>
          <cell r="D20">
            <v>20.9</v>
          </cell>
          <cell r="E20">
            <v>84.833333333333329</v>
          </cell>
          <cell r="F20">
            <v>96</v>
          </cell>
          <cell r="G20">
            <v>62</v>
          </cell>
          <cell r="H20">
            <v>11.16</v>
          </cell>
          <cell r="I20" t="str">
            <v>L</v>
          </cell>
          <cell r="J20">
            <v>20.88</v>
          </cell>
          <cell r="K20">
            <v>14.799999999999999</v>
          </cell>
        </row>
        <row r="21">
          <cell r="B21">
            <v>24.549999999999997</v>
          </cell>
          <cell r="C21">
            <v>30.3</v>
          </cell>
          <cell r="D21">
            <v>21.7</v>
          </cell>
          <cell r="E21">
            <v>84.833333333333329</v>
          </cell>
          <cell r="F21">
            <v>96</v>
          </cell>
          <cell r="G21">
            <v>56</v>
          </cell>
          <cell r="H21">
            <v>14.76</v>
          </cell>
          <cell r="I21" t="str">
            <v>S</v>
          </cell>
          <cell r="J21">
            <v>28.8</v>
          </cell>
          <cell r="K21">
            <v>26.999999999999996</v>
          </cell>
        </row>
        <row r="22">
          <cell r="B22">
            <v>21.262499999999999</v>
          </cell>
          <cell r="C22">
            <v>23.8</v>
          </cell>
          <cell r="D22">
            <v>19.600000000000001</v>
          </cell>
          <cell r="E22">
            <v>92.125</v>
          </cell>
          <cell r="F22">
            <v>96</v>
          </cell>
          <cell r="G22">
            <v>82</v>
          </cell>
          <cell r="H22">
            <v>26.64</v>
          </cell>
          <cell r="I22" t="str">
            <v>L</v>
          </cell>
          <cell r="J22">
            <v>45.72</v>
          </cell>
          <cell r="K22">
            <v>65.800000000000011</v>
          </cell>
        </row>
        <row r="23">
          <cell r="B23">
            <v>21.116666666666671</v>
          </cell>
          <cell r="C23">
            <v>24.9</v>
          </cell>
          <cell r="D23">
            <v>18.2</v>
          </cell>
          <cell r="E23">
            <v>85.625</v>
          </cell>
          <cell r="F23">
            <v>95</v>
          </cell>
          <cell r="G23">
            <v>71</v>
          </cell>
          <cell r="H23">
            <v>22.32</v>
          </cell>
          <cell r="I23" t="str">
            <v>L</v>
          </cell>
          <cell r="J23">
            <v>39.6</v>
          </cell>
          <cell r="K23">
            <v>0</v>
          </cell>
        </row>
        <row r="24">
          <cell r="B24">
            <v>20.004166666666666</v>
          </cell>
          <cell r="C24">
            <v>21.8</v>
          </cell>
          <cell r="D24">
            <v>17.399999999999999</v>
          </cell>
          <cell r="E24">
            <v>92.416666666666671</v>
          </cell>
          <cell r="F24">
            <v>97</v>
          </cell>
          <cell r="G24">
            <v>80</v>
          </cell>
          <cell r="H24">
            <v>18.36</v>
          </cell>
          <cell r="I24" t="str">
            <v>NE</v>
          </cell>
          <cell r="J24">
            <v>35.28</v>
          </cell>
          <cell r="K24">
            <v>42.2</v>
          </cell>
        </row>
        <row r="25">
          <cell r="B25">
            <v>21.725000000000005</v>
          </cell>
          <cell r="C25">
            <v>28.6</v>
          </cell>
          <cell r="D25">
            <v>18</v>
          </cell>
          <cell r="E25">
            <v>84.583333333333329</v>
          </cell>
          <cell r="F25">
            <v>96</v>
          </cell>
          <cell r="G25">
            <v>57</v>
          </cell>
          <cell r="H25">
            <v>9.7200000000000006</v>
          </cell>
          <cell r="I25" t="str">
            <v>S</v>
          </cell>
          <cell r="J25">
            <v>21.240000000000002</v>
          </cell>
          <cell r="K25">
            <v>2.2000000000000002</v>
          </cell>
        </row>
        <row r="26">
          <cell r="B26">
            <v>22.375000000000004</v>
          </cell>
          <cell r="C26">
            <v>29.8</v>
          </cell>
          <cell r="D26">
            <v>16.5</v>
          </cell>
          <cell r="E26">
            <v>77.541666666666671</v>
          </cell>
          <cell r="F26">
            <v>96</v>
          </cell>
          <cell r="G26">
            <v>42</v>
          </cell>
          <cell r="H26">
            <v>10.08</v>
          </cell>
          <cell r="I26" t="str">
            <v>SE</v>
          </cell>
          <cell r="J26">
            <v>22.68</v>
          </cell>
          <cell r="K26">
            <v>0</v>
          </cell>
        </row>
        <row r="27">
          <cell r="B27">
            <v>22.837500000000002</v>
          </cell>
          <cell r="C27">
            <v>30.4</v>
          </cell>
          <cell r="D27">
            <v>15.4</v>
          </cell>
          <cell r="E27">
            <v>72.416666666666671</v>
          </cell>
          <cell r="F27">
            <v>96</v>
          </cell>
          <cell r="G27">
            <v>42</v>
          </cell>
          <cell r="H27">
            <v>11.16</v>
          </cell>
          <cell r="I27" t="str">
            <v>NE</v>
          </cell>
          <cell r="J27">
            <v>21.96</v>
          </cell>
          <cell r="K27">
            <v>0</v>
          </cell>
        </row>
        <row r="28">
          <cell r="B28">
            <v>23.112499999999997</v>
          </cell>
          <cell r="C28">
            <v>31.6</v>
          </cell>
          <cell r="D28">
            <v>18.399999999999999</v>
          </cell>
          <cell r="E28">
            <v>80.833333333333329</v>
          </cell>
          <cell r="F28">
            <v>96</v>
          </cell>
          <cell r="G28">
            <v>48</v>
          </cell>
          <cell r="H28">
            <v>22.68</v>
          </cell>
          <cell r="I28" t="str">
            <v>NE</v>
          </cell>
          <cell r="J28">
            <v>54</v>
          </cell>
          <cell r="K28">
            <v>12.8</v>
          </cell>
        </row>
        <row r="29">
          <cell r="B29">
            <v>22.912500000000005</v>
          </cell>
          <cell r="C29">
            <v>31.4</v>
          </cell>
          <cell r="D29">
            <v>17.2</v>
          </cell>
          <cell r="E29">
            <v>80.5</v>
          </cell>
          <cell r="F29">
            <v>96</v>
          </cell>
          <cell r="G29">
            <v>42</v>
          </cell>
          <cell r="H29">
            <v>14.4</v>
          </cell>
          <cell r="I29" t="str">
            <v>L</v>
          </cell>
          <cell r="J29">
            <v>58.32</v>
          </cell>
          <cell r="K29">
            <v>27.4</v>
          </cell>
        </row>
        <row r="30">
          <cell r="B30">
            <v>22.354166666666668</v>
          </cell>
          <cell r="C30">
            <v>29.2</v>
          </cell>
          <cell r="D30">
            <v>18.399999999999999</v>
          </cell>
          <cell r="E30">
            <v>78.458333333333329</v>
          </cell>
          <cell r="F30">
            <v>97</v>
          </cell>
          <cell r="G30">
            <v>41</v>
          </cell>
          <cell r="H30">
            <v>15.48</v>
          </cell>
          <cell r="I30" t="str">
            <v>S</v>
          </cell>
          <cell r="J30">
            <v>37.440000000000005</v>
          </cell>
          <cell r="K30">
            <v>31.6</v>
          </cell>
        </row>
        <row r="31">
          <cell r="B31">
            <v>20.812499999999996</v>
          </cell>
          <cell r="C31">
            <v>27.8</v>
          </cell>
          <cell r="D31">
            <v>14.2</v>
          </cell>
          <cell r="E31">
            <v>66.041666666666671</v>
          </cell>
          <cell r="F31">
            <v>90</v>
          </cell>
          <cell r="G31">
            <v>28</v>
          </cell>
          <cell r="H31">
            <v>12.24</v>
          </cell>
          <cell r="I31" t="str">
            <v>S</v>
          </cell>
          <cell r="J31">
            <v>25.92</v>
          </cell>
          <cell r="K31">
            <v>0</v>
          </cell>
        </row>
        <row r="32">
          <cell r="B32">
            <v>18.485714285714288</v>
          </cell>
          <cell r="C32">
            <v>27.2</v>
          </cell>
          <cell r="D32">
            <v>11.5</v>
          </cell>
          <cell r="E32">
            <v>67.285714285714292</v>
          </cell>
          <cell r="F32">
            <v>92</v>
          </cell>
          <cell r="G32">
            <v>34</v>
          </cell>
          <cell r="H32">
            <v>10.44</v>
          </cell>
          <cell r="I32" t="str">
            <v>S</v>
          </cell>
          <cell r="J32">
            <v>20.88</v>
          </cell>
          <cell r="K32">
            <v>0</v>
          </cell>
        </row>
        <row r="33">
          <cell r="B33">
            <v>22.853333333333335</v>
          </cell>
          <cell r="C33">
            <v>28.4</v>
          </cell>
          <cell r="D33">
            <v>14.2</v>
          </cell>
          <cell r="E33">
            <v>66.266666666666666</v>
          </cell>
          <cell r="F33">
            <v>94</v>
          </cell>
          <cell r="G33">
            <v>44</v>
          </cell>
          <cell r="H33">
            <v>16.920000000000002</v>
          </cell>
          <cell r="I33" t="str">
            <v>NE</v>
          </cell>
          <cell r="J33">
            <v>30.240000000000002</v>
          </cell>
          <cell r="K33">
            <v>0</v>
          </cell>
        </row>
        <row r="34">
          <cell r="B34">
            <v>21.512499999999999</v>
          </cell>
          <cell r="C34">
            <v>29.5</v>
          </cell>
          <cell r="D34">
            <v>13.9</v>
          </cell>
          <cell r="E34">
            <v>72.708333333333329</v>
          </cell>
          <cell r="F34">
            <v>95</v>
          </cell>
          <cell r="G34">
            <v>43</v>
          </cell>
          <cell r="H34">
            <v>14.04</v>
          </cell>
          <cell r="I34" t="str">
            <v>L</v>
          </cell>
          <cell r="J34">
            <v>27</v>
          </cell>
          <cell r="K34">
            <v>0</v>
          </cell>
        </row>
        <row r="35">
          <cell r="B35">
            <v>23.291666666666668</v>
          </cell>
          <cell r="C35">
            <v>31.1</v>
          </cell>
          <cell r="D35">
            <v>16.5</v>
          </cell>
          <cell r="E35">
            <v>76.333333333333329</v>
          </cell>
          <cell r="F35">
            <v>95</v>
          </cell>
          <cell r="G35">
            <v>54</v>
          </cell>
          <cell r="H35">
            <v>15.48</v>
          </cell>
          <cell r="I35" t="str">
            <v>L</v>
          </cell>
          <cell r="J35">
            <v>28.44</v>
          </cell>
          <cell r="K35">
            <v>0</v>
          </cell>
        </row>
        <row r="36">
          <cell r="I36" t="str">
            <v>NE</v>
          </cell>
        </row>
      </sheetData>
      <sheetData sheetId="3">
        <row r="5">
          <cell r="B5">
            <v>25.637499999999999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24.329166666666662</v>
          </cell>
          <cell r="C5">
            <v>29.8</v>
          </cell>
          <cell r="D5">
            <v>20.6</v>
          </cell>
          <cell r="E5">
            <v>78.875</v>
          </cell>
          <cell r="F5">
            <v>95</v>
          </cell>
          <cell r="G5">
            <v>49</v>
          </cell>
          <cell r="H5">
            <v>24.12</v>
          </cell>
          <cell r="I5" t="str">
            <v>NE</v>
          </cell>
          <cell r="J5">
            <v>60.12</v>
          </cell>
          <cell r="K5">
            <v>58.8</v>
          </cell>
        </row>
        <row r="6">
          <cell r="B6">
            <v>26.496153846153842</v>
          </cell>
          <cell r="C6">
            <v>32.4</v>
          </cell>
          <cell r="D6">
            <v>21.5</v>
          </cell>
          <cell r="E6">
            <v>72</v>
          </cell>
          <cell r="F6">
            <v>92</v>
          </cell>
          <cell r="G6">
            <v>47</v>
          </cell>
          <cell r="H6">
            <v>11.16</v>
          </cell>
          <cell r="I6" t="str">
            <v>L</v>
          </cell>
          <cell r="J6">
            <v>19.8</v>
          </cell>
          <cell r="K6">
            <v>0</v>
          </cell>
        </row>
        <row r="7">
          <cell r="B7">
            <v>27.327272727272735</v>
          </cell>
          <cell r="C7">
            <v>34</v>
          </cell>
          <cell r="D7">
            <v>21.9</v>
          </cell>
          <cell r="E7">
            <v>69.818181818181813</v>
          </cell>
          <cell r="F7">
            <v>91</v>
          </cell>
          <cell r="G7">
            <v>41</v>
          </cell>
          <cell r="H7">
            <v>13.32</v>
          </cell>
          <cell r="I7" t="str">
            <v>NE</v>
          </cell>
          <cell r="J7">
            <v>26.28</v>
          </cell>
          <cell r="K7">
            <v>0</v>
          </cell>
        </row>
        <row r="8">
          <cell r="B8">
            <v>28.579166666666669</v>
          </cell>
          <cell r="C8">
            <v>35.299999999999997</v>
          </cell>
          <cell r="D8">
            <v>23.4</v>
          </cell>
          <cell r="E8">
            <v>66.041666666666671</v>
          </cell>
          <cell r="F8">
            <v>91</v>
          </cell>
          <cell r="G8">
            <v>35</v>
          </cell>
          <cell r="H8">
            <v>10.8</v>
          </cell>
          <cell r="I8" t="str">
            <v>N</v>
          </cell>
          <cell r="J8">
            <v>24.12</v>
          </cell>
          <cell r="K8">
            <v>0</v>
          </cell>
        </row>
        <row r="9">
          <cell r="B9">
            <v>28.529166666666669</v>
          </cell>
          <cell r="C9">
            <v>35.1</v>
          </cell>
          <cell r="D9">
            <v>23.4</v>
          </cell>
          <cell r="E9">
            <v>65.916666666666671</v>
          </cell>
          <cell r="F9">
            <v>85</v>
          </cell>
          <cell r="G9">
            <v>39</v>
          </cell>
          <cell r="H9">
            <v>15.840000000000002</v>
          </cell>
          <cell r="I9" t="str">
            <v>O</v>
          </cell>
          <cell r="J9">
            <v>34.200000000000003</v>
          </cell>
          <cell r="K9">
            <v>0</v>
          </cell>
        </row>
        <row r="10">
          <cell r="B10">
            <v>26.970833333333331</v>
          </cell>
          <cell r="C10">
            <v>34.6</v>
          </cell>
          <cell r="D10">
            <v>22.2</v>
          </cell>
          <cell r="E10">
            <v>72.458333333333329</v>
          </cell>
          <cell r="F10">
            <v>91</v>
          </cell>
          <cell r="G10">
            <v>41</v>
          </cell>
          <cell r="H10">
            <v>13.68</v>
          </cell>
          <cell r="I10" t="str">
            <v>N</v>
          </cell>
          <cell r="J10">
            <v>28.8</v>
          </cell>
          <cell r="K10">
            <v>4.2</v>
          </cell>
        </row>
        <row r="11">
          <cell r="B11">
            <v>28.937500000000004</v>
          </cell>
          <cell r="C11">
            <v>34.9</v>
          </cell>
          <cell r="D11">
            <v>23.5</v>
          </cell>
          <cell r="E11">
            <v>69.25</v>
          </cell>
          <cell r="F11">
            <v>90</v>
          </cell>
          <cell r="G11">
            <v>42</v>
          </cell>
          <cell r="H11">
            <v>18.36</v>
          </cell>
          <cell r="I11" t="str">
            <v>SE</v>
          </cell>
          <cell r="J11">
            <v>27</v>
          </cell>
          <cell r="K11">
            <v>0</v>
          </cell>
        </row>
        <row r="12">
          <cell r="B12">
            <v>27.941666666666666</v>
          </cell>
          <cell r="C12">
            <v>35</v>
          </cell>
          <cell r="D12">
            <v>23.3</v>
          </cell>
          <cell r="E12">
            <v>73.458333333333329</v>
          </cell>
          <cell r="F12">
            <v>93</v>
          </cell>
          <cell r="G12">
            <v>40</v>
          </cell>
          <cell r="H12">
            <v>24.12</v>
          </cell>
          <cell r="I12" t="str">
            <v>L</v>
          </cell>
          <cell r="J12">
            <v>49.32</v>
          </cell>
          <cell r="K12">
            <v>0</v>
          </cell>
        </row>
        <row r="13">
          <cell r="B13">
            <v>26.987500000000001</v>
          </cell>
          <cell r="C13">
            <v>34.1</v>
          </cell>
          <cell r="D13">
            <v>22.9</v>
          </cell>
          <cell r="E13">
            <v>74.416666666666671</v>
          </cell>
          <cell r="F13">
            <v>93</v>
          </cell>
          <cell r="G13">
            <v>43</v>
          </cell>
          <cell r="H13">
            <v>15.120000000000001</v>
          </cell>
          <cell r="I13" t="str">
            <v>NO</v>
          </cell>
          <cell r="J13">
            <v>43.56</v>
          </cell>
          <cell r="K13">
            <v>9.8000000000000007</v>
          </cell>
        </row>
        <row r="14">
          <cell r="B14">
            <v>26.291666666666668</v>
          </cell>
          <cell r="C14">
            <v>34.5</v>
          </cell>
          <cell r="D14">
            <v>23.4</v>
          </cell>
          <cell r="E14">
            <v>77.333333333333329</v>
          </cell>
          <cell r="F14">
            <v>90</v>
          </cell>
          <cell r="G14">
            <v>42</v>
          </cell>
          <cell r="H14">
            <v>21.240000000000002</v>
          </cell>
          <cell r="I14" t="str">
            <v>N</v>
          </cell>
          <cell r="J14">
            <v>41.76</v>
          </cell>
          <cell r="K14">
            <v>0.4</v>
          </cell>
        </row>
        <row r="15">
          <cell r="B15">
            <v>26.845833333333335</v>
          </cell>
          <cell r="C15">
            <v>35.4</v>
          </cell>
          <cell r="D15">
            <v>22.5</v>
          </cell>
          <cell r="E15">
            <v>74.291666666666671</v>
          </cell>
          <cell r="F15">
            <v>91</v>
          </cell>
          <cell r="G15">
            <v>41</v>
          </cell>
          <cell r="H15">
            <v>15.840000000000002</v>
          </cell>
          <cell r="I15" t="str">
            <v>NO</v>
          </cell>
          <cell r="J15">
            <v>54</v>
          </cell>
          <cell r="K15">
            <v>8</v>
          </cell>
        </row>
        <row r="16">
          <cell r="B16">
            <v>25.804166666666664</v>
          </cell>
          <cell r="C16">
            <v>33.6</v>
          </cell>
          <cell r="D16">
            <v>21.2</v>
          </cell>
          <cell r="E16">
            <v>81.541666666666671</v>
          </cell>
          <cell r="F16">
            <v>95</v>
          </cell>
          <cell r="G16">
            <v>48</v>
          </cell>
          <cell r="H16">
            <v>20.88</v>
          </cell>
          <cell r="I16" t="str">
            <v>NE</v>
          </cell>
          <cell r="J16">
            <v>70.56</v>
          </cell>
          <cell r="K16">
            <v>14.8</v>
          </cell>
        </row>
        <row r="17">
          <cell r="B17">
            <v>27.05416666666666</v>
          </cell>
          <cell r="C17">
            <v>34.5</v>
          </cell>
          <cell r="D17">
            <v>23</v>
          </cell>
          <cell r="E17">
            <v>75.875</v>
          </cell>
          <cell r="F17">
            <v>91</v>
          </cell>
          <cell r="G17">
            <v>42</v>
          </cell>
          <cell r="H17">
            <v>18</v>
          </cell>
          <cell r="I17" t="str">
            <v>N</v>
          </cell>
          <cell r="J17">
            <v>32.04</v>
          </cell>
          <cell r="K17">
            <v>0</v>
          </cell>
        </row>
        <row r="18">
          <cell r="B18">
            <v>25.633333333333336</v>
          </cell>
          <cell r="C18">
            <v>31.3</v>
          </cell>
          <cell r="D18">
            <v>22.2</v>
          </cell>
          <cell r="E18">
            <v>79.791666666666671</v>
          </cell>
          <cell r="F18">
            <v>95</v>
          </cell>
          <cell r="G18">
            <v>52</v>
          </cell>
          <cell r="H18">
            <v>20.16</v>
          </cell>
          <cell r="I18" t="str">
            <v>N</v>
          </cell>
          <cell r="J18">
            <v>36.36</v>
          </cell>
          <cell r="K18">
            <v>44</v>
          </cell>
        </row>
        <row r="19">
          <cell r="B19">
            <v>27.145833333333329</v>
          </cell>
          <cell r="C19">
            <v>32.4</v>
          </cell>
          <cell r="D19">
            <v>23.3</v>
          </cell>
          <cell r="E19">
            <v>76.416666666666671</v>
          </cell>
          <cell r="F19">
            <v>91</v>
          </cell>
          <cell r="G19">
            <v>50</v>
          </cell>
          <cell r="H19">
            <v>12.24</v>
          </cell>
          <cell r="I19" t="str">
            <v>SE</v>
          </cell>
          <cell r="J19">
            <v>23.759999999999998</v>
          </cell>
          <cell r="K19">
            <v>0</v>
          </cell>
        </row>
        <row r="20">
          <cell r="B20">
            <v>24.266666666666666</v>
          </cell>
          <cell r="C20">
            <v>27.5</v>
          </cell>
          <cell r="D20">
            <v>22.7</v>
          </cell>
          <cell r="E20">
            <v>87.291666666666671</v>
          </cell>
          <cell r="F20">
            <v>93</v>
          </cell>
          <cell r="G20">
            <v>72</v>
          </cell>
          <cell r="H20">
            <v>15.120000000000001</v>
          </cell>
          <cell r="I20" t="str">
            <v>L</v>
          </cell>
          <cell r="J20">
            <v>23.400000000000002</v>
          </cell>
          <cell r="K20">
            <v>2.4000000000000004</v>
          </cell>
        </row>
        <row r="21">
          <cell r="B21">
            <v>25.087499999999995</v>
          </cell>
          <cell r="C21">
            <v>28.7</v>
          </cell>
          <cell r="D21">
            <v>22.6</v>
          </cell>
          <cell r="E21">
            <v>86.166666666666671</v>
          </cell>
          <cell r="F21">
            <v>95</v>
          </cell>
          <cell r="G21">
            <v>67</v>
          </cell>
          <cell r="H21">
            <v>16.559999999999999</v>
          </cell>
          <cell r="I21" t="str">
            <v>S</v>
          </cell>
          <cell r="J21">
            <v>26.64</v>
          </cell>
          <cell r="K21">
            <v>0</v>
          </cell>
        </row>
        <row r="22">
          <cell r="B22">
            <v>23.225000000000005</v>
          </cell>
          <cell r="C22">
            <v>26.5</v>
          </cell>
          <cell r="D22">
            <v>21.1</v>
          </cell>
          <cell r="E22">
            <v>84.083333333333329</v>
          </cell>
          <cell r="F22">
            <v>94</v>
          </cell>
          <cell r="G22">
            <v>69</v>
          </cell>
          <cell r="H22">
            <v>18</v>
          </cell>
          <cell r="I22" t="str">
            <v>S</v>
          </cell>
          <cell r="J22">
            <v>30.6</v>
          </cell>
          <cell r="K22">
            <v>12.8</v>
          </cell>
        </row>
        <row r="23">
          <cell r="B23">
            <v>22.849999999999998</v>
          </cell>
          <cell r="C23">
            <v>26.9</v>
          </cell>
          <cell r="D23">
            <v>20.5</v>
          </cell>
          <cell r="E23">
            <v>85.333333333333329</v>
          </cell>
          <cell r="F23">
            <v>94</v>
          </cell>
          <cell r="G23">
            <v>69</v>
          </cell>
          <cell r="H23">
            <v>16.559999999999999</v>
          </cell>
          <cell r="I23" t="str">
            <v>SE</v>
          </cell>
          <cell r="J23">
            <v>30.96</v>
          </cell>
          <cell r="K23">
            <v>7.2</v>
          </cell>
        </row>
        <row r="24">
          <cell r="B24">
            <v>23.954166666666669</v>
          </cell>
          <cell r="C24">
            <v>28.9</v>
          </cell>
          <cell r="D24">
            <v>21.1</v>
          </cell>
          <cell r="E24">
            <v>81</v>
          </cell>
          <cell r="F24">
            <v>94</v>
          </cell>
          <cell r="G24">
            <v>60</v>
          </cell>
          <cell r="H24">
            <v>20.52</v>
          </cell>
          <cell r="I24" t="str">
            <v>L</v>
          </cell>
          <cell r="J24">
            <v>35.64</v>
          </cell>
          <cell r="K24">
            <v>0.8</v>
          </cell>
        </row>
        <row r="25">
          <cell r="B25">
            <v>24.429166666666664</v>
          </cell>
          <cell r="C25">
            <v>29.9</v>
          </cell>
          <cell r="D25">
            <v>20</v>
          </cell>
          <cell r="E25">
            <v>82.583333333333329</v>
          </cell>
          <cell r="F25">
            <v>96</v>
          </cell>
          <cell r="G25">
            <v>59</v>
          </cell>
          <cell r="H25">
            <v>13.68</v>
          </cell>
          <cell r="I25" t="str">
            <v>NE</v>
          </cell>
          <cell r="J25">
            <v>26.28</v>
          </cell>
          <cell r="K25">
            <v>30.399999999999995</v>
          </cell>
        </row>
        <row r="26">
          <cell r="B26">
            <v>25.433333333333326</v>
          </cell>
          <cell r="C26">
            <v>31.3</v>
          </cell>
          <cell r="D26">
            <v>21.7</v>
          </cell>
          <cell r="E26">
            <v>81.666666666666671</v>
          </cell>
          <cell r="F26">
            <v>95</v>
          </cell>
          <cell r="G26">
            <v>54</v>
          </cell>
          <cell r="H26">
            <v>11.16</v>
          </cell>
          <cell r="I26" t="str">
            <v>S</v>
          </cell>
          <cell r="J26">
            <v>21.6</v>
          </cell>
          <cell r="K26">
            <v>0.8</v>
          </cell>
        </row>
        <row r="27">
          <cell r="B27">
            <v>25.870833333333326</v>
          </cell>
          <cell r="C27">
            <v>31.5</v>
          </cell>
          <cell r="D27">
            <v>22.5</v>
          </cell>
          <cell r="E27">
            <v>80.125</v>
          </cell>
          <cell r="F27">
            <v>94</v>
          </cell>
          <cell r="G27">
            <v>55</v>
          </cell>
          <cell r="H27">
            <v>17.28</v>
          </cell>
          <cell r="I27" t="str">
            <v>SO</v>
          </cell>
          <cell r="J27">
            <v>40.32</v>
          </cell>
          <cell r="K27">
            <v>0.8</v>
          </cell>
        </row>
        <row r="28">
          <cell r="B28">
            <v>23.399999999999995</v>
          </cell>
          <cell r="C28">
            <v>28.5</v>
          </cell>
          <cell r="D28">
            <v>19.600000000000001</v>
          </cell>
          <cell r="E28">
            <v>84.75</v>
          </cell>
          <cell r="F28">
            <v>94</v>
          </cell>
          <cell r="G28">
            <v>61</v>
          </cell>
          <cell r="H28">
            <v>20.16</v>
          </cell>
          <cell r="I28" t="str">
            <v>S</v>
          </cell>
          <cell r="J28">
            <v>56.88</v>
          </cell>
          <cell r="K28">
            <v>4</v>
          </cell>
        </row>
        <row r="29">
          <cell r="B29">
            <v>24.108333333333334</v>
          </cell>
          <cell r="C29">
            <v>27.4</v>
          </cell>
          <cell r="D29">
            <v>22.3</v>
          </cell>
          <cell r="E29">
            <v>82.75</v>
          </cell>
          <cell r="F29">
            <v>94</v>
          </cell>
          <cell r="G29">
            <v>65</v>
          </cell>
          <cell r="H29">
            <v>16.559999999999999</v>
          </cell>
          <cell r="I29" t="str">
            <v>SE</v>
          </cell>
          <cell r="J29">
            <v>25.56</v>
          </cell>
          <cell r="K29">
            <v>0</v>
          </cell>
        </row>
        <row r="30">
          <cell r="B30">
            <v>23.262500000000003</v>
          </cell>
          <cell r="C30">
            <v>27.3</v>
          </cell>
          <cell r="D30">
            <v>20.7</v>
          </cell>
          <cell r="E30">
            <v>87.5</v>
          </cell>
          <cell r="F30">
            <v>94</v>
          </cell>
          <cell r="G30">
            <v>68</v>
          </cell>
          <cell r="H30">
            <v>16.920000000000002</v>
          </cell>
          <cell r="I30" t="str">
            <v>N</v>
          </cell>
          <cell r="J30">
            <v>39.96</v>
          </cell>
          <cell r="K30">
            <v>19.600000000000001</v>
          </cell>
        </row>
        <row r="31">
          <cell r="B31">
            <v>23.504166666666666</v>
          </cell>
          <cell r="C31">
            <v>29</v>
          </cell>
          <cell r="D31">
            <v>20.5</v>
          </cell>
          <cell r="E31">
            <v>81.625</v>
          </cell>
          <cell r="F31">
            <v>95</v>
          </cell>
          <cell r="G31">
            <v>53</v>
          </cell>
          <cell r="H31">
            <v>12.96</v>
          </cell>
          <cell r="I31" t="str">
            <v>S</v>
          </cell>
          <cell r="J31">
            <v>27.36</v>
          </cell>
          <cell r="K31">
            <v>0</v>
          </cell>
        </row>
        <row r="32">
          <cell r="B32">
            <v>23.990000000000002</v>
          </cell>
          <cell r="C32">
            <v>30.2</v>
          </cell>
          <cell r="D32">
            <v>18.8</v>
          </cell>
          <cell r="E32">
            <v>72.599999999999994</v>
          </cell>
          <cell r="F32">
            <v>90</v>
          </cell>
          <cell r="G32">
            <v>42</v>
          </cell>
          <cell r="H32">
            <v>11.16</v>
          </cell>
          <cell r="I32" t="str">
            <v>SO</v>
          </cell>
          <cell r="J32">
            <v>17.64</v>
          </cell>
          <cell r="K32">
            <v>0</v>
          </cell>
        </row>
        <row r="33">
          <cell r="B33">
            <v>25.773333333333333</v>
          </cell>
          <cell r="C33">
            <v>30.1</v>
          </cell>
          <cell r="D33">
            <v>18.8</v>
          </cell>
          <cell r="E33">
            <v>60.8</v>
          </cell>
          <cell r="F33">
            <v>83</v>
          </cell>
          <cell r="G33">
            <v>44</v>
          </cell>
          <cell r="H33">
            <v>12.24</v>
          </cell>
          <cell r="I33" t="str">
            <v>SE</v>
          </cell>
          <cell r="J33">
            <v>22.68</v>
          </cell>
          <cell r="K33">
            <v>0</v>
          </cell>
        </row>
        <row r="34">
          <cell r="B34">
            <v>25.133333333333329</v>
          </cell>
          <cell r="C34">
            <v>31.7</v>
          </cell>
          <cell r="D34">
            <v>20.2</v>
          </cell>
          <cell r="E34">
            <v>69.208333333333329</v>
          </cell>
          <cell r="F34">
            <v>84</v>
          </cell>
          <cell r="G34">
            <v>49</v>
          </cell>
          <cell r="H34">
            <v>12.24</v>
          </cell>
          <cell r="I34" t="str">
            <v>SE</v>
          </cell>
          <cell r="J34">
            <v>26.28</v>
          </cell>
          <cell r="K34">
            <v>0</v>
          </cell>
        </row>
        <row r="35">
          <cell r="B35">
            <v>26.283333333333331</v>
          </cell>
          <cell r="C35">
            <v>32.200000000000003</v>
          </cell>
          <cell r="D35">
            <v>21.6</v>
          </cell>
          <cell r="E35">
            <v>74.041666666666671</v>
          </cell>
          <cell r="F35">
            <v>93</v>
          </cell>
          <cell r="G35">
            <v>46</v>
          </cell>
          <cell r="H35">
            <v>15.48</v>
          </cell>
          <cell r="I35" t="str">
            <v>L</v>
          </cell>
          <cell r="J35">
            <v>28.8</v>
          </cell>
          <cell r="K35">
            <v>0</v>
          </cell>
        </row>
        <row r="36">
          <cell r="I36" t="str">
            <v>N</v>
          </cell>
        </row>
      </sheetData>
      <sheetData sheetId="3">
        <row r="5">
          <cell r="B5">
            <v>27.045833333333331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24.308333333333326</v>
          </cell>
          <cell r="C5">
            <v>32.6</v>
          </cell>
          <cell r="D5">
            <v>18.2</v>
          </cell>
          <cell r="E5">
            <v>73.666666666666671</v>
          </cell>
          <cell r="F5">
            <v>96</v>
          </cell>
          <cell r="G5">
            <v>36</v>
          </cell>
          <cell r="H5">
            <v>19.8</v>
          </cell>
          <cell r="I5" t="str">
            <v>NE</v>
          </cell>
          <cell r="J5">
            <v>39.6</v>
          </cell>
          <cell r="K5">
            <v>0</v>
          </cell>
        </row>
        <row r="6">
          <cell r="B6">
            <v>25.945833333333326</v>
          </cell>
          <cell r="C6">
            <v>32.799999999999997</v>
          </cell>
          <cell r="D6">
            <v>19.7</v>
          </cell>
          <cell r="E6">
            <v>68.708333333333329</v>
          </cell>
          <cell r="F6">
            <v>95</v>
          </cell>
          <cell r="G6">
            <v>41</v>
          </cell>
          <cell r="H6">
            <v>20.16</v>
          </cell>
          <cell r="I6" t="str">
            <v>NE</v>
          </cell>
          <cell r="J6">
            <v>44.64</v>
          </cell>
          <cell r="K6">
            <v>0</v>
          </cell>
        </row>
        <row r="7">
          <cell r="B7">
            <v>27.070833333333336</v>
          </cell>
          <cell r="C7">
            <v>33.799999999999997</v>
          </cell>
          <cell r="D7">
            <v>21.4</v>
          </cell>
          <cell r="E7">
            <v>64.416666666666671</v>
          </cell>
          <cell r="F7">
            <v>89</v>
          </cell>
          <cell r="G7">
            <v>39</v>
          </cell>
          <cell r="H7">
            <v>14.76</v>
          </cell>
          <cell r="I7" t="str">
            <v>NE</v>
          </cell>
          <cell r="J7">
            <v>36.36</v>
          </cell>
          <cell r="K7">
            <v>0</v>
          </cell>
        </row>
        <row r="8">
          <cell r="B8">
            <v>27.195833333333329</v>
          </cell>
          <cell r="C8">
            <v>32.4</v>
          </cell>
          <cell r="D8">
            <v>23.1</v>
          </cell>
          <cell r="E8">
            <v>66.916666666666671</v>
          </cell>
          <cell r="F8">
            <v>88</v>
          </cell>
          <cell r="G8">
            <v>42</v>
          </cell>
          <cell r="H8">
            <v>13.68</v>
          </cell>
          <cell r="I8" t="str">
            <v>O</v>
          </cell>
          <cell r="J8">
            <v>29.52</v>
          </cell>
          <cell r="K8">
            <v>0</v>
          </cell>
        </row>
        <row r="9">
          <cell r="B9">
            <v>23.799999999999994</v>
          </cell>
          <cell r="C9">
            <v>31.6</v>
          </cell>
          <cell r="D9">
            <v>20.100000000000001</v>
          </cell>
          <cell r="E9">
            <v>82.625</v>
          </cell>
          <cell r="F9">
            <v>98</v>
          </cell>
          <cell r="G9">
            <v>47</v>
          </cell>
          <cell r="H9">
            <v>20.88</v>
          </cell>
          <cell r="I9" t="str">
            <v>S</v>
          </cell>
          <cell r="J9">
            <v>41.04</v>
          </cell>
          <cell r="K9">
            <v>0</v>
          </cell>
        </row>
        <row r="10">
          <cell r="B10">
            <v>25.479166666666668</v>
          </cell>
          <cell r="C10">
            <v>33.1</v>
          </cell>
          <cell r="D10">
            <v>19.7</v>
          </cell>
          <cell r="E10">
            <v>72.833333333333329</v>
          </cell>
          <cell r="F10">
            <v>95</v>
          </cell>
          <cell r="G10">
            <v>39</v>
          </cell>
          <cell r="H10">
            <v>11.879999999999999</v>
          </cell>
          <cell r="I10" t="str">
            <v>NO</v>
          </cell>
          <cell r="J10">
            <v>33.840000000000003</v>
          </cell>
          <cell r="K10">
            <v>0</v>
          </cell>
        </row>
        <row r="11">
          <cell r="B11">
            <v>28.262500000000003</v>
          </cell>
          <cell r="C11">
            <v>33.799999999999997</v>
          </cell>
          <cell r="D11">
            <v>23.8</v>
          </cell>
          <cell r="E11">
            <v>61.291666666666664</v>
          </cell>
          <cell r="F11">
            <v>82</v>
          </cell>
          <cell r="G11">
            <v>36</v>
          </cell>
          <cell r="H11">
            <v>15.120000000000001</v>
          </cell>
          <cell r="I11" t="str">
            <v>NO</v>
          </cell>
          <cell r="J11">
            <v>38.880000000000003</v>
          </cell>
          <cell r="K11">
            <v>0</v>
          </cell>
        </row>
        <row r="12">
          <cell r="B12">
            <v>26.970833333333331</v>
          </cell>
          <cell r="C12">
            <v>35.1</v>
          </cell>
          <cell r="D12">
            <v>21.1</v>
          </cell>
          <cell r="E12">
            <v>67.916666666666671</v>
          </cell>
          <cell r="F12">
            <v>95</v>
          </cell>
          <cell r="G12">
            <v>34</v>
          </cell>
          <cell r="H12">
            <v>23.400000000000002</v>
          </cell>
          <cell r="I12" t="str">
            <v>NE</v>
          </cell>
          <cell r="J12">
            <v>40.680000000000007</v>
          </cell>
          <cell r="K12">
            <v>0</v>
          </cell>
        </row>
        <row r="13">
          <cell r="B13">
            <v>27.341666666666665</v>
          </cell>
          <cell r="C13">
            <v>34.1</v>
          </cell>
          <cell r="D13">
            <v>22</v>
          </cell>
          <cell r="E13">
            <v>65.75</v>
          </cell>
          <cell r="F13">
            <v>90</v>
          </cell>
          <cell r="G13">
            <v>38</v>
          </cell>
          <cell r="H13">
            <v>14.76</v>
          </cell>
          <cell r="I13" t="str">
            <v>NO</v>
          </cell>
          <cell r="J13">
            <v>40.680000000000007</v>
          </cell>
          <cell r="K13">
            <v>0</v>
          </cell>
        </row>
        <row r="14">
          <cell r="B14">
            <v>28.333333333333329</v>
          </cell>
          <cell r="C14">
            <v>33.9</v>
          </cell>
          <cell r="D14">
            <v>23.1</v>
          </cell>
          <cell r="E14">
            <v>60.75</v>
          </cell>
          <cell r="F14">
            <v>84</v>
          </cell>
          <cell r="G14">
            <v>35</v>
          </cell>
          <cell r="H14">
            <v>17.28</v>
          </cell>
          <cell r="I14" t="str">
            <v>NO</v>
          </cell>
          <cell r="J14">
            <v>42.84</v>
          </cell>
          <cell r="K14">
            <v>0</v>
          </cell>
        </row>
        <row r="15">
          <cell r="B15">
            <v>24.625</v>
          </cell>
          <cell r="C15">
            <v>30.9</v>
          </cell>
          <cell r="D15">
            <v>21.2</v>
          </cell>
          <cell r="E15">
            <v>79.375</v>
          </cell>
          <cell r="F15">
            <v>93</v>
          </cell>
          <cell r="G15">
            <v>52</v>
          </cell>
          <cell r="H15">
            <v>15.48</v>
          </cell>
          <cell r="I15" t="str">
            <v>NE</v>
          </cell>
          <cell r="J15">
            <v>38.159999999999997</v>
          </cell>
          <cell r="K15">
            <v>0.60000000000000009</v>
          </cell>
        </row>
        <row r="16">
          <cell r="B16">
            <v>26.600000000000005</v>
          </cell>
          <cell r="C16">
            <v>33.4</v>
          </cell>
          <cell r="D16">
            <v>21.6</v>
          </cell>
          <cell r="E16">
            <v>70.041666666666671</v>
          </cell>
          <cell r="F16">
            <v>94</v>
          </cell>
          <cell r="G16">
            <v>36</v>
          </cell>
          <cell r="H16">
            <v>19.440000000000001</v>
          </cell>
          <cell r="I16" t="str">
            <v>NO</v>
          </cell>
          <cell r="J16">
            <v>48.24</v>
          </cell>
          <cell r="K16">
            <v>1</v>
          </cell>
        </row>
        <row r="17">
          <cell r="B17">
            <v>23.091666666666658</v>
          </cell>
          <cell r="C17">
            <v>26.8</v>
          </cell>
          <cell r="D17">
            <v>20.2</v>
          </cell>
          <cell r="E17">
            <v>90.166666666666671</v>
          </cell>
          <cell r="F17">
            <v>97</v>
          </cell>
          <cell r="G17">
            <v>72</v>
          </cell>
          <cell r="H17">
            <v>16.920000000000002</v>
          </cell>
          <cell r="I17" t="str">
            <v>O</v>
          </cell>
          <cell r="J17">
            <v>48.24</v>
          </cell>
          <cell r="K17">
            <v>20</v>
          </cell>
        </row>
        <row r="18">
          <cell r="B18">
            <v>22.408333333333331</v>
          </cell>
          <cell r="C18">
            <v>25.5</v>
          </cell>
          <cell r="D18">
            <v>21.1</v>
          </cell>
          <cell r="E18">
            <v>90.708333333333329</v>
          </cell>
          <cell r="F18">
            <v>96</v>
          </cell>
          <cell r="G18">
            <v>79</v>
          </cell>
          <cell r="H18">
            <v>12.6</v>
          </cell>
          <cell r="I18" t="str">
            <v>NE</v>
          </cell>
          <cell r="J18">
            <v>27</v>
          </cell>
          <cell r="K18">
            <v>5</v>
          </cell>
        </row>
        <row r="19">
          <cell r="B19">
            <v>23.404166666666669</v>
          </cell>
          <cell r="C19">
            <v>30.1</v>
          </cell>
          <cell r="D19">
            <v>20.3</v>
          </cell>
          <cell r="E19">
            <v>87.458333333333329</v>
          </cell>
          <cell r="F19">
            <v>98</v>
          </cell>
          <cell r="G19">
            <v>56</v>
          </cell>
          <cell r="H19">
            <v>11.520000000000001</v>
          </cell>
          <cell r="I19" t="str">
            <v>NE</v>
          </cell>
          <cell r="J19">
            <v>23.400000000000002</v>
          </cell>
          <cell r="K19">
            <v>6.6</v>
          </cell>
        </row>
        <row r="20">
          <cell r="B20">
            <v>22.900000000000002</v>
          </cell>
          <cell r="C20">
            <v>28.5</v>
          </cell>
          <cell r="D20">
            <v>20.6</v>
          </cell>
          <cell r="E20">
            <v>89.708333333333329</v>
          </cell>
          <cell r="F20">
            <v>97</v>
          </cell>
          <cell r="G20">
            <v>62</v>
          </cell>
          <cell r="H20">
            <v>12.24</v>
          </cell>
          <cell r="I20" t="str">
            <v>S</v>
          </cell>
          <cell r="J20">
            <v>22.68</v>
          </cell>
          <cell r="K20">
            <v>7</v>
          </cell>
        </row>
        <row r="21">
          <cell r="B21">
            <v>23.487500000000001</v>
          </cell>
          <cell r="C21">
            <v>28.6</v>
          </cell>
          <cell r="D21">
            <v>21.2</v>
          </cell>
          <cell r="E21">
            <v>85.791666666666671</v>
          </cell>
          <cell r="F21">
            <v>96</v>
          </cell>
          <cell r="G21">
            <v>64</v>
          </cell>
          <cell r="H21">
            <v>11.879999999999999</v>
          </cell>
          <cell r="I21" t="str">
            <v>SE</v>
          </cell>
          <cell r="J21">
            <v>27.720000000000002</v>
          </cell>
          <cell r="K21">
            <v>1.2</v>
          </cell>
        </row>
        <row r="22">
          <cell r="B22">
            <v>20.812500000000004</v>
          </cell>
          <cell r="C22">
            <v>23.3</v>
          </cell>
          <cell r="D22">
            <v>19.600000000000001</v>
          </cell>
          <cell r="E22">
            <v>90.25</v>
          </cell>
          <cell r="F22">
            <v>97</v>
          </cell>
          <cell r="G22">
            <v>79</v>
          </cell>
          <cell r="H22">
            <v>23.759999999999998</v>
          </cell>
          <cell r="I22" t="str">
            <v>NE</v>
          </cell>
          <cell r="J22">
            <v>49.680000000000007</v>
          </cell>
          <cell r="K22">
            <v>0.2</v>
          </cell>
        </row>
        <row r="23">
          <cell r="B23">
            <v>19.983333333333327</v>
          </cell>
          <cell r="C23">
            <v>24.5</v>
          </cell>
          <cell r="D23">
            <v>18.100000000000001</v>
          </cell>
          <cell r="E23">
            <v>86.791666666666671</v>
          </cell>
          <cell r="F23">
            <v>94</v>
          </cell>
          <cell r="G23">
            <v>71</v>
          </cell>
          <cell r="H23">
            <v>25.56</v>
          </cell>
          <cell r="I23" t="str">
            <v>NE</v>
          </cell>
          <cell r="J23">
            <v>47.88</v>
          </cell>
          <cell r="K23">
            <v>0</v>
          </cell>
        </row>
        <row r="24">
          <cell r="B24">
            <v>19.791666666666661</v>
          </cell>
          <cell r="C24">
            <v>21.1</v>
          </cell>
          <cell r="D24">
            <v>17</v>
          </cell>
          <cell r="E24">
            <v>93.666666666666671</v>
          </cell>
          <cell r="F24">
            <v>98</v>
          </cell>
          <cell r="G24">
            <v>85</v>
          </cell>
          <cell r="H24">
            <v>23.040000000000003</v>
          </cell>
          <cell r="I24" t="str">
            <v>NE</v>
          </cell>
          <cell r="J24">
            <v>39.96</v>
          </cell>
          <cell r="K24">
            <v>72.000000000000014</v>
          </cell>
        </row>
        <row r="25">
          <cell r="B25">
            <v>21.466666666666665</v>
          </cell>
          <cell r="C25">
            <v>26.2</v>
          </cell>
          <cell r="D25">
            <v>18</v>
          </cell>
          <cell r="E25">
            <v>82.666666666666671</v>
          </cell>
          <cell r="F25">
            <v>95</v>
          </cell>
          <cell r="G25">
            <v>60</v>
          </cell>
          <cell r="H25">
            <v>9</v>
          </cell>
          <cell r="I25" t="str">
            <v>S</v>
          </cell>
          <cell r="J25">
            <v>22.68</v>
          </cell>
          <cell r="K25">
            <v>0.4</v>
          </cell>
        </row>
        <row r="26">
          <cell r="B26">
            <v>22.645833333333332</v>
          </cell>
          <cell r="C26">
            <v>28.6</v>
          </cell>
          <cell r="D26">
            <v>18.7</v>
          </cell>
          <cell r="E26">
            <v>73.541666666666671</v>
          </cell>
          <cell r="F26">
            <v>94</v>
          </cell>
          <cell r="G26">
            <v>49</v>
          </cell>
          <cell r="H26">
            <v>7.9200000000000008</v>
          </cell>
          <cell r="I26" t="str">
            <v>SE</v>
          </cell>
          <cell r="J26">
            <v>23.759999999999998</v>
          </cell>
          <cell r="K26">
            <v>0</v>
          </cell>
        </row>
        <row r="27">
          <cell r="B27">
            <v>22.904166666666672</v>
          </cell>
          <cell r="C27">
            <v>29.1</v>
          </cell>
          <cell r="D27">
            <v>17</v>
          </cell>
          <cell r="E27">
            <v>66.916666666666671</v>
          </cell>
          <cell r="F27">
            <v>88</v>
          </cell>
          <cell r="G27">
            <v>45</v>
          </cell>
          <cell r="H27">
            <v>13.32</v>
          </cell>
          <cell r="I27" t="str">
            <v>NE</v>
          </cell>
          <cell r="J27">
            <v>25.2</v>
          </cell>
          <cell r="K27">
            <v>0</v>
          </cell>
        </row>
        <row r="28">
          <cell r="B28">
            <v>22.754166666666666</v>
          </cell>
          <cell r="C28">
            <v>29.7</v>
          </cell>
          <cell r="D28">
            <v>18.100000000000001</v>
          </cell>
          <cell r="E28">
            <v>78.791666666666671</v>
          </cell>
          <cell r="F28">
            <v>96</v>
          </cell>
          <cell r="G28">
            <v>51</v>
          </cell>
          <cell r="H28">
            <v>17.28</v>
          </cell>
          <cell r="I28" t="str">
            <v>NE</v>
          </cell>
          <cell r="J28">
            <v>48.24</v>
          </cell>
          <cell r="K28">
            <v>2</v>
          </cell>
        </row>
        <row r="29">
          <cell r="B29">
            <v>23.895833333333329</v>
          </cell>
          <cell r="C29">
            <v>30.6</v>
          </cell>
          <cell r="D29">
            <v>18.399999999999999</v>
          </cell>
          <cell r="E29">
            <v>72.125</v>
          </cell>
          <cell r="F29">
            <v>93</v>
          </cell>
          <cell r="G29">
            <v>42</v>
          </cell>
          <cell r="H29">
            <v>9.3600000000000012</v>
          </cell>
          <cell r="I29" t="str">
            <v>NE</v>
          </cell>
          <cell r="J29">
            <v>27.720000000000002</v>
          </cell>
          <cell r="K29">
            <v>0</v>
          </cell>
        </row>
        <row r="30">
          <cell r="B30">
            <v>20.837500000000002</v>
          </cell>
          <cell r="C30">
            <v>27.1</v>
          </cell>
          <cell r="D30">
            <v>16.600000000000001</v>
          </cell>
          <cell r="E30">
            <v>77.875</v>
          </cell>
          <cell r="F30">
            <v>97</v>
          </cell>
          <cell r="G30">
            <v>46</v>
          </cell>
          <cell r="H30">
            <v>19.440000000000001</v>
          </cell>
          <cell r="I30" t="str">
            <v>S</v>
          </cell>
          <cell r="J30">
            <v>41.4</v>
          </cell>
          <cell r="K30">
            <v>44.6</v>
          </cell>
        </row>
        <row r="31">
          <cell r="B31">
            <v>20.670833333333338</v>
          </cell>
          <cell r="C31">
            <v>26.5</v>
          </cell>
          <cell r="D31">
            <v>15</v>
          </cell>
          <cell r="E31">
            <v>56.5</v>
          </cell>
          <cell r="F31">
            <v>81</v>
          </cell>
          <cell r="G31">
            <v>26</v>
          </cell>
          <cell r="H31">
            <v>10.8</v>
          </cell>
          <cell r="I31" t="str">
            <v>S</v>
          </cell>
          <cell r="J31">
            <v>26.64</v>
          </cell>
          <cell r="K31">
            <v>0</v>
          </cell>
        </row>
        <row r="32">
          <cell r="B32">
            <v>19.899999999999999</v>
          </cell>
          <cell r="C32">
            <v>26.5</v>
          </cell>
          <cell r="D32">
            <v>15.5</v>
          </cell>
          <cell r="E32">
            <v>52.38095238095238</v>
          </cell>
          <cell r="F32">
            <v>67</v>
          </cell>
          <cell r="G32">
            <v>33</v>
          </cell>
          <cell r="H32">
            <v>10.44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23.126666666666665</v>
          </cell>
          <cell r="C33">
            <v>28.4</v>
          </cell>
          <cell r="D33">
            <v>16.2</v>
          </cell>
          <cell r="E33">
            <v>57.266666666666666</v>
          </cell>
          <cell r="F33">
            <v>81</v>
          </cell>
          <cell r="G33">
            <v>33</v>
          </cell>
          <cell r="H33">
            <v>24.840000000000003</v>
          </cell>
          <cell r="I33" t="str">
            <v>NE</v>
          </cell>
          <cell r="J33">
            <v>45.72</v>
          </cell>
          <cell r="K33">
            <v>0</v>
          </cell>
        </row>
        <row r="34">
          <cell r="B34">
            <v>22.125000000000004</v>
          </cell>
          <cell r="C34">
            <v>29.6</v>
          </cell>
          <cell r="D34">
            <v>16.5</v>
          </cell>
          <cell r="E34">
            <v>66.208333333333329</v>
          </cell>
          <cell r="F34">
            <v>85</v>
          </cell>
          <cell r="G34">
            <v>36</v>
          </cell>
          <cell r="H34">
            <v>16.2</v>
          </cell>
          <cell r="I34" t="str">
            <v>NE</v>
          </cell>
          <cell r="J34">
            <v>33.119999999999997</v>
          </cell>
          <cell r="K34">
            <v>0</v>
          </cell>
        </row>
        <row r="35">
          <cell r="B35">
            <v>23.454166666666666</v>
          </cell>
          <cell r="C35">
            <v>30.8</v>
          </cell>
          <cell r="D35">
            <v>17.600000000000001</v>
          </cell>
          <cell r="E35">
            <v>70.75</v>
          </cell>
          <cell r="F35">
            <v>86</v>
          </cell>
          <cell r="G35">
            <v>51</v>
          </cell>
          <cell r="H35">
            <v>16.920000000000002</v>
          </cell>
          <cell r="I35" t="str">
            <v>NE</v>
          </cell>
          <cell r="J35">
            <v>34.200000000000003</v>
          </cell>
          <cell r="K35">
            <v>0</v>
          </cell>
        </row>
        <row r="36">
          <cell r="I36" t="str">
            <v>NE</v>
          </cell>
        </row>
      </sheetData>
      <sheetData sheetId="3">
        <row r="5">
          <cell r="B5">
            <v>25.204166666666669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27.933333333333337</v>
          </cell>
          <cell r="C5">
            <v>34.299999999999997</v>
          </cell>
          <cell r="D5">
            <v>21.6</v>
          </cell>
          <cell r="E5">
            <v>75.083333333333329</v>
          </cell>
          <cell r="F5">
            <v>96</v>
          </cell>
          <cell r="G5">
            <v>46</v>
          </cell>
          <cell r="H5">
            <v>23.759999999999998</v>
          </cell>
          <cell r="I5" t="str">
            <v>O</v>
          </cell>
          <cell r="J5">
            <v>45.36</v>
          </cell>
          <cell r="K5">
            <v>55.4</v>
          </cell>
        </row>
        <row r="6">
          <cell r="B6">
            <v>29.620833333333337</v>
          </cell>
          <cell r="C6">
            <v>35.299999999999997</v>
          </cell>
          <cell r="D6">
            <v>24.8</v>
          </cell>
          <cell r="E6">
            <v>67.541666666666671</v>
          </cell>
          <cell r="F6">
            <v>85</v>
          </cell>
          <cell r="G6">
            <v>45</v>
          </cell>
          <cell r="H6">
            <v>14.4</v>
          </cell>
          <cell r="I6" t="str">
            <v>O</v>
          </cell>
          <cell r="J6">
            <v>31.680000000000003</v>
          </cell>
          <cell r="K6">
            <v>0</v>
          </cell>
        </row>
        <row r="7">
          <cell r="B7">
            <v>30.383333333333329</v>
          </cell>
          <cell r="C7">
            <v>36.200000000000003</v>
          </cell>
          <cell r="D7">
            <v>25.2</v>
          </cell>
          <cell r="E7">
            <v>66.75</v>
          </cell>
          <cell r="F7">
            <v>87</v>
          </cell>
          <cell r="G7">
            <v>40</v>
          </cell>
          <cell r="H7">
            <v>11.879999999999999</v>
          </cell>
          <cell r="I7" t="str">
            <v>O</v>
          </cell>
          <cell r="J7">
            <v>31.680000000000003</v>
          </cell>
          <cell r="K7">
            <v>0</v>
          </cell>
        </row>
        <row r="8">
          <cell r="B8">
            <v>26.483333333333334</v>
          </cell>
          <cell r="C8">
            <v>30.7</v>
          </cell>
          <cell r="D8">
            <v>23.6</v>
          </cell>
          <cell r="E8">
            <v>76.416666666666671</v>
          </cell>
          <cell r="F8">
            <v>86</v>
          </cell>
          <cell r="G8">
            <v>60</v>
          </cell>
          <cell r="H8">
            <v>14.04</v>
          </cell>
          <cell r="I8" t="str">
            <v>NO</v>
          </cell>
          <cell r="J8">
            <v>26.28</v>
          </cell>
          <cell r="K8">
            <v>0</v>
          </cell>
        </row>
        <row r="9">
          <cell r="B9">
            <v>24.908333333333335</v>
          </cell>
          <cell r="C9">
            <v>31.1</v>
          </cell>
          <cell r="D9">
            <v>21.1</v>
          </cell>
          <cell r="E9">
            <v>76</v>
          </cell>
          <cell r="F9">
            <v>90</v>
          </cell>
          <cell r="G9">
            <v>55</v>
          </cell>
          <cell r="H9">
            <v>11.879999999999999</v>
          </cell>
          <cell r="I9" t="str">
            <v>NO</v>
          </cell>
          <cell r="J9">
            <v>23.040000000000003</v>
          </cell>
          <cell r="K9">
            <v>0</v>
          </cell>
        </row>
        <row r="10">
          <cell r="B10">
            <v>29.224999999999998</v>
          </cell>
          <cell r="C10">
            <v>36.5</v>
          </cell>
          <cell r="D10">
            <v>24</v>
          </cell>
          <cell r="E10">
            <v>66.625</v>
          </cell>
          <cell r="F10">
            <v>85</v>
          </cell>
          <cell r="G10">
            <v>42</v>
          </cell>
          <cell r="H10">
            <v>12.6</v>
          </cell>
          <cell r="I10" t="str">
            <v>O</v>
          </cell>
          <cell r="J10">
            <v>33.480000000000004</v>
          </cell>
          <cell r="K10">
            <v>0</v>
          </cell>
        </row>
        <row r="11">
          <cell r="B11">
            <v>31.016666666666666</v>
          </cell>
          <cell r="C11">
            <v>37.299999999999997</v>
          </cell>
          <cell r="D11">
            <v>25.6</v>
          </cell>
          <cell r="E11">
            <v>60.125</v>
          </cell>
          <cell r="F11">
            <v>85</v>
          </cell>
          <cell r="G11">
            <v>34</v>
          </cell>
          <cell r="H11">
            <v>11.520000000000001</v>
          </cell>
          <cell r="I11" t="str">
            <v>O</v>
          </cell>
          <cell r="J11">
            <v>29.52</v>
          </cell>
          <cell r="K11">
            <v>0</v>
          </cell>
        </row>
        <row r="12">
          <cell r="B12">
            <v>31.241666666666674</v>
          </cell>
          <cell r="C12">
            <v>37.4</v>
          </cell>
          <cell r="D12">
            <v>26</v>
          </cell>
          <cell r="E12">
            <v>60.666666666666664</v>
          </cell>
          <cell r="F12">
            <v>85</v>
          </cell>
          <cell r="G12">
            <v>34</v>
          </cell>
          <cell r="H12">
            <v>14.4</v>
          </cell>
          <cell r="I12" t="str">
            <v>NO</v>
          </cell>
          <cell r="J12">
            <v>29.52</v>
          </cell>
          <cell r="K12">
            <v>0</v>
          </cell>
        </row>
        <row r="13">
          <cell r="B13">
            <v>31.258333333333329</v>
          </cell>
          <cell r="C13">
            <v>36.9</v>
          </cell>
          <cell r="D13">
            <v>26</v>
          </cell>
          <cell r="E13">
            <v>59.708333333333336</v>
          </cell>
          <cell r="F13">
            <v>82</v>
          </cell>
          <cell r="G13">
            <v>37</v>
          </cell>
          <cell r="H13">
            <v>11.520000000000001</v>
          </cell>
          <cell r="I13" t="str">
            <v>O</v>
          </cell>
          <cell r="J13">
            <v>31.319999999999997</v>
          </cell>
          <cell r="K13">
            <v>0</v>
          </cell>
        </row>
        <row r="14">
          <cell r="B14">
            <v>31.225000000000009</v>
          </cell>
          <cell r="C14">
            <v>37.5</v>
          </cell>
          <cell r="D14">
            <v>26.1</v>
          </cell>
          <cell r="E14">
            <v>59.958333333333336</v>
          </cell>
          <cell r="F14">
            <v>83</v>
          </cell>
          <cell r="G14">
            <v>34</v>
          </cell>
          <cell r="H14">
            <v>12.6</v>
          </cell>
          <cell r="I14" t="str">
            <v>O</v>
          </cell>
          <cell r="J14">
            <v>37.440000000000005</v>
          </cell>
          <cell r="K14">
            <v>0</v>
          </cell>
        </row>
        <row r="15">
          <cell r="B15">
            <v>29.983333333333334</v>
          </cell>
          <cell r="C15">
            <v>35.1</v>
          </cell>
          <cell r="D15">
            <v>24.6</v>
          </cell>
          <cell r="E15">
            <v>67.708333333333329</v>
          </cell>
          <cell r="F15">
            <v>94</v>
          </cell>
          <cell r="G15">
            <v>47</v>
          </cell>
          <cell r="H15">
            <v>11.16</v>
          </cell>
          <cell r="I15" t="str">
            <v>O</v>
          </cell>
          <cell r="J15">
            <v>29.880000000000003</v>
          </cell>
          <cell r="K15">
            <v>7.8</v>
          </cell>
        </row>
        <row r="16">
          <cell r="B16">
            <v>30.737500000000001</v>
          </cell>
          <cell r="C16">
            <v>37.299999999999997</v>
          </cell>
          <cell r="D16">
            <v>25.7</v>
          </cell>
          <cell r="E16">
            <v>63.333333333333336</v>
          </cell>
          <cell r="F16">
            <v>86</v>
          </cell>
          <cell r="G16">
            <v>36</v>
          </cell>
          <cell r="H16">
            <v>20.16</v>
          </cell>
          <cell r="I16" t="str">
            <v>O</v>
          </cell>
          <cell r="J16">
            <v>54.72</v>
          </cell>
          <cell r="K16">
            <v>0.6</v>
          </cell>
        </row>
        <row r="17">
          <cell r="B17">
            <v>24.825000000000003</v>
          </cell>
          <cell r="C17">
            <v>29.5</v>
          </cell>
          <cell r="D17">
            <v>21.9</v>
          </cell>
          <cell r="E17">
            <v>86.791666666666671</v>
          </cell>
          <cell r="F17">
            <v>94</v>
          </cell>
          <cell r="G17">
            <v>71</v>
          </cell>
          <cell r="H17">
            <v>11.879999999999999</v>
          </cell>
          <cell r="I17" t="str">
            <v>NO</v>
          </cell>
          <cell r="J17">
            <v>26.28</v>
          </cell>
          <cell r="K17">
            <v>5.6</v>
          </cell>
        </row>
        <row r="18">
          <cell r="B18">
            <v>25.291666666666668</v>
          </cell>
          <cell r="C18">
            <v>29.7</v>
          </cell>
          <cell r="D18">
            <v>22.9</v>
          </cell>
          <cell r="E18">
            <v>78.333333333333329</v>
          </cell>
          <cell r="F18">
            <v>87</v>
          </cell>
          <cell r="G18">
            <v>64</v>
          </cell>
          <cell r="H18">
            <v>12.24</v>
          </cell>
          <cell r="I18" t="str">
            <v>NO</v>
          </cell>
          <cell r="J18">
            <v>21.96</v>
          </cell>
          <cell r="K18">
            <v>0</v>
          </cell>
        </row>
        <row r="19">
          <cell r="B19">
            <v>26.654166666666665</v>
          </cell>
          <cell r="C19">
            <v>32.1</v>
          </cell>
          <cell r="D19">
            <v>22.8</v>
          </cell>
          <cell r="E19">
            <v>75.416666666666671</v>
          </cell>
          <cell r="F19">
            <v>92</v>
          </cell>
          <cell r="G19">
            <v>48</v>
          </cell>
          <cell r="H19">
            <v>13.68</v>
          </cell>
          <cell r="I19" t="str">
            <v>O</v>
          </cell>
          <cell r="J19">
            <v>25.92</v>
          </cell>
          <cell r="K19">
            <v>0</v>
          </cell>
        </row>
        <row r="20">
          <cell r="B20">
            <v>24.329166666666666</v>
          </cell>
          <cell r="C20">
            <v>28.3</v>
          </cell>
          <cell r="D20">
            <v>21.9</v>
          </cell>
          <cell r="E20">
            <v>79.916666666666671</v>
          </cell>
          <cell r="F20">
            <v>93</v>
          </cell>
          <cell r="G20">
            <v>64</v>
          </cell>
          <cell r="H20">
            <v>14.76</v>
          </cell>
          <cell r="I20" t="str">
            <v>NO</v>
          </cell>
          <cell r="J20">
            <v>29.880000000000003</v>
          </cell>
          <cell r="K20">
            <v>0</v>
          </cell>
        </row>
        <row r="21">
          <cell r="B21">
            <v>25.512499999999999</v>
          </cell>
          <cell r="C21">
            <v>32.1</v>
          </cell>
          <cell r="D21">
            <v>22.2</v>
          </cell>
          <cell r="E21">
            <v>77.5</v>
          </cell>
          <cell r="F21">
            <v>89</v>
          </cell>
          <cell r="G21">
            <v>53</v>
          </cell>
          <cell r="H21">
            <v>10.44</v>
          </cell>
          <cell r="I21" t="str">
            <v>O</v>
          </cell>
          <cell r="J21">
            <v>22.32</v>
          </cell>
          <cell r="K21">
            <v>13.4</v>
          </cell>
        </row>
        <row r="22">
          <cell r="B22">
            <v>24.754166666666666</v>
          </cell>
          <cell r="C22">
            <v>27.2</v>
          </cell>
          <cell r="D22">
            <v>22.5</v>
          </cell>
          <cell r="E22">
            <v>75</v>
          </cell>
          <cell r="F22">
            <v>85</v>
          </cell>
          <cell r="G22">
            <v>64</v>
          </cell>
          <cell r="H22">
            <v>16.559999999999999</v>
          </cell>
          <cell r="I22" t="str">
            <v>O</v>
          </cell>
          <cell r="J22">
            <v>33.480000000000004</v>
          </cell>
          <cell r="K22">
            <v>0</v>
          </cell>
        </row>
        <row r="23">
          <cell r="B23">
            <v>25.200000000000003</v>
          </cell>
          <cell r="C23">
            <v>30.7</v>
          </cell>
          <cell r="D23">
            <v>22</v>
          </cell>
          <cell r="E23">
            <v>77.375</v>
          </cell>
          <cell r="F23">
            <v>92</v>
          </cell>
          <cell r="G23">
            <v>57</v>
          </cell>
          <cell r="H23">
            <v>11.520000000000001</v>
          </cell>
          <cell r="I23" t="str">
            <v>O</v>
          </cell>
          <cell r="J23">
            <v>23.040000000000003</v>
          </cell>
          <cell r="K23">
            <v>0</v>
          </cell>
        </row>
        <row r="24">
          <cell r="B24">
            <v>23.620833333333334</v>
          </cell>
          <cell r="C24">
            <v>26.7</v>
          </cell>
          <cell r="D24">
            <v>20.7</v>
          </cell>
          <cell r="E24">
            <v>84.833333333333329</v>
          </cell>
          <cell r="F24">
            <v>95</v>
          </cell>
          <cell r="G24">
            <v>69</v>
          </cell>
          <cell r="H24">
            <v>18</v>
          </cell>
          <cell r="I24" t="str">
            <v>O</v>
          </cell>
          <cell r="J24">
            <v>34.56</v>
          </cell>
          <cell r="K24">
            <v>16.399999999999999</v>
          </cell>
        </row>
        <row r="25">
          <cell r="B25">
            <v>24.824999999999999</v>
          </cell>
          <cell r="C25">
            <v>31.2</v>
          </cell>
          <cell r="D25">
            <v>20.2</v>
          </cell>
          <cell r="E25">
            <v>75.833333333333329</v>
          </cell>
          <cell r="F25">
            <v>95</v>
          </cell>
          <cell r="G25">
            <v>45</v>
          </cell>
          <cell r="H25">
            <v>10.44</v>
          </cell>
          <cell r="I25" t="str">
            <v>NO</v>
          </cell>
          <cell r="J25">
            <v>23.759999999999998</v>
          </cell>
          <cell r="K25">
            <v>0</v>
          </cell>
        </row>
        <row r="26">
          <cell r="B26">
            <v>25.379166666666666</v>
          </cell>
          <cell r="C26">
            <v>32.9</v>
          </cell>
          <cell r="D26">
            <v>18.5</v>
          </cell>
          <cell r="E26">
            <v>65.666666666666671</v>
          </cell>
          <cell r="F26">
            <v>92</v>
          </cell>
          <cell r="G26">
            <v>32</v>
          </cell>
          <cell r="H26">
            <v>10.8</v>
          </cell>
          <cell r="I26" t="str">
            <v>O</v>
          </cell>
          <cell r="J26">
            <v>20.52</v>
          </cell>
          <cell r="K26">
            <v>0</v>
          </cell>
        </row>
        <row r="27">
          <cell r="B27">
            <v>26.383333333333329</v>
          </cell>
          <cell r="C27">
            <v>33.4</v>
          </cell>
          <cell r="D27">
            <v>21.4</v>
          </cell>
          <cell r="E27">
            <v>67.5</v>
          </cell>
          <cell r="F27">
            <v>84</v>
          </cell>
          <cell r="G27">
            <v>38</v>
          </cell>
          <cell r="H27">
            <v>16.920000000000002</v>
          </cell>
          <cell r="I27" t="str">
            <v>O</v>
          </cell>
          <cell r="J27">
            <v>42.480000000000004</v>
          </cell>
          <cell r="K27">
            <v>0</v>
          </cell>
        </row>
        <row r="28">
          <cell r="B28">
            <v>25.883333333333329</v>
          </cell>
          <cell r="C28">
            <v>32.700000000000003</v>
          </cell>
          <cell r="D28">
            <v>19.7</v>
          </cell>
          <cell r="E28">
            <v>70.416666666666671</v>
          </cell>
          <cell r="F28">
            <v>95</v>
          </cell>
          <cell r="G28">
            <v>45</v>
          </cell>
          <cell r="H28">
            <v>19.440000000000001</v>
          </cell>
          <cell r="I28" t="str">
            <v>O</v>
          </cell>
          <cell r="J28">
            <v>37.800000000000004</v>
          </cell>
          <cell r="K28">
            <v>0</v>
          </cell>
        </row>
        <row r="29">
          <cell r="B29">
            <v>27.625</v>
          </cell>
          <cell r="C29">
            <v>35.700000000000003</v>
          </cell>
          <cell r="D29">
            <v>21.7</v>
          </cell>
          <cell r="E29">
            <v>68.666666666666671</v>
          </cell>
          <cell r="F29">
            <v>95</v>
          </cell>
          <cell r="G29">
            <v>36</v>
          </cell>
          <cell r="H29">
            <v>16.2</v>
          </cell>
          <cell r="I29" t="str">
            <v>O</v>
          </cell>
          <cell r="J29">
            <v>50.04</v>
          </cell>
          <cell r="K29">
            <v>14.6</v>
          </cell>
        </row>
        <row r="30">
          <cell r="B30">
            <v>23.299999999999997</v>
          </cell>
          <cell r="C30">
            <v>29.5</v>
          </cell>
          <cell r="D30">
            <v>19.3</v>
          </cell>
          <cell r="E30">
            <v>77.375</v>
          </cell>
          <cell r="F30">
            <v>95</v>
          </cell>
          <cell r="G30">
            <v>53</v>
          </cell>
          <cell r="H30">
            <v>29.880000000000003</v>
          </cell>
          <cell r="I30" t="str">
            <v>NO</v>
          </cell>
          <cell r="J30">
            <v>58.32</v>
          </cell>
          <cell r="K30">
            <v>23.6</v>
          </cell>
        </row>
        <row r="31">
          <cell r="B31">
            <v>23.458333333333332</v>
          </cell>
          <cell r="C31">
            <v>29.6</v>
          </cell>
          <cell r="D31">
            <v>17.2</v>
          </cell>
          <cell r="E31">
            <v>62.125</v>
          </cell>
          <cell r="F31">
            <v>92</v>
          </cell>
          <cell r="G31">
            <v>27</v>
          </cell>
          <cell r="H31">
            <v>11.879999999999999</v>
          </cell>
          <cell r="I31" t="str">
            <v>N</v>
          </cell>
          <cell r="J31">
            <v>25.2</v>
          </cell>
          <cell r="K31">
            <v>0</v>
          </cell>
        </row>
        <row r="32">
          <cell r="B32">
            <v>21.099999999999998</v>
          </cell>
          <cell r="C32">
            <v>29.5</v>
          </cell>
          <cell r="D32">
            <v>14.1</v>
          </cell>
          <cell r="E32">
            <v>61.80952380952381</v>
          </cell>
          <cell r="F32">
            <v>92</v>
          </cell>
          <cell r="G32">
            <v>33</v>
          </cell>
          <cell r="H32">
            <v>12.24</v>
          </cell>
          <cell r="I32" t="str">
            <v>O</v>
          </cell>
          <cell r="J32">
            <v>22.68</v>
          </cell>
          <cell r="K32">
            <v>0</v>
          </cell>
        </row>
        <row r="33">
          <cell r="B33">
            <v>25.373333333333335</v>
          </cell>
          <cell r="C33">
            <v>31.8</v>
          </cell>
          <cell r="D33">
            <v>14.6</v>
          </cell>
          <cell r="E33">
            <v>54.133333333333333</v>
          </cell>
          <cell r="F33">
            <v>92</v>
          </cell>
          <cell r="G33">
            <v>26</v>
          </cell>
          <cell r="H33">
            <v>10.8</v>
          </cell>
          <cell r="I33" t="str">
            <v>O</v>
          </cell>
          <cell r="J33">
            <v>19.8</v>
          </cell>
          <cell r="K33">
            <v>0</v>
          </cell>
        </row>
        <row r="34">
          <cell r="B34">
            <v>24.675000000000001</v>
          </cell>
          <cell r="C34">
            <v>33.4</v>
          </cell>
          <cell r="D34">
            <v>16.8</v>
          </cell>
          <cell r="E34">
            <v>67.041666666666671</v>
          </cell>
          <cell r="F34">
            <v>91</v>
          </cell>
          <cell r="G34">
            <v>37</v>
          </cell>
          <cell r="H34">
            <v>9.3600000000000012</v>
          </cell>
          <cell r="I34" t="str">
            <v>O</v>
          </cell>
          <cell r="J34">
            <v>21.96</v>
          </cell>
          <cell r="K34">
            <v>0</v>
          </cell>
        </row>
        <row r="35">
          <cell r="B35">
            <v>28.054166666666664</v>
          </cell>
          <cell r="C35">
            <v>34.799999999999997</v>
          </cell>
          <cell r="D35">
            <v>22.9</v>
          </cell>
          <cell r="E35">
            <v>62.541666666666664</v>
          </cell>
          <cell r="F35">
            <v>81</v>
          </cell>
          <cell r="G35">
            <v>37</v>
          </cell>
          <cell r="H35">
            <v>11.520000000000001</v>
          </cell>
          <cell r="I35" t="str">
            <v>O</v>
          </cell>
          <cell r="J35">
            <v>29.16</v>
          </cell>
          <cell r="K35">
            <v>1.4</v>
          </cell>
        </row>
        <row r="36">
          <cell r="I36" t="str">
            <v>O</v>
          </cell>
        </row>
      </sheetData>
      <sheetData sheetId="3">
        <row r="5">
          <cell r="B5">
            <v>29.42916666666666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24.720833333333331</v>
          </cell>
          <cell r="C5">
            <v>33</v>
          </cell>
          <cell r="D5">
            <v>18.2</v>
          </cell>
          <cell r="E5">
            <v>78.75</v>
          </cell>
          <cell r="F5">
            <v>97</v>
          </cell>
          <cell r="G5">
            <v>47</v>
          </cell>
          <cell r="H5">
            <v>20.88</v>
          </cell>
          <cell r="I5" t="str">
            <v>NE</v>
          </cell>
          <cell r="J5">
            <v>44.64</v>
          </cell>
          <cell r="K5">
            <v>0.8</v>
          </cell>
        </row>
        <row r="6">
          <cell r="B6">
            <v>27.030434782608697</v>
          </cell>
          <cell r="C6">
            <v>34.5</v>
          </cell>
          <cell r="D6">
            <v>21.2</v>
          </cell>
          <cell r="E6">
            <v>70.782608695652172</v>
          </cell>
          <cell r="F6">
            <v>93</v>
          </cell>
          <cell r="G6">
            <v>43</v>
          </cell>
          <cell r="H6">
            <v>16.920000000000002</v>
          </cell>
          <cell r="I6" t="str">
            <v>NE</v>
          </cell>
          <cell r="J6">
            <v>33.480000000000004</v>
          </cell>
          <cell r="K6">
            <v>0.8</v>
          </cell>
        </row>
        <row r="7">
          <cell r="B7">
            <v>28.416666666666661</v>
          </cell>
          <cell r="C7">
            <v>36.200000000000003</v>
          </cell>
          <cell r="D7">
            <v>21.6</v>
          </cell>
          <cell r="E7">
            <v>66.958333333333329</v>
          </cell>
          <cell r="F7">
            <v>94</v>
          </cell>
          <cell r="G7">
            <v>31</v>
          </cell>
          <cell r="H7">
            <v>12.96</v>
          </cell>
          <cell r="I7" t="str">
            <v>NO</v>
          </cell>
          <cell r="J7">
            <v>30.96</v>
          </cell>
          <cell r="K7">
            <v>0.8</v>
          </cell>
        </row>
        <row r="8">
          <cell r="B8">
            <v>27.783333333333335</v>
          </cell>
          <cell r="C8">
            <v>36</v>
          </cell>
          <cell r="D8">
            <v>22.3</v>
          </cell>
          <cell r="E8">
            <v>70.875</v>
          </cell>
          <cell r="F8">
            <v>95</v>
          </cell>
          <cell r="G8">
            <v>35</v>
          </cell>
          <cell r="H8">
            <v>20.88</v>
          </cell>
          <cell r="I8" t="str">
            <v>NO</v>
          </cell>
          <cell r="J8">
            <v>37.440000000000005</v>
          </cell>
          <cell r="K8">
            <v>1</v>
          </cell>
        </row>
        <row r="9">
          <cell r="B9">
            <v>27.520833333333332</v>
          </cell>
          <cell r="C9">
            <v>34.799999999999997</v>
          </cell>
          <cell r="D9">
            <v>21.5</v>
          </cell>
          <cell r="E9">
            <v>72.958333333333329</v>
          </cell>
          <cell r="F9">
            <v>96</v>
          </cell>
          <cell r="G9">
            <v>40</v>
          </cell>
          <cell r="H9">
            <v>17.28</v>
          </cell>
          <cell r="I9" t="str">
            <v>O</v>
          </cell>
          <cell r="J9">
            <v>40.32</v>
          </cell>
          <cell r="K9">
            <v>1.4</v>
          </cell>
        </row>
        <row r="10">
          <cell r="B10">
            <v>27.191666666666663</v>
          </cell>
          <cell r="C10">
            <v>35.799999999999997</v>
          </cell>
          <cell r="D10">
            <v>20.9</v>
          </cell>
          <cell r="E10">
            <v>75.666666666666671</v>
          </cell>
          <cell r="F10">
            <v>96</v>
          </cell>
          <cell r="G10">
            <v>40</v>
          </cell>
          <cell r="H10">
            <v>16.920000000000002</v>
          </cell>
          <cell r="I10" t="str">
            <v>NO</v>
          </cell>
          <cell r="J10">
            <v>33.480000000000004</v>
          </cell>
          <cell r="K10">
            <v>0.60000000000000009</v>
          </cell>
        </row>
        <row r="11">
          <cell r="B11">
            <v>28.487499999999997</v>
          </cell>
          <cell r="C11">
            <v>36.4</v>
          </cell>
          <cell r="D11">
            <v>22.6</v>
          </cell>
          <cell r="E11">
            <v>69.541666666666671</v>
          </cell>
          <cell r="F11">
            <v>94</v>
          </cell>
          <cell r="G11">
            <v>35</v>
          </cell>
          <cell r="H11">
            <v>17.28</v>
          </cell>
          <cell r="I11" t="str">
            <v>NO</v>
          </cell>
          <cell r="J11">
            <v>41.76</v>
          </cell>
          <cell r="K11">
            <v>0.2</v>
          </cell>
        </row>
        <row r="12">
          <cell r="B12">
            <v>26.583333333333332</v>
          </cell>
          <cell r="C12">
            <v>36.799999999999997</v>
          </cell>
          <cell r="D12">
            <v>22.3</v>
          </cell>
          <cell r="E12">
            <v>78.375</v>
          </cell>
          <cell r="F12">
            <v>95</v>
          </cell>
          <cell r="G12">
            <v>39</v>
          </cell>
          <cell r="H12">
            <v>10.44</v>
          </cell>
          <cell r="I12" t="str">
            <v>L</v>
          </cell>
          <cell r="J12">
            <v>48.24</v>
          </cell>
          <cell r="K12">
            <v>0.2</v>
          </cell>
        </row>
        <row r="13">
          <cell r="B13">
            <v>26.370833333333341</v>
          </cell>
          <cell r="C13">
            <v>34.6</v>
          </cell>
          <cell r="D13">
            <v>22.8</v>
          </cell>
          <cell r="E13">
            <v>83.708333333333329</v>
          </cell>
          <cell r="F13">
            <v>95</v>
          </cell>
          <cell r="G13">
            <v>52</v>
          </cell>
          <cell r="H13">
            <v>3.6</v>
          </cell>
          <cell r="I13" t="str">
            <v>NO</v>
          </cell>
          <cell r="J13">
            <v>46.440000000000005</v>
          </cell>
          <cell r="K13">
            <v>0.2</v>
          </cell>
        </row>
        <row r="14">
          <cell r="B14">
            <v>28.266666666666666</v>
          </cell>
          <cell r="C14">
            <v>36</v>
          </cell>
          <cell r="D14">
            <v>22.8</v>
          </cell>
          <cell r="E14">
            <v>72.708333333333329</v>
          </cell>
          <cell r="F14">
            <v>95</v>
          </cell>
          <cell r="G14">
            <v>38</v>
          </cell>
          <cell r="H14">
            <v>25.56</v>
          </cell>
          <cell r="I14" t="str">
            <v>NO</v>
          </cell>
          <cell r="J14">
            <v>45</v>
          </cell>
          <cell r="K14">
            <v>0.8</v>
          </cell>
        </row>
        <row r="15">
          <cell r="B15">
            <v>27.154166666666669</v>
          </cell>
          <cell r="C15">
            <v>33.6</v>
          </cell>
          <cell r="D15">
            <v>21.6</v>
          </cell>
          <cell r="E15">
            <v>76.25</v>
          </cell>
          <cell r="F15">
            <v>96</v>
          </cell>
          <cell r="G15">
            <v>46</v>
          </cell>
          <cell r="H15">
            <v>23.400000000000002</v>
          </cell>
          <cell r="I15" t="str">
            <v>NO</v>
          </cell>
          <cell r="J15">
            <v>57.24</v>
          </cell>
          <cell r="K15">
            <v>0.4</v>
          </cell>
        </row>
        <row r="16">
          <cell r="B16">
            <v>27.820833333333329</v>
          </cell>
          <cell r="C16">
            <v>34.700000000000003</v>
          </cell>
          <cell r="D16">
            <v>22.7</v>
          </cell>
          <cell r="E16">
            <v>76.416666666666671</v>
          </cell>
          <cell r="F16">
            <v>96</v>
          </cell>
          <cell r="G16">
            <v>47</v>
          </cell>
          <cell r="H16">
            <v>26.28</v>
          </cell>
          <cell r="I16" t="str">
            <v>N</v>
          </cell>
          <cell r="J16">
            <v>52.2</v>
          </cell>
          <cell r="K16">
            <v>0.2</v>
          </cell>
        </row>
        <row r="17">
          <cell r="B17">
            <v>25.820833333333329</v>
          </cell>
          <cell r="C17">
            <v>33.6</v>
          </cell>
          <cell r="D17">
            <v>20.8</v>
          </cell>
          <cell r="E17">
            <v>81.625</v>
          </cell>
          <cell r="F17">
            <v>96</v>
          </cell>
          <cell r="G17">
            <v>52</v>
          </cell>
          <cell r="H17">
            <v>24.840000000000003</v>
          </cell>
          <cell r="I17" t="str">
            <v>NO</v>
          </cell>
          <cell r="J17">
            <v>55.800000000000004</v>
          </cell>
          <cell r="K17">
            <v>0.2</v>
          </cell>
        </row>
        <row r="18">
          <cell r="B18">
            <v>25.104166666666671</v>
          </cell>
          <cell r="C18">
            <v>30.9</v>
          </cell>
          <cell r="D18">
            <v>22.8</v>
          </cell>
          <cell r="E18">
            <v>89.375</v>
          </cell>
          <cell r="F18">
            <v>96</v>
          </cell>
          <cell r="G18">
            <v>66</v>
          </cell>
          <cell r="H18">
            <v>11.16</v>
          </cell>
          <cell r="I18" t="str">
            <v>NE</v>
          </cell>
          <cell r="J18">
            <v>33.840000000000003</v>
          </cell>
          <cell r="K18">
            <v>0.2</v>
          </cell>
        </row>
        <row r="19">
          <cell r="B19">
            <v>25.008333333333329</v>
          </cell>
          <cell r="C19">
            <v>32.299999999999997</v>
          </cell>
          <cell r="D19">
            <v>21.4</v>
          </cell>
          <cell r="E19">
            <v>87.75</v>
          </cell>
          <cell r="F19">
            <v>96</v>
          </cell>
          <cell r="G19">
            <v>55</v>
          </cell>
          <cell r="H19">
            <v>6.12</v>
          </cell>
          <cell r="I19" t="str">
            <v>NE</v>
          </cell>
          <cell r="J19">
            <v>40.32</v>
          </cell>
          <cell r="K19">
            <v>0.4</v>
          </cell>
        </row>
        <row r="20">
          <cell r="B20">
            <v>24.462500000000002</v>
          </cell>
          <cell r="C20">
            <v>28.4</v>
          </cell>
          <cell r="D20">
            <v>22.5</v>
          </cell>
          <cell r="E20">
            <v>90.208333333333329</v>
          </cell>
          <cell r="F20">
            <v>96</v>
          </cell>
          <cell r="G20">
            <v>67</v>
          </cell>
          <cell r="H20">
            <v>13.68</v>
          </cell>
          <cell r="I20" t="str">
            <v>S</v>
          </cell>
          <cell r="J20">
            <v>30.96</v>
          </cell>
          <cell r="K20">
            <v>9</v>
          </cell>
        </row>
        <row r="21">
          <cell r="B21">
            <v>24.533333333333335</v>
          </cell>
          <cell r="C21">
            <v>31.2</v>
          </cell>
          <cell r="D21">
            <v>20.7</v>
          </cell>
          <cell r="E21">
            <v>85.916666666666671</v>
          </cell>
          <cell r="F21">
            <v>97</v>
          </cell>
          <cell r="G21">
            <v>57</v>
          </cell>
          <cell r="H21">
            <v>0</v>
          </cell>
          <cell r="I21" t="str">
            <v>SE</v>
          </cell>
          <cell r="J21">
            <v>25.2</v>
          </cell>
          <cell r="K21">
            <v>10.400000000000002</v>
          </cell>
        </row>
        <row r="22">
          <cell r="B22">
            <v>21.337499999999995</v>
          </cell>
          <cell r="C22">
            <v>24.7</v>
          </cell>
          <cell r="D22">
            <v>19.5</v>
          </cell>
          <cell r="E22">
            <v>94.208333333333329</v>
          </cell>
          <cell r="F22">
            <v>97</v>
          </cell>
          <cell r="G22">
            <v>88</v>
          </cell>
          <cell r="H22">
            <v>18</v>
          </cell>
          <cell r="I22" t="str">
            <v>L</v>
          </cell>
          <cell r="J22">
            <v>40.32</v>
          </cell>
          <cell r="K22">
            <v>11.200000000000001</v>
          </cell>
        </row>
        <row r="23">
          <cell r="B23">
            <v>21.429166666666664</v>
          </cell>
          <cell r="C23">
            <v>24.9</v>
          </cell>
          <cell r="D23">
            <v>19</v>
          </cell>
          <cell r="E23">
            <v>88.208333333333329</v>
          </cell>
          <cell r="F23">
            <v>95</v>
          </cell>
          <cell r="G23">
            <v>76</v>
          </cell>
          <cell r="H23">
            <v>9</v>
          </cell>
          <cell r="I23" t="str">
            <v>SE</v>
          </cell>
          <cell r="J23">
            <v>24.48</v>
          </cell>
          <cell r="K23">
            <v>11.4</v>
          </cell>
        </row>
        <row r="24">
          <cell r="B24">
            <v>21.816666666666663</v>
          </cell>
          <cell r="C24">
            <v>23.6</v>
          </cell>
          <cell r="D24">
            <v>18</v>
          </cell>
          <cell r="E24">
            <v>91.041666666666671</v>
          </cell>
          <cell r="F24">
            <v>96</v>
          </cell>
          <cell r="G24">
            <v>79</v>
          </cell>
          <cell r="H24">
            <v>14.76</v>
          </cell>
          <cell r="I24" t="str">
            <v>SE</v>
          </cell>
          <cell r="J24">
            <v>47.88</v>
          </cell>
          <cell r="K24">
            <v>15.799999999999999</v>
          </cell>
        </row>
        <row r="25">
          <cell r="B25">
            <v>22.379166666666663</v>
          </cell>
          <cell r="C25">
            <v>28.7</v>
          </cell>
          <cell r="D25">
            <v>17.899999999999999</v>
          </cell>
          <cell r="E25">
            <v>83.75</v>
          </cell>
          <cell r="F25">
            <v>97</v>
          </cell>
          <cell r="G25">
            <v>58</v>
          </cell>
          <cell r="H25">
            <v>2.16</v>
          </cell>
          <cell r="I25" t="str">
            <v>S</v>
          </cell>
          <cell r="J25">
            <v>19.079999999999998</v>
          </cell>
          <cell r="K25">
            <v>14.799999999999997</v>
          </cell>
        </row>
        <row r="26">
          <cell r="B26">
            <v>24.058333333333334</v>
          </cell>
          <cell r="C26">
            <v>31.4</v>
          </cell>
          <cell r="D26">
            <v>18.8</v>
          </cell>
          <cell r="E26">
            <v>78.083333333333329</v>
          </cell>
          <cell r="F26">
            <v>97</v>
          </cell>
          <cell r="G26">
            <v>44</v>
          </cell>
          <cell r="H26">
            <v>1.08</v>
          </cell>
          <cell r="I26" t="str">
            <v>SE</v>
          </cell>
          <cell r="J26">
            <v>21.96</v>
          </cell>
          <cell r="K26">
            <v>16.600000000000005</v>
          </cell>
        </row>
        <row r="27">
          <cell r="B27">
            <v>24.533333333333331</v>
          </cell>
          <cell r="C27">
            <v>32.5</v>
          </cell>
          <cell r="D27">
            <v>17.100000000000001</v>
          </cell>
          <cell r="E27">
            <v>74.375</v>
          </cell>
          <cell r="F27">
            <v>97</v>
          </cell>
          <cell r="G27">
            <v>42</v>
          </cell>
          <cell r="H27">
            <v>0</v>
          </cell>
          <cell r="I27" t="str">
            <v>SE</v>
          </cell>
          <cell r="J27">
            <v>17.28</v>
          </cell>
          <cell r="K27">
            <v>9.3999999999999986</v>
          </cell>
        </row>
        <row r="28">
          <cell r="B28">
            <v>24.804166666666664</v>
          </cell>
          <cell r="C28">
            <v>32.1</v>
          </cell>
          <cell r="D28">
            <v>19.399999999999999</v>
          </cell>
          <cell r="E28">
            <v>80.791666666666671</v>
          </cell>
          <cell r="F28">
            <v>97</v>
          </cell>
          <cell r="G28">
            <v>48</v>
          </cell>
          <cell r="H28">
            <v>27.720000000000002</v>
          </cell>
          <cell r="I28" t="str">
            <v>SE</v>
          </cell>
          <cell r="J28">
            <v>45.72</v>
          </cell>
          <cell r="K28">
            <v>8.2000000000000028</v>
          </cell>
        </row>
        <row r="29">
          <cell r="B29">
            <v>24.741666666666671</v>
          </cell>
          <cell r="C29">
            <v>33.4</v>
          </cell>
          <cell r="D29">
            <v>20.3</v>
          </cell>
          <cell r="E29">
            <v>81.375</v>
          </cell>
          <cell r="F29">
            <v>96</v>
          </cell>
          <cell r="G29">
            <v>46</v>
          </cell>
          <cell r="H29">
            <v>18.36</v>
          </cell>
          <cell r="I29" t="str">
            <v>SE</v>
          </cell>
          <cell r="J29">
            <v>34.56</v>
          </cell>
          <cell r="K29">
            <v>14.600000000000001</v>
          </cell>
        </row>
        <row r="30">
          <cell r="B30">
            <v>23.270833333333332</v>
          </cell>
          <cell r="C30">
            <v>28.4</v>
          </cell>
          <cell r="D30">
            <v>19.5</v>
          </cell>
          <cell r="E30">
            <v>73.75</v>
          </cell>
          <cell r="F30">
            <v>92</v>
          </cell>
          <cell r="G30">
            <v>55</v>
          </cell>
          <cell r="H30">
            <v>23.400000000000002</v>
          </cell>
          <cell r="I30" t="str">
            <v>S</v>
          </cell>
          <cell r="J30">
            <v>44.64</v>
          </cell>
          <cell r="K30">
            <v>1.8</v>
          </cell>
        </row>
        <row r="31">
          <cell r="B31">
            <v>22.285714285714285</v>
          </cell>
          <cell r="C31">
            <v>29.1</v>
          </cell>
          <cell r="D31">
            <v>14.9</v>
          </cell>
          <cell r="E31">
            <v>70.285714285714292</v>
          </cell>
          <cell r="F31">
            <v>97</v>
          </cell>
          <cell r="G31">
            <v>30</v>
          </cell>
          <cell r="H31">
            <v>13.32</v>
          </cell>
          <cell r="I31" t="str">
            <v>S</v>
          </cell>
          <cell r="J31">
            <v>34.200000000000003</v>
          </cell>
          <cell r="K31">
            <v>0</v>
          </cell>
        </row>
        <row r="32">
          <cell r="B32">
            <v>20.37777777777778</v>
          </cell>
          <cell r="C32">
            <v>29</v>
          </cell>
          <cell r="D32">
            <v>13.5</v>
          </cell>
          <cell r="E32">
            <v>67.888888888888886</v>
          </cell>
          <cell r="F32">
            <v>97</v>
          </cell>
          <cell r="G32">
            <v>28</v>
          </cell>
          <cell r="H32">
            <v>5.4</v>
          </cell>
          <cell r="I32" t="str">
            <v>S</v>
          </cell>
          <cell r="J32">
            <v>15.840000000000002</v>
          </cell>
          <cell r="K32">
            <v>0.2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NO</v>
          </cell>
        </row>
      </sheetData>
      <sheetData sheetId="3">
        <row r="5">
          <cell r="B5" t="str">
            <v>**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23.695833333333336</v>
          </cell>
          <cell r="C5">
            <v>31.6</v>
          </cell>
          <cell r="D5">
            <v>19.5</v>
          </cell>
          <cell r="E5">
            <v>82.291666666666671</v>
          </cell>
          <cell r="F5">
            <v>97</v>
          </cell>
          <cell r="G5">
            <v>44</v>
          </cell>
          <cell r="H5">
            <v>21.240000000000002</v>
          </cell>
          <cell r="I5" t="str">
            <v>L</v>
          </cell>
          <cell r="J5">
            <v>35.64</v>
          </cell>
          <cell r="K5">
            <v>1.2</v>
          </cell>
        </row>
        <row r="6">
          <cell r="B6">
            <v>23.891666666666666</v>
          </cell>
          <cell r="C6">
            <v>31.3</v>
          </cell>
          <cell r="D6">
            <v>19.899999999999999</v>
          </cell>
          <cell r="E6">
            <v>84.666666666666671</v>
          </cell>
          <cell r="F6">
            <v>98</v>
          </cell>
          <cell r="G6">
            <v>44</v>
          </cell>
          <cell r="H6">
            <v>25.92</v>
          </cell>
          <cell r="I6" t="str">
            <v>L</v>
          </cell>
          <cell r="J6">
            <v>44.64</v>
          </cell>
          <cell r="K6">
            <v>11.2</v>
          </cell>
        </row>
        <row r="7">
          <cell r="B7">
            <v>24.145833333333332</v>
          </cell>
          <cell r="C7">
            <v>32.299999999999997</v>
          </cell>
          <cell r="D7">
            <v>20.7</v>
          </cell>
          <cell r="E7">
            <v>83.25</v>
          </cell>
          <cell r="F7">
            <v>98</v>
          </cell>
          <cell r="G7">
            <v>43</v>
          </cell>
          <cell r="H7">
            <v>31.319999999999997</v>
          </cell>
          <cell r="I7" t="str">
            <v>NO</v>
          </cell>
          <cell r="J7">
            <v>52.2</v>
          </cell>
          <cell r="K7">
            <v>55.800000000000004</v>
          </cell>
        </row>
        <row r="8">
          <cell r="B8">
            <v>24.420833333333338</v>
          </cell>
          <cell r="C8">
            <v>31.5</v>
          </cell>
          <cell r="D8">
            <v>19.600000000000001</v>
          </cell>
          <cell r="E8">
            <v>80.208333333333329</v>
          </cell>
          <cell r="F8">
            <v>96</v>
          </cell>
          <cell r="G8">
            <v>51</v>
          </cell>
          <cell r="H8">
            <v>27.36</v>
          </cell>
          <cell r="I8" t="str">
            <v>NO</v>
          </cell>
          <cell r="J8">
            <v>45.72</v>
          </cell>
          <cell r="K8">
            <v>0</v>
          </cell>
        </row>
        <row r="9">
          <cell r="B9">
            <v>24.479166666666661</v>
          </cell>
          <cell r="C9">
            <v>31.4</v>
          </cell>
          <cell r="D9">
            <v>20.7</v>
          </cell>
          <cell r="E9">
            <v>84.333333333333329</v>
          </cell>
          <cell r="F9">
            <v>97</v>
          </cell>
          <cell r="G9">
            <v>56</v>
          </cell>
          <cell r="H9">
            <v>36.36</v>
          </cell>
          <cell r="I9" t="str">
            <v>O</v>
          </cell>
          <cell r="J9">
            <v>57.24</v>
          </cell>
          <cell r="K9">
            <v>0</v>
          </cell>
        </row>
        <row r="10">
          <cell r="B10">
            <v>24.833333333333329</v>
          </cell>
          <cell r="C10">
            <v>32</v>
          </cell>
          <cell r="D10">
            <v>19.600000000000001</v>
          </cell>
          <cell r="E10">
            <v>79</v>
          </cell>
          <cell r="F10">
            <v>96</v>
          </cell>
          <cell r="G10">
            <v>51</v>
          </cell>
          <cell r="H10">
            <v>20.16</v>
          </cell>
          <cell r="I10" t="str">
            <v>O</v>
          </cell>
          <cell r="J10">
            <v>41.04</v>
          </cell>
          <cell r="K10">
            <v>0</v>
          </cell>
        </row>
        <row r="11">
          <cell r="B11">
            <v>24.670833333333331</v>
          </cell>
          <cell r="C11">
            <v>32.200000000000003</v>
          </cell>
          <cell r="D11">
            <v>20.6</v>
          </cell>
          <cell r="E11">
            <v>80.833333333333329</v>
          </cell>
          <cell r="F11">
            <v>95</v>
          </cell>
          <cell r="G11">
            <v>41</v>
          </cell>
          <cell r="H11">
            <v>18</v>
          </cell>
          <cell r="I11" t="str">
            <v>L</v>
          </cell>
          <cell r="J11">
            <v>39.96</v>
          </cell>
          <cell r="K11">
            <v>3.6</v>
          </cell>
        </row>
        <row r="12">
          <cell r="B12">
            <v>24.941666666666663</v>
          </cell>
          <cell r="C12">
            <v>31.6</v>
          </cell>
          <cell r="D12">
            <v>20.3</v>
          </cell>
          <cell r="E12">
            <v>80.875</v>
          </cell>
          <cell r="F12">
            <v>96</v>
          </cell>
          <cell r="G12">
            <v>49</v>
          </cell>
          <cell r="H12">
            <v>3.9600000000000004</v>
          </cell>
          <cell r="I12" t="str">
            <v>L</v>
          </cell>
          <cell r="J12">
            <v>21.6</v>
          </cell>
          <cell r="K12">
            <v>2.4</v>
          </cell>
        </row>
        <row r="13">
          <cell r="B13">
            <v>25.858333333333334</v>
          </cell>
          <cell r="C13">
            <v>32.200000000000003</v>
          </cell>
          <cell r="D13">
            <v>20.7</v>
          </cell>
          <cell r="E13">
            <v>76.375</v>
          </cell>
          <cell r="F13">
            <v>96</v>
          </cell>
          <cell r="G13">
            <v>43</v>
          </cell>
          <cell r="H13">
            <v>15.48</v>
          </cell>
          <cell r="I13" t="str">
            <v>NO</v>
          </cell>
          <cell r="J13">
            <v>37.080000000000005</v>
          </cell>
          <cell r="K13">
            <v>0</v>
          </cell>
        </row>
        <row r="14">
          <cell r="B14">
            <v>26.062500000000004</v>
          </cell>
          <cell r="C14">
            <v>32</v>
          </cell>
          <cell r="D14">
            <v>21</v>
          </cell>
          <cell r="E14">
            <v>74.916666666666671</v>
          </cell>
          <cell r="F14">
            <v>96</v>
          </cell>
          <cell r="G14">
            <v>44</v>
          </cell>
          <cell r="H14">
            <v>23.759999999999998</v>
          </cell>
          <cell r="I14" t="str">
            <v>NO</v>
          </cell>
          <cell r="J14">
            <v>43.92</v>
          </cell>
          <cell r="K14">
            <v>0</v>
          </cell>
        </row>
        <row r="15">
          <cell r="B15">
            <v>25.620833333333334</v>
          </cell>
          <cell r="C15">
            <v>31.7</v>
          </cell>
          <cell r="D15">
            <v>20.8</v>
          </cell>
          <cell r="E15">
            <v>77.666666666666671</v>
          </cell>
          <cell r="F15">
            <v>96</v>
          </cell>
          <cell r="G15">
            <v>50</v>
          </cell>
          <cell r="H15">
            <v>20.52</v>
          </cell>
          <cell r="I15" t="str">
            <v>NO</v>
          </cell>
          <cell r="J15">
            <v>42.480000000000004</v>
          </cell>
          <cell r="K15">
            <v>0.2</v>
          </cell>
        </row>
        <row r="16">
          <cell r="B16">
            <v>25.629166666666666</v>
          </cell>
          <cell r="C16">
            <v>32.200000000000003</v>
          </cell>
          <cell r="D16">
            <v>21.3</v>
          </cell>
          <cell r="E16">
            <v>79</v>
          </cell>
          <cell r="F16">
            <v>96</v>
          </cell>
          <cell r="G16">
            <v>49</v>
          </cell>
          <cell r="H16">
            <v>29.880000000000003</v>
          </cell>
          <cell r="I16" t="str">
            <v>NO</v>
          </cell>
          <cell r="J16">
            <v>63.72</v>
          </cell>
          <cell r="K16">
            <v>0.2</v>
          </cell>
        </row>
        <row r="17">
          <cell r="B17">
            <v>26.229166666666661</v>
          </cell>
          <cell r="C17">
            <v>32.6</v>
          </cell>
          <cell r="D17">
            <v>21.8</v>
          </cell>
          <cell r="E17">
            <v>75.708333333333329</v>
          </cell>
          <cell r="F17">
            <v>95</v>
          </cell>
          <cell r="G17">
            <v>46</v>
          </cell>
          <cell r="H17">
            <v>27.36</v>
          </cell>
          <cell r="I17" t="str">
            <v>NO</v>
          </cell>
          <cell r="J17">
            <v>48.24</v>
          </cell>
          <cell r="K17">
            <v>0</v>
          </cell>
        </row>
        <row r="18">
          <cell r="B18">
            <v>24.108333333333338</v>
          </cell>
          <cell r="C18">
            <v>30.3</v>
          </cell>
          <cell r="D18">
            <v>21.5</v>
          </cell>
          <cell r="E18">
            <v>86.333333333333329</v>
          </cell>
          <cell r="F18">
            <v>97</v>
          </cell>
          <cell r="G18">
            <v>52</v>
          </cell>
          <cell r="H18">
            <v>13.32</v>
          </cell>
          <cell r="I18" t="str">
            <v>L</v>
          </cell>
          <cell r="J18">
            <v>77.760000000000005</v>
          </cell>
          <cell r="K18">
            <v>35.200000000000003</v>
          </cell>
        </row>
        <row r="19">
          <cell r="B19">
            <v>24.508333333333329</v>
          </cell>
          <cell r="C19">
            <v>29.6</v>
          </cell>
          <cell r="D19">
            <v>21.5</v>
          </cell>
          <cell r="E19">
            <v>83.833333333333329</v>
          </cell>
          <cell r="F19">
            <v>95</v>
          </cell>
          <cell r="G19">
            <v>63</v>
          </cell>
          <cell r="H19">
            <v>12.6</v>
          </cell>
          <cell r="I19" t="str">
            <v>NE</v>
          </cell>
          <cell r="J19">
            <v>36.36</v>
          </cell>
          <cell r="K19">
            <v>19.2</v>
          </cell>
        </row>
        <row r="20">
          <cell r="B20">
            <v>23.1875</v>
          </cell>
          <cell r="C20">
            <v>25.6</v>
          </cell>
          <cell r="D20">
            <v>19.8</v>
          </cell>
          <cell r="E20">
            <v>90.041666666666671</v>
          </cell>
          <cell r="F20">
            <v>96</v>
          </cell>
          <cell r="G20">
            <v>80</v>
          </cell>
          <cell r="H20">
            <v>12.96</v>
          </cell>
          <cell r="I20" t="str">
            <v>SE</v>
          </cell>
          <cell r="J20">
            <v>24.12</v>
          </cell>
          <cell r="K20">
            <v>47.8</v>
          </cell>
        </row>
        <row r="21">
          <cell r="B21">
            <v>24.329166666666666</v>
          </cell>
          <cell r="C21">
            <v>30.2</v>
          </cell>
          <cell r="D21">
            <v>21.2</v>
          </cell>
          <cell r="E21">
            <v>83.916666666666671</v>
          </cell>
          <cell r="F21">
            <v>96</v>
          </cell>
          <cell r="G21">
            <v>55</v>
          </cell>
          <cell r="H21">
            <v>11.16</v>
          </cell>
          <cell r="I21" t="str">
            <v>SE</v>
          </cell>
          <cell r="J21">
            <v>19.8</v>
          </cell>
          <cell r="K21">
            <v>0</v>
          </cell>
        </row>
        <row r="22">
          <cell r="B22">
            <v>21.529166666666669</v>
          </cell>
          <cell r="C22">
            <v>24.7</v>
          </cell>
          <cell r="D22">
            <v>19.5</v>
          </cell>
          <cell r="E22">
            <v>90.458333333333329</v>
          </cell>
          <cell r="F22">
            <v>96</v>
          </cell>
          <cell r="G22">
            <v>69</v>
          </cell>
          <cell r="H22">
            <v>16.920000000000002</v>
          </cell>
          <cell r="I22" t="str">
            <v>L</v>
          </cell>
          <cell r="J22">
            <v>46.440000000000005</v>
          </cell>
          <cell r="K22">
            <v>77.400000000000006</v>
          </cell>
        </row>
        <row r="23">
          <cell r="B23">
            <v>20.95</v>
          </cell>
          <cell r="C23">
            <v>23.9</v>
          </cell>
          <cell r="D23">
            <v>19.7</v>
          </cell>
          <cell r="E23">
            <v>88.875</v>
          </cell>
          <cell r="F23">
            <v>93</v>
          </cell>
          <cell r="G23">
            <v>79</v>
          </cell>
          <cell r="H23">
            <v>14.4</v>
          </cell>
          <cell r="I23" t="str">
            <v>SE</v>
          </cell>
          <cell r="J23">
            <v>30.96</v>
          </cell>
          <cell r="K23">
            <v>5.3999999999999995</v>
          </cell>
        </row>
        <row r="24">
          <cell r="B24">
            <v>22.745833333333334</v>
          </cell>
          <cell r="C24">
            <v>28.2</v>
          </cell>
          <cell r="D24">
            <v>20.2</v>
          </cell>
          <cell r="E24">
            <v>88.708333333333329</v>
          </cell>
          <cell r="F24">
            <v>97</v>
          </cell>
          <cell r="G24">
            <v>64</v>
          </cell>
          <cell r="H24">
            <v>24.840000000000003</v>
          </cell>
          <cell r="I24" t="str">
            <v>N</v>
          </cell>
          <cell r="J24">
            <v>37.080000000000005</v>
          </cell>
          <cell r="K24">
            <v>13.799999999999997</v>
          </cell>
        </row>
        <row r="25">
          <cell r="B25">
            <v>23.104166666666671</v>
          </cell>
          <cell r="C25">
            <v>28</v>
          </cell>
          <cell r="D25">
            <v>19.7</v>
          </cell>
          <cell r="E25">
            <v>88.25</v>
          </cell>
          <cell r="F25">
            <v>97</v>
          </cell>
          <cell r="G25">
            <v>63</v>
          </cell>
          <cell r="H25">
            <v>17.28</v>
          </cell>
          <cell r="I25" t="str">
            <v>O</v>
          </cell>
          <cell r="J25">
            <v>43.2</v>
          </cell>
          <cell r="K25">
            <v>8.1999999999999993</v>
          </cell>
        </row>
        <row r="26">
          <cell r="B26">
            <v>23.470833333333335</v>
          </cell>
          <cell r="C26">
            <v>30.2</v>
          </cell>
          <cell r="D26">
            <v>19.3</v>
          </cell>
          <cell r="E26">
            <v>83.333333333333329</v>
          </cell>
          <cell r="F26">
            <v>98</v>
          </cell>
          <cell r="G26">
            <v>51</v>
          </cell>
          <cell r="H26">
            <v>0</v>
          </cell>
          <cell r="I26" t="str">
            <v>L</v>
          </cell>
          <cell r="J26">
            <v>23.400000000000002</v>
          </cell>
          <cell r="K26">
            <v>3.4000000000000004</v>
          </cell>
        </row>
        <row r="27">
          <cell r="B27">
            <v>24.004166666666666</v>
          </cell>
          <cell r="C27">
            <v>31.2</v>
          </cell>
          <cell r="D27">
            <v>19.600000000000001</v>
          </cell>
          <cell r="E27">
            <v>79.958333333333329</v>
          </cell>
          <cell r="F27">
            <v>93</v>
          </cell>
          <cell r="G27">
            <v>50</v>
          </cell>
          <cell r="H27">
            <v>17.64</v>
          </cell>
          <cell r="I27" t="str">
            <v>L</v>
          </cell>
          <cell r="J27">
            <v>37.080000000000005</v>
          </cell>
          <cell r="K27">
            <v>5.8</v>
          </cell>
        </row>
        <row r="28">
          <cell r="B28">
            <v>23.641666666666669</v>
          </cell>
          <cell r="C28">
            <v>30.6</v>
          </cell>
          <cell r="D28">
            <v>18.8</v>
          </cell>
          <cell r="E28">
            <v>78.541666666666671</v>
          </cell>
          <cell r="F28">
            <v>95</v>
          </cell>
          <cell r="G28">
            <v>43</v>
          </cell>
          <cell r="H28">
            <v>30.6</v>
          </cell>
          <cell r="I28" t="str">
            <v>L</v>
          </cell>
          <cell r="J28">
            <v>49.32</v>
          </cell>
          <cell r="K28">
            <v>9.6</v>
          </cell>
        </row>
        <row r="29">
          <cell r="B29">
            <v>22.170833333333334</v>
          </cell>
          <cell r="C29">
            <v>27.2</v>
          </cell>
          <cell r="D29">
            <v>20</v>
          </cell>
          <cell r="E29">
            <v>87.041666666666671</v>
          </cell>
          <cell r="F29">
            <v>96</v>
          </cell>
          <cell r="G29">
            <v>54</v>
          </cell>
          <cell r="H29">
            <v>17.64</v>
          </cell>
          <cell r="I29" t="str">
            <v>L</v>
          </cell>
          <cell r="J29">
            <v>35.28</v>
          </cell>
          <cell r="K29">
            <v>6</v>
          </cell>
        </row>
        <row r="30">
          <cell r="B30">
            <v>23.204166666666662</v>
          </cell>
          <cell r="C30">
            <v>29.8</v>
          </cell>
          <cell r="D30">
            <v>18.600000000000001</v>
          </cell>
          <cell r="E30">
            <v>78.833333333333329</v>
          </cell>
          <cell r="F30">
            <v>95</v>
          </cell>
          <cell r="G30">
            <v>49</v>
          </cell>
          <cell r="H30">
            <v>25.2</v>
          </cell>
          <cell r="I30" t="str">
            <v>S</v>
          </cell>
          <cell r="J30">
            <v>37.440000000000005</v>
          </cell>
          <cell r="K30">
            <v>0</v>
          </cell>
        </row>
        <row r="31">
          <cell r="B31">
            <v>22.404166666666665</v>
          </cell>
          <cell r="C31">
            <v>28.5</v>
          </cell>
          <cell r="D31">
            <v>17.2</v>
          </cell>
          <cell r="E31">
            <v>71.041666666666671</v>
          </cell>
          <cell r="F31">
            <v>96</v>
          </cell>
          <cell r="G31">
            <v>37</v>
          </cell>
          <cell r="H31">
            <v>20.52</v>
          </cell>
          <cell r="I31" t="str">
            <v>S</v>
          </cell>
          <cell r="J31">
            <v>35.64</v>
          </cell>
          <cell r="K31">
            <v>0</v>
          </cell>
        </row>
        <row r="32">
          <cell r="B32">
            <v>20.938095238095237</v>
          </cell>
          <cell r="C32">
            <v>28.9</v>
          </cell>
          <cell r="D32">
            <v>14.5</v>
          </cell>
          <cell r="E32">
            <v>61.571428571428569</v>
          </cell>
          <cell r="F32">
            <v>87</v>
          </cell>
          <cell r="G32">
            <v>31</v>
          </cell>
          <cell r="H32">
            <v>15.120000000000001</v>
          </cell>
          <cell r="I32" t="str">
            <v>S</v>
          </cell>
          <cell r="J32">
            <v>28.8</v>
          </cell>
          <cell r="K32">
            <v>0</v>
          </cell>
        </row>
        <row r="33">
          <cell r="B33">
            <v>24.506666666666668</v>
          </cell>
          <cell r="C33">
            <v>30.3</v>
          </cell>
          <cell r="D33">
            <v>15.4</v>
          </cell>
          <cell r="E33">
            <v>62</v>
          </cell>
          <cell r="F33">
            <v>84</v>
          </cell>
          <cell r="G33">
            <v>44</v>
          </cell>
          <cell r="H33">
            <v>19.079999999999998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23.616666666666664</v>
          </cell>
          <cell r="C34">
            <v>31.2</v>
          </cell>
          <cell r="D34">
            <v>16.8</v>
          </cell>
          <cell r="E34">
            <v>68.666666666666671</v>
          </cell>
          <cell r="F34">
            <v>91</v>
          </cell>
          <cell r="G34">
            <v>42</v>
          </cell>
          <cell r="H34">
            <v>21.96</v>
          </cell>
          <cell r="I34" t="str">
            <v>L</v>
          </cell>
          <cell r="J34">
            <v>35.64</v>
          </cell>
          <cell r="K34">
            <v>0</v>
          </cell>
        </row>
        <row r="35">
          <cell r="B35">
            <v>24.299999999999997</v>
          </cell>
          <cell r="C35">
            <v>31.6</v>
          </cell>
          <cell r="D35">
            <v>19.899999999999999</v>
          </cell>
          <cell r="E35">
            <v>79.125</v>
          </cell>
          <cell r="F35">
            <v>96</v>
          </cell>
          <cell r="G35">
            <v>52</v>
          </cell>
          <cell r="H35">
            <v>11.879999999999999</v>
          </cell>
          <cell r="I35" t="str">
            <v>L</v>
          </cell>
          <cell r="J35">
            <v>33.840000000000003</v>
          </cell>
          <cell r="K35">
            <v>0</v>
          </cell>
        </row>
        <row r="36">
          <cell r="I36" t="str">
            <v>L</v>
          </cell>
        </row>
      </sheetData>
      <sheetData sheetId="3">
        <row r="5">
          <cell r="B5">
            <v>24.766666666666666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25.208333333333332</v>
          </cell>
          <cell r="C5">
            <v>33.700000000000003</v>
          </cell>
          <cell r="D5">
            <v>19.600000000000001</v>
          </cell>
          <cell r="E5">
            <v>71.458333333333329</v>
          </cell>
          <cell r="F5">
            <v>92</v>
          </cell>
          <cell r="G5">
            <v>39</v>
          </cell>
          <cell r="H5">
            <v>24.12</v>
          </cell>
          <cell r="I5" t="str">
            <v>NE</v>
          </cell>
          <cell r="J5">
            <v>38.519999999999996</v>
          </cell>
          <cell r="K5">
            <v>0</v>
          </cell>
        </row>
        <row r="6">
          <cell r="B6">
            <v>26.699999999999992</v>
          </cell>
          <cell r="C6">
            <v>33.700000000000003</v>
          </cell>
          <cell r="D6">
            <v>20.6</v>
          </cell>
          <cell r="E6">
            <v>66.541666666666671</v>
          </cell>
          <cell r="F6">
            <v>90</v>
          </cell>
          <cell r="G6">
            <v>41</v>
          </cell>
          <cell r="H6">
            <v>24.12</v>
          </cell>
          <cell r="I6" t="str">
            <v>NE</v>
          </cell>
          <cell r="J6">
            <v>48.24</v>
          </cell>
          <cell r="K6">
            <v>0</v>
          </cell>
        </row>
        <row r="7">
          <cell r="B7">
            <v>27.454166666666666</v>
          </cell>
          <cell r="C7">
            <v>33.200000000000003</v>
          </cell>
          <cell r="D7">
            <v>23</v>
          </cell>
          <cell r="E7">
            <v>65.541666666666671</v>
          </cell>
          <cell r="F7">
            <v>83</v>
          </cell>
          <cell r="G7">
            <v>45</v>
          </cell>
          <cell r="H7">
            <v>16.920000000000002</v>
          </cell>
          <cell r="I7" t="str">
            <v>N</v>
          </cell>
          <cell r="J7">
            <v>37.080000000000005</v>
          </cell>
          <cell r="K7">
            <v>0</v>
          </cell>
        </row>
        <row r="8">
          <cell r="B8">
            <v>26.937500000000004</v>
          </cell>
          <cell r="C8">
            <v>33.1</v>
          </cell>
          <cell r="D8">
            <v>23.1</v>
          </cell>
          <cell r="E8">
            <v>73.25</v>
          </cell>
          <cell r="F8">
            <v>90</v>
          </cell>
          <cell r="G8">
            <v>46</v>
          </cell>
          <cell r="H8">
            <v>11.520000000000001</v>
          </cell>
          <cell r="I8" t="str">
            <v>O</v>
          </cell>
          <cell r="J8">
            <v>24.840000000000003</v>
          </cell>
          <cell r="K8">
            <v>0.4</v>
          </cell>
        </row>
        <row r="9">
          <cell r="B9">
            <v>23.354166666666661</v>
          </cell>
          <cell r="C9">
            <v>26.5</v>
          </cell>
          <cell r="D9">
            <v>21.9</v>
          </cell>
          <cell r="E9">
            <v>86.291666666666671</v>
          </cell>
          <cell r="F9">
            <v>94</v>
          </cell>
          <cell r="G9">
            <v>74</v>
          </cell>
          <cell r="H9">
            <v>19.440000000000001</v>
          </cell>
          <cell r="I9" t="str">
            <v>SO</v>
          </cell>
          <cell r="J9">
            <v>33.840000000000003</v>
          </cell>
          <cell r="K9">
            <v>0</v>
          </cell>
        </row>
        <row r="10">
          <cell r="B10">
            <v>23.387499999999999</v>
          </cell>
          <cell r="C10">
            <v>32.700000000000003</v>
          </cell>
          <cell r="D10">
            <v>18.600000000000001</v>
          </cell>
          <cell r="E10">
            <v>76.666666666666671</v>
          </cell>
          <cell r="F10">
            <v>89</v>
          </cell>
          <cell r="G10">
            <v>50</v>
          </cell>
          <cell r="H10">
            <v>9.7200000000000006</v>
          </cell>
          <cell r="I10" t="str">
            <v>SE</v>
          </cell>
          <cell r="J10">
            <v>30.96</v>
          </cell>
          <cell r="K10">
            <v>2.6</v>
          </cell>
        </row>
        <row r="11">
          <cell r="B11">
            <v>25.554166666666671</v>
          </cell>
          <cell r="C11">
            <v>31.7</v>
          </cell>
          <cell r="D11">
            <v>20.100000000000001</v>
          </cell>
          <cell r="E11">
            <v>79.833333333333329</v>
          </cell>
          <cell r="F11">
            <v>93</v>
          </cell>
          <cell r="G11">
            <v>53</v>
          </cell>
          <cell r="H11">
            <v>21.6</v>
          </cell>
          <cell r="I11" t="str">
            <v>N</v>
          </cell>
          <cell r="J11">
            <v>47.519999999999996</v>
          </cell>
          <cell r="K11">
            <v>11.2</v>
          </cell>
        </row>
        <row r="12">
          <cell r="B12">
            <v>26.366666666666664</v>
          </cell>
          <cell r="C12">
            <v>34.6</v>
          </cell>
          <cell r="D12">
            <v>21.1</v>
          </cell>
          <cell r="E12">
            <v>75.25</v>
          </cell>
          <cell r="F12">
            <v>94</v>
          </cell>
          <cell r="G12">
            <v>44</v>
          </cell>
          <cell r="H12">
            <v>20.16</v>
          </cell>
          <cell r="I12" t="str">
            <v>NE</v>
          </cell>
          <cell r="J12">
            <v>57.960000000000008</v>
          </cell>
          <cell r="K12">
            <v>0</v>
          </cell>
        </row>
        <row r="13">
          <cell r="B13">
            <v>25.675000000000001</v>
          </cell>
          <cell r="C13">
            <v>33.299999999999997</v>
          </cell>
          <cell r="D13">
            <v>21.8</v>
          </cell>
          <cell r="E13">
            <v>78.375</v>
          </cell>
          <cell r="F13">
            <v>92</v>
          </cell>
          <cell r="G13">
            <v>50</v>
          </cell>
          <cell r="H13">
            <v>16.559999999999999</v>
          </cell>
          <cell r="I13" t="str">
            <v>N</v>
          </cell>
          <cell r="J13">
            <v>36</v>
          </cell>
          <cell r="K13">
            <v>11.2</v>
          </cell>
        </row>
        <row r="14">
          <cell r="B14">
            <v>24.891666666666666</v>
          </cell>
          <cell r="C14">
            <v>34.9</v>
          </cell>
          <cell r="D14">
            <v>21.7</v>
          </cell>
          <cell r="E14">
            <v>82.041666666666671</v>
          </cell>
          <cell r="F14">
            <v>94</v>
          </cell>
          <cell r="G14">
            <v>38</v>
          </cell>
          <cell r="H14">
            <v>22.32</v>
          </cell>
          <cell r="I14" t="str">
            <v>NE</v>
          </cell>
          <cell r="J14">
            <v>61.560000000000009</v>
          </cell>
          <cell r="K14">
            <v>1.7999999999999998</v>
          </cell>
        </row>
        <row r="15">
          <cell r="B15">
            <v>24.579166666666669</v>
          </cell>
          <cell r="C15">
            <v>30.9</v>
          </cell>
          <cell r="D15">
            <v>21.4</v>
          </cell>
          <cell r="E15">
            <v>80.375</v>
          </cell>
          <cell r="F15">
            <v>94</v>
          </cell>
          <cell r="G15">
            <v>53</v>
          </cell>
          <cell r="H15">
            <v>19.440000000000001</v>
          </cell>
          <cell r="I15" t="str">
            <v>N</v>
          </cell>
          <cell r="J15">
            <v>35.64</v>
          </cell>
          <cell r="K15">
            <v>0</v>
          </cell>
        </row>
        <row r="16">
          <cell r="B16">
            <v>26.745833333333334</v>
          </cell>
          <cell r="C16">
            <v>34.1</v>
          </cell>
          <cell r="D16">
            <v>22.2</v>
          </cell>
          <cell r="E16">
            <v>73.291666666666671</v>
          </cell>
          <cell r="F16">
            <v>94</v>
          </cell>
          <cell r="G16">
            <v>42</v>
          </cell>
          <cell r="H16">
            <v>25.2</v>
          </cell>
          <cell r="I16" t="str">
            <v>N</v>
          </cell>
          <cell r="J16">
            <v>51.12</v>
          </cell>
          <cell r="K16">
            <v>5</v>
          </cell>
        </row>
        <row r="17">
          <cell r="B17">
            <v>21.9375</v>
          </cell>
          <cell r="C17">
            <v>29</v>
          </cell>
          <cell r="D17">
            <v>19.2</v>
          </cell>
          <cell r="E17">
            <v>86.791666666666671</v>
          </cell>
          <cell r="F17">
            <v>95</v>
          </cell>
          <cell r="G17">
            <v>58</v>
          </cell>
          <cell r="H17">
            <v>28.08</v>
          </cell>
          <cell r="I17" t="str">
            <v>S</v>
          </cell>
          <cell r="J17">
            <v>66.600000000000009</v>
          </cell>
          <cell r="K17">
            <v>15.799999999999999</v>
          </cell>
        </row>
        <row r="18">
          <cell r="B18">
            <v>21.612500000000001</v>
          </cell>
          <cell r="C18">
            <v>25.2</v>
          </cell>
          <cell r="D18">
            <v>19.3</v>
          </cell>
          <cell r="E18">
            <v>87.291666666666671</v>
          </cell>
          <cell r="F18">
            <v>92</v>
          </cell>
          <cell r="G18">
            <v>76</v>
          </cell>
          <cell r="H18">
            <v>16.2</v>
          </cell>
          <cell r="I18" t="str">
            <v>S</v>
          </cell>
          <cell r="J18">
            <v>29.880000000000003</v>
          </cell>
          <cell r="K18">
            <v>5.6</v>
          </cell>
        </row>
        <row r="19">
          <cell r="B19">
            <v>22.595833333333335</v>
          </cell>
          <cell r="C19">
            <v>27.8</v>
          </cell>
          <cell r="D19">
            <v>20.399999999999999</v>
          </cell>
          <cell r="E19">
            <v>88.291666666666671</v>
          </cell>
          <cell r="F19">
            <v>94</v>
          </cell>
          <cell r="G19">
            <v>72</v>
          </cell>
          <cell r="H19">
            <v>12.96</v>
          </cell>
          <cell r="I19" t="str">
            <v>NE</v>
          </cell>
          <cell r="J19">
            <v>23.040000000000003</v>
          </cell>
          <cell r="K19">
            <v>1</v>
          </cell>
        </row>
        <row r="20">
          <cell r="B20">
            <v>24.445833333333336</v>
          </cell>
          <cell r="C20">
            <v>29.7</v>
          </cell>
          <cell r="D20">
            <v>22.4</v>
          </cell>
          <cell r="E20">
            <v>84.791666666666671</v>
          </cell>
          <cell r="F20">
            <v>94</v>
          </cell>
          <cell r="G20">
            <v>61</v>
          </cell>
          <cell r="H20">
            <v>13.32</v>
          </cell>
          <cell r="I20" t="str">
            <v>S</v>
          </cell>
          <cell r="J20">
            <v>25.56</v>
          </cell>
          <cell r="K20">
            <v>8</v>
          </cell>
        </row>
        <row r="21">
          <cell r="B21">
            <v>23.833333333333332</v>
          </cell>
          <cell r="C21">
            <v>29.5</v>
          </cell>
          <cell r="D21">
            <v>20.399999999999999</v>
          </cell>
          <cell r="E21">
            <v>83.208333333333329</v>
          </cell>
          <cell r="F21">
            <v>92</v>
          </cell>
          <cell r="G21">
            <v>61</v>
          </cell>
          <cell r="H21">
            <v>15.120000000000001</v>
          </cell>
          <cell r="I21" t="str">
            <v>S</v>
          </cell>
          <cell r="J21">
            <v>40.32</v>
          </cell>
          <cell r="K21">
            <v>1.4</v>
          </cell>
        </row>
        <row r="22">
          <cell r="B22">
            <v>21.008333333333336</v>
          </cell>
          <cell r="C22">
            <v>22.4</v>
          </cell>
          <cell r="D22">
            <v>19.600000000000001</v>
          </cell>
          <cell r="E22">
            <v>87.458333333333329</v>
          </cell>
          <cell r="F22">
            <v>93</v>
          </cell>
          <cell r="G22">
            <v>76</v>
          </cell>
          <cell r="H22">
            <v>19.8</v>
          </cell>
          <cell r="I22" t="str">
            <v>L</v>
          </cell>
          <cell r="J22">
            <v>39.6</v>
          </cell>
          <cell r="K22">
            <v>1.8</v>
          </cell>
        </row>
        <row r="23">
          <cell r="B23">
            <v>21.241666666666671</v>
          </cell>
          <cell r="C23">
            <v>26.6</v>
          </cell>
          <cell r="D23">
            <v>17.899999999999999</v>
          </cell>
          <cell r="E23">
            <v>79.166666666666671</v>
          </cell>
          <cell r="F23">
            <v>93</v>
          </cell>
          <cell r="G23">
            <v>60</v>
          </cell>
          <cell r="H23">
            <v>24.840000000000003</v>
          </cell>
          <cell r="I23" t="str">
            <v>L</v>
          </cell>
          <cell r="J23">
            <v>42.12</v>
          </cell>
          <cell r="K23">
            <v>0.2</v>
          </cell>
        </row>
        <row r="24">
          <cell r="B24">
            <v>19.087499999999999</v>
          </cell>
          <cell r="C24">
            <v>22</v>
          </cell>
          <cell r="D24">
            <v>17.100000000000001</v>
          </cell>
          <cell r="E24">
            <v>90.5</v>
          </cell>
          <cell r="F24">
            <v>95</v>
          </cell>
          <cell r="G24">
            <v>79</v>
          </cell>
          <cell r="H24">
            <v>29.16</v>
          </cell>
          <cell r="I24" t="str">
            <v>NE</v>
          </cell>
          <cell r="J24">
            <v>53.64</v>
          </cell>
          <cell r="K24">
            <v>132.6</v>
          </cell>
        </row>
        <row r="25">
          <cell r="B25">
            <v>20.916666666666675</v>
          </cell>
          <cell r="C25">
            <v>27.1</v>
          </cell>
          <cell r="D25">
            <v>18.2</v>
          </cell>
          <cell r="E25">
            <v>86</v>
          </cell>
          <cell r="F25">
            <v>95</v>
          </cell>
          <cell r="G25">
            <v>59</v>
          </cell>
          <cell r="H25">
            <v>11.520000000000001</v>
          </cell>
          <cell r="I25" t="str">
            <v>NE</v>
          </cell>
          <cell r="J25">
            <v>22.68</v>
          </cell>
          <cell r="K25">
            <v>1.2000000000000002</v>
          </cell>
        </row>
        <row r="26">
          <cell r="B26">
            <v>22.416666666666668</v>
          </cell>
          <cell r="C26">
            <v>28.7</v>
          </cell>
          <cell r="D26">
            <v>17.3</v>
          </cell>
          <cell r="E26">
            <v>75.208333333333329</v>
          </cell>
          <cell r="F26">
            <v>94</v>
          </cell>
          <cell r="G26">
            <v>41</v>
          </cell>
          <cell r="H26">
            <v>11.879999999999999</v>
          </cell>
          <cell r="I26" t="str">
            <v>S</v>
          </cell>
          <cell r="J26">
            <v>21.96</v>
          </cell>
          <cell r="K26">
            <v>0</v>
          </cell>
        </row>
        <row r="27">
          <cell r="B27">
            <v>22.462500000000002</v>
          </cell>
          <cell r="C27">
            <v>29.9</v>
          </cell>
          <cell r="D27">
            <v>16.3</v>
          </cell>
          <cell r="E27">
            <v>70.833333333333329</v>
          </cell>
          <cell r="F27">
            <v>92</v>
          </cell>
          <cell r="G27">
            <v>42</v>
          </cell>
          <cell r="H27">
            <v>11.16</v>
          </cell>
          <cell r="I27" t="str">
            <v>SE</v>
          </cell>
          <cell r="J27">
            <v>29.52</v>
          </cell>
          <cell r="K27">
            <v>0</v>
          </cell>
        </row>
        <row r="28">
          <cell r="B28">
            <v>23.045833333333338</v>
          </cell>
          <cell r="C28">
            <v>29.3</v>
          </cell>
          <cell r="D28">
            <v>18.7</v>
          </cell>
          <cell r="E28">
            <v>78.25</v>
          </cell>
          <cell r="F28">
            <v>93</v>
          </cell>
          <cell r="G28">
            <v>50</v>
          </cell>
          <cell r="H28">
            <v>17.64</v>
          </cell>
          <cell r="I28" t="str">
            <v>S</v>
          </cell>
          <cell r="J28">
            <v>27</v>
          </cell>
          <cell r="K28">
            <v>2.2000000000000002</v>
          </cell>
        </row>
        <row r="29">
          <cell r="B29">
            <v>23.375</v>
          </cell>
          <cell r="C29">
            <v>31.4</v>
          </cell>
          <cell r="D29">
            <v>17.899999999999999</v>
          </cell>
          <cell r="E29">
            <v>74.416666666666671</v>
          </cell>
          <cell r="F29">
            <v>94</v>
          </cell>
          <cell r="G29">
            <v>40</v>
          </cell>
          <cell r="H29">
            <v>10.8</v>
          </cell>
          <cell r="I29" t="str">
            <v>SE</v>
          </cell>
          <cell r="J29">
            <v>18</v>
          </cell>
          <cell r="K29">
            <v>0.2</v>
          </cell>
        </row>
        <row r="30">
          <cell r="B30">
            <v>23.239130434782609</v>
          </cell>
          <cell r="C30">
            <v>28.9</v>
          </cell>
          <cell r="D30">
            <v>19.2</v>
          </cell>
          <cell r="E30">
            <v>71.956521739130437</v>
          </cell>
          <cell r="F30">
            <v>93</v>
          </cell>
          <cell r="G30">
            <v>37</v>
          </cell>
          <cell r="H30">
            <v>18.36</v>
          </cell>
          <cell r="I30" t="str">
            <v>S</v>
          </cell>
          <cell r="J30">
            <v>37.800000000000004</v>
          </cell>
          <cell r="K30">
            <v>0.2</v>
          </cell>
        </row>
        <row r="31">
          <cell r="B31">
            <v>20.370833333333334</v>
          </cell>
          <cell r="C31">
            <v>26.8</v>
          </cell>
          <cell r="D31">
            <v>14.7</v>
          </cell>
          <cell r="E31">
            <v>59.416666666666664</v>
          </cell>
          <cell r="F31">
            <v>83</v>
          </cell>
          <cell r="G31">
            <v>30</v>
          </cell>
          <cell r="H31">
            <v>14.04</v>
          </cell>
          <cell r="I31" t="str">
            <v>S</v>
          </cell>
          <cell r="J31">
            <v>30.96</v>
          </cell>
          <cell r="K31">
            <v>0</v>
          </cell>
        </row>
        <row r="32">
          <cell r="B32">
            <v>19.457142857142859</v>
          </cell>
          <cell r="C32">
            <v>27.2</v>
          </cell>
          <cell r="D32">
            <v>13.6</v>
          </cell>
          <cell r="E32">
            <v>62.80952380952381</v>
          </cell>
          <cell r="F32">
            <v>85</v>
          </cell>
          <cell r="G32">
            <v>36</v>
          </cell>
          <cell r="H32">
            <v>12.24</v>
          </cell>
          <cell r="I32" t="str">
            <v>S</v>
          </cell>
          <cell r="J32">
            <v>23.759999999999998</v>
          </cell>
          <cell r="K32">
            <v>0.2</v>
          </cell>
        </row>
        <row r="33">
          <cell r="B33">
            <v>23.553333333333331</v>
          </cell>
          <cell r="C33">
            <v>29</v>
          </cell>
          <cell r="D33">
            <v>16.7</v>
          </cell>
          <cell r="E33">
            <v>57.866666666666667</v>
          </cell>
          <cell r="F33">
            <v>81</v>
          </cell>
          <cell r="G33">
            <v>37</v>
          </cell>
          <cell r="H33">
            <v>17.64</v>
          </cell>
          <cell r="I33" t="str">
            <v>L</v>
          </cell>
          <cell r="J33">
            <v>34.200000000000003</v>
          </cell>
          <cell r="K33">
            <v>0</v>
          </cell>
        </row>
        <row r="34">
          <cell r="B34">
            <v>22.729166666666668</v>
          </cell>
          <cell r="C34">
            <v>29.3</v>
          </cell>
          <cell r="D34">
            <v>17.3</v>
          </cell>
          <cell r="E34">
            <v>62.541666666666664</v>
          </cell>
          <cell r="F34">
            <v>84</v>
          </cell>
          <cell r="G34">
            <v>37</v>
          </cell>
          <cell r="H34">
            <v>16.920000000000002</v>
          </cell>
          <cell r="I34" t="str">
            <v>L</v>
          </cell>
          <cell r="J34">
            <v>29.52</v>
          </cell>
          <cell r="K34">
            <v>0</v>
          </cell>
        </row>
        <row r="35">
          <cell r="B35">
            <v>24.345833333333328</v>
          </cell>
          <cell r="C35">
            <v>31.5</v>
          </cell>
          <cell r="D35">
            <v>17.600000000000001</v>
          </cell>
          <cell r="E35">
            <v>63.125</v>
          </cell>
          <cell r="F35">
            <v>82</v>
          </cell>
          <cell r="G35">
            <v>48</v>
          </cell>
          <cell r="H35">
            <v>17.28</v>
          </cell>
          <cell r="I35" t="str">
            <v>L</v>
          </cell>
          <cell r="J35">
            <v>29.880000000000003</v>
          </cell>
          <cell r="K35">
            <v>0</v>
          </cell>
        </row>
        <row r="36">
          <cell r="I36" t="str">
            <v>S</v>
          </cell>
        </row>
      </sheetData>
      <sheetData sheetId="3">
        <row r="5">
          <cell r="B5">
            <v>26.729166666666668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25.008333333333336</v>
          </cell>
          <cell r="C5">
            <v>33.4</v>
          </cell>
          <cell r="D5">
            <v>19.7</v>
          </cell>
          <cell r="E5">
            <v>74.041666666666671</v>
          </cell>
          <cell r="F5">
            <v>94</v>
          </cell>
          <cell r="G5">
            <v>37</v>
          </cell>
          <cell r="H5">
            <v>11.520000000000001</v>
          </cell>
          <cell r="I5" t="str">
            <v>N</v>
          </cell>
          <cell r="J5">
            <v>35.28</v>
          </cell>
          <cell r="K5">
            <v>6.4</v>
          </cell>
        </row>
        <row r="6">
          <cell r="B6">
            <v>27.154166666666669</v>
          </cell>
          <cell r="C6">
            <v>32.5</v>
          </cell>
          <cell r="D6">
            <v>22.1</v>
          </cell>
          <cell r="E6">
            <v>66.333333333333329</v>
          </cell>
          <cell r="F6">
            <v>87</v>
          </cell>
          <cell r="G6">
            <v>43</v>
          </cell>
          <cell r="H6">
            <v>16.559999999999999</v>
          </cell>
          <cell r="I6" t="str">
            <v>NE</v>
          </cell>
          <cell r="J6">
            <v>32.04</v>
          </cell>
          <cell r="K6">
            <v>0</v>
          </cell>
        </row>
        <row r="7">
          <cell r="B7">
            <v>28.483333333333334</v>
          </cell>
          <cell r="C7">
            <v>34.6</v>
          </cell>
          <cell r="D7">
            <v>23.4</v>
          </cell>
          <cell r="E7">
            <v>63.041666666666664</v>
          </cell>
          <cell r="F7">
            <v>83</v>
          </cell>
          <cell r="G7">
            <v>41</v>
          </cell>
          <cell r="H7">
            <v>15.840000000000002</v>
          </cell>
          <cell r="I7" t="str">
            <v>NO</v>
          </cell>
          <cell r="J7">
            <v>30.96</v>
          </cell>
          <cell r="K7">
            <v>0</v>
          </cell>
        </row>
        <row r="8">
          <cell r="B8">
            <v>28.958333333333339</v>
          </cell>
          <cell r="C8">
            <v>34.9</v>
          </cell>
          <cell r="D8">
            <v>24.4</v>
          </cell>
          <cell r="E8">
            <v>62.625</v>
          </cell>
          <cell r="F8">
            <v>85</v>
          </cell>
          <cell r="G8">
            <v>35</v>
          </cell>
          <cell r="H8">
            <v>12.24</v>
          </cell>
          <cell r="I8" t="str">
            <v>NO</v>
          </cell>
          <cell r="J8">
            <v>27.36</v>
          </cell>
          <cell r="K8">
            <v>0</v>
          </cell>
        </row>
        <row r="9">
          <cell r="B9">
            <v>28.079166666666662</v>
          </cell>
          <cell r="C9">
            <v>34</v>
          </cell>
          <cell r="D9">
            <v>23.3</v>
          </cell>
          <cell r="E9">
            <v>69.25</v>
          </cell>
          <cell r="F9">
            <v>91</v>
          </cell>
          <cell r="G9">
            <v>43</v>
          </cell>
          <cell r="H9">
            <v>15.120000000000001</v>
          </cell>
          <cell r="I9" t="str">
            <v>NO</v>
          </cell>
          <cell r="J9">
            <v>34.56</v>
          </cell>
          <cell r="K9">
            <v>0</v>
          </cell>
        </row>
        <row r="10">
          <cell r="B10">
            <v>27.020833333333339</v>
          </cell>
          <cell r="C10">
            <v>33.4</v>
          </cell>
          <cell r="D10">
            <v>22.5</v>
          </cell>
          <cell r="E10">
            <v>72.958333333333329</v>
          </cell>
          <cell r="F10">
            <v>93</v>
          </cell>
          <cell r="G10">
            <v>46</v>
          </cell>
          <cell r="H10">
            <v>14.4</v>
          </cell>
          <cell r="I10" t="str">
            <v>NO</v>
          </cell>
          <cell r="J10">
            <v>33.840000000000003</v>
          </cell>
          <cell r="K10">
            <v>0</v>
          </cell>
        </row>
        <row r="11">
          <cell r="B11">
            <v>28.637500000000006</v>
          </cell>
          <cell r="C11">
            <v>34.9</v>
          </cell>
          <cell r="D11">
            <v>23.4</v>
          </cell>
          <cell r="E11">
            <v>64.583333333333329</v>
          </cell>
          <cell r="F11">
            <v>84</v>
          </cell>
          <cell r="G11">
            <v>38</v>
          </cell>
          <cell r="H11">
            <v>13.68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27.308333333333326</v>
          </cell>
          <cell r="C12">
            <v>35.200000000000003</v>
          </cell>
          <cell r="D12">
            <v>22.2</v>
          </cell>
          <cell r="E12">
            <v>67.541666666666671</v>
          </cell>
          <cell r="F12">
            <v>89</v>
          </cell>
          <cell r="G12">
            <v>42</v>
          </cell>
          <cell r="H12">
            <v>27.36</v>
          </cell>
          <cell r="I12" t="str">
            <v>NO</v>
          </cell>
          <cell r="J12">
            <v>55.080000000000005</v>
          </cell>
          <cell r="K12">
            <v>0</v>
          </cell>
        </row>
        <row r="13">
          <cell r="B13">
            <v>27.920833333333334</v>
          </cell>
          <cell r="C13">
            <v>34.700000000000003</v>
          </cell>
          <cell r="D13">
            <v>23.7</v>
          </cell>
          <cell r="E13">
            <v>68</v>
          </cell>
          <cell r="F13">
            <v>88</v>
          </cell>
          <cell r="G13">
            <v>40</v>
          </cell>
          <cell r="H13">
            <v>16.2</v>
          </cell>
          <cell r="I13" t="str">
            <v>NO</v>
          </cell>
          <cell r="J13">
            <v>36.36</v>
          </cell>
          <cell r="K13">
            <v>0</v>
          </cell>
        </row>
        <row r="14">
          <cell r="B14">
            <v>28.441666666666666</v>
          </cell>
          <cell r="C14">
            <v>35.200000000000003</v>
          </cell>
          <cell r="D14">
            <v>23.1</v>
          </cell>
          <cell r="E14">
            <v>65.041666666666671</v>
          </cell>
          <cell r="F14">
            <v>89</v>
          </cell>
          <cell r="G14">
            <v>36</v>
          </cell>
          <cell r="H14">
            <v>22.32</v>
          </cell>
          <cell r="I14" t="str">
            <v>NO</v>
          </cell>
          <cell r="J14">
            <v>52.2</v>
          </cell>
          <cell r="K14">
            <v>0</v>
          </cell>
        </row>
        <row r="15">
          <cell r="B15">
            <v>27.433333333333337</v>
          </cell>
          <cell r="C15">
            <v>32.9</v>
          </cell>
          <cell r="D15">
            <v>23.3</v>
          </cell>
          <cell r="E15">
            <v>71.125</v>
          </cell>
          <cell r="F15">
            <v>85</v>
          </cell>
          <cell r="G15">
            <v>51</v>
          </cell>
          <cell r="H15">
            <v>24.12</v>
          </cell>
          <cell r="I15" t="str">
            <v>NO</v>
          </cell>
          <cell r="J15">
            <v>42.84</v>
          </cell>
          <cell r="K15">
            <v>0.6</v>
          </cell>
        </row>
        <row r="16">
          <cell r="B16">
            <v>26.970833333333335</v>
          </cell>
          <cell r="C16">
            <v>32.5</v>
          </cell>
          <cell r="D16">
            <v>23.3</v>
          </cell>
          <cell r="E16">
            <v>74.083333333333329</v>
          </cell>
          <cell r="F16">
            <v>90</v>
          </cell>
          <cell r="G16">
            <v>48</v>
          </cell>
          <cell r="H16">
            <v>20.52</v>
          </cell>
          <cell r="I16" t="str">
            <v>NO</v>
          </cell>
          <cell r="J16">
            <v>51.480000000000004</v>
          </cell>
          <cell r="K16">
            <v>3.2</v>
          </cell>
        </row>
        <row r="17">
          <cell r="B17">
            <v>26.387500000000003</v>
          </cell>
          <cell r="C17">
            <v>34.4</v>
          </cell>
          <cell r="D17">
            <v>21.9</v>
          </cell>
          <cell r="E17">
            <v>76.083333333333329</v>
          </cell>
          <cell r="F17">
            <v>93</v>
          </cell>
          <cell r="G17">
            <v>42</v>
          </cell>
          <cell r="H17">
            <v>19.8</v>
          </cell>
          <cell r="I17" t="str">
            <v>NO</v>
          </cell>
          <cell r="J17">
            <v>53.28</v>
          </cell>
          <cell r="K17">
            <v>15.399999999999999</v>
          </cell>
        </row>
        <row r="18">
          <cell r="B18">
            <v>25.383333333333329</v>
          </cell>
          <cell r="C18">
            <v>30.9</v>
          </cell>
          <cell r="D18">
            <v>21.9</v>
          </cell>
          <cell r="E18">
            <v>81.833333333333329</v>
          </cell>
          <cell r="F18">
            <v>94</v>
          </cell>
          <cell r="G18">
            <v>55</v>
          </cell>
          <cell r="H18">
            <v>15.120000000000001</v>
          </cell>
          <cell r="I18" t="str">
            <v>N</v>
          </cell>
          <cell r="J18">
            <v>29.52</v>
          </cell>
          <cell r="K18">
            <v>0</v>
          </cell>
        </row>
        <row r="19">
          <cell r="B19">
            <v>24.508333333333329</v>
          </cell>
          <cell r="C19">
            <v>29.6</v>
          </cell>
          <cell r="D19">
            <v>21.5</v>
          </cell>
          <cell r="E19">
            <v>83.833333333333329</v>
          </cell>
          <cell r="F19">
            <v>95</v>
          </cell>
          <cell r="G19">
            <v>63</v>
          </cell>
          <cell r="H19">
            <v>12.6</v>
          </cell>
          <cell r="I19" t="str">
            <v>NE</v>
          </cell>
          <cell r="J19">
            <v>36.36</v>
          </cell>
          <cell r="K19">
            <v>19.2</v>
          </cell>
        </row>
        <row r="20">
          <cell r="B20">
            <v>23.1875</v>
          </cell>
          <cell r="C20">
            <v>25.6</v>
          </cell>
          <cell r="D20">
            <v>19.8</v>
          </cell>
          <cell r="E20">
            <v>90.041666666666671</v>
          </cell>
          <cell r="F20">
            <v>96</v>
          </cell>
          <cell r="G20">
            <v>80</v>
          </cell>
          <cell r="H20">
            <v>12.96</v>
          </cell>
          <cell r="I20" t="str">
            <v>SE</v>
          </cell>
          <cell r="J20">
            <v>24.12</v>
          </cell>
          <cell r="K20">
            <v>47.8</v>
          </cell>
        </row>
        <row r="21">
          <cell r="B21">
            <v>24.329166666666666</v>
          </cell>
          <cell r="C21">
            <v>30.2</v>
          </cell>
          <cell r="D21">
            <v>21.2</v>
          </cell>
          <cell r="E21">
            <v>83.916666666666671</v>
          </cell>
          <cell r="F21">
            <v>96</v>
          </cell>
          <cell r="G21">
            <v>55</v>
          </cell>
          <cell r="H21">
            <v>11.16</v>
          </cell>
          <cell r="I21" t="str">
            <v>SE</v>
          </cell>
          <cell r="J21">
            <v>19.8</v>
          </cell>
          <cell r="K21">
            <v>0</v>
          </cell>
        </row>
        <row r="22">
          <cell r="B22">
            <v>21.529166666666669</v>
          </cell>
          <cell r="C22">
            <v>24.7</v>
          </cell>
          <cell r="D22">
            <v>19.5</v>
          </cell>
          <cell r="E22">
            <v>90.458333333333329</v>
          </cell>
          <cell r="F22">
            <v>96</v>
          </cell>
          <cell r="G22">
            <v>69</v>
          </cell>
          <cell r="H22">
            <v>16.920000000000002</v>
          </cell>
          <cell r="I22" t="str">
            <v>L</v>
          </cell>
          <cell r="J22">
            <v>46.440000000000005</v>
          </cell>
          <cell r="K22">
            <v>77.400000000000006</v>
          </cell>
        </row>
        <row r="23">
          <cell r="B23">
            <v>20.95</v>
          </cell>
          <cell r="C23">
            <v>23.9</v>
          </cell>
          <cell r="D23">
            <v>19.7</v>
          </cell>
          <cell r="E23">
            <v>88.875</v>
          </cell>
          <cell r="F23">
            <v>93</v>
          </cell>
          <cell r="G23">
            <v>79</v>
          </cell>
          <cell r="H23">
            <v>14.4</v>
          </cell>
          <cell r="I23" t="str">
            <v>SE</v>
          </cell>
          <cell r="J23">
            <v>30.96</v>
          </cell>
          <cell r="K23">
            <v>5.3999999999999995</v>
          </cell>
        </row>
        <row r="24">
          <cell r="B24">
            <v>21.599999999999998</v>
          </cell>
          <cell r="C24">
            <v>24.6</v>
          </cell>
          <cell r="D24">
            <v>19.3</v>
          </cell>
          <cell r="E24">
            <v>89.5</v>
          </cell>
          <cell r="F24">
            <v>94</v>
          </cell>
          <cell r="G24">
            <v>83</v>
          </cell>
          <cell r="H24">
            <v>19.079999999999998</v>
          </cell>
          <cell r="I24" t="str">
            <v>SE</v>
          </cell>
          <cell r="J24">
            <v>35.64</v>
          </cell>
          <cell r="K24">
            <v>8</v>
          </cell>
        </row>
        <row r="25">
          <cell r="B25">
            <v>21.979166666666668</v>
          </cell>
          <cell r="C25">
            <v>28.1</v>
          </cell>
          <cell r="D25">
            <v>18.399999999999999</v>
          </cell>
          <cell r="E25">
            <v>84.041666666666671</v>
          </cell>
          <cell r="F25">
            <v>96</v>
          </cell>
          <cell r="G25">
            <v>59</v>
          </cell>
          <cell r="H25">
            <v>10.08</v>
          </cell>
          <cell r="I25" t="str">
            <v>SE</v>
          </cell>
          <cell r="J25">
            <v>21.6</v>
          </cell>
          <cell r="K25">
            <v>0</v>
          </cell>
        </row>
        <row r="26">
          <cell r="B26">
            <v>23.833333333333332</v>
          </cell>
          <cell r="C26">
            <v>30.7</v>
          </cell>
          <cell r="D26">
            <v>17.600000000000001</v>
          </cell>
          <cell r="E26">
            <v>75.708333333333329</v>
          </cell>
          <cell r="F26">
            <v>96</v>
          </cell>
          <cell r="G26">
            <v>47</v>
          </cell>
          <cell r="H26">
            <v>10.08</v>
          </cell>
          <cell r="I26" t="str">
            <v>SE</v>
          </cell>
          <cell r="J26">
            <v>20.52</v>
          </cell>
          <cell r="K26">
            <v>0</v>
          </cell>
        </row>
        <row r="27">
          <cell r="B27">
            <v>24.583333333333332</v>
          </cell>
          <cell r="C27">
            <v>32.299999999999997</v>
          </cell>
          <cell r="D27">
            <v>17.899999999999999</v>
          </cell>
          <cell r="E27">
            <v>71.291666666666671</v>
          </cell>
          <cell r="F27">
            <v>95</v>
          </cell>
          <cell r="G27">
            <v>43</v>
          </cell>
          <cell r="H27">
            <v>10.44</v>
          </cell>
          <cell r="I27" t="str">
            <v>SE</v>
          </cell>
          <cell r="J27">
            <v>23.400000000000002</v>
          </cell>
          <cell r="K27">
            <v>0</v>
          </cell>
        </row>
        <row r="28">
          <cell r="B28">
            <v>25.029166666666669</v>
          </cell>
          <cell r="C28">
            <v>30.4</v>
          </cell>
          <cell r="D28">
            <v>20.3</v>
          </cell>
          <cell r="E28">
            <v>73.166666666666671</v>
          </cell>
          <cell r="F28">
            <v>94</v>
          </cell>
          <cell r="G28">
            <v>48</v>
          </cell>
          <cell r="H28">
            <v>12.96</v>
          </cell>
          <cell r="I28" t="str">
            <v>NO</v>
          </cell>
          <cell r="J28">
            <v>27</v>
          </cell>
          <cell r="K28">
            <v>8</v>
          </cell>
        </row>
        <row r="29">
          <cell r="B29">
            <v>23.775000000000002</v>
          </cell>
          <cell r="C29">
            <v>31</v>
          </cell>
          <cell r="D29">
            <v>19</v>
          </cell>
          <cell r="E29">
            <v>77.666666666666671</v>
          </cell>
          <cell r="F29">
            <v>96</v>
          </cell>
          <cell r="G29">
            <v>47</v>
          </cell>
          <cell r="H29">
            <v>18.720000000000002</v>
          </cell>
          <cell r="I29" t="str">
            <v>SE</v>
          </cell>
          <cell r="J29">
            <v>56.88</v>
          </cell>
          <cell r="K29">
            <v>22</v>
          </cell>
        </row>
        <row r="30">
          <cell r="B30">
            <v>22.4375</v>
          </cell>
          <cell r="C30">
            <v>27.9</v>
          </cell>
          <cell r="D30">
            <v>18.100000000000001</v>
          </cell>
          <cell r="E30">
            <v>77.958333333333329</v>
          </cell>
          <cell r="F30">
            <v>94</v>
          </cell>
          <cell r="G30">
            <v>53</v>
          </cell>
          <cell r="H30">
            <v>15.840000000000002</v>
          </cell>
          <cell r="I30" t="str">
            <v>SE</v>
          </cell>
          <cell r="J30">
            <v>41.4</v>
          </cell>
          <cell r="K30">
            <v>6.8</v>
          </cell>
        </row>
        <row r="31">
          <cell r="B31">
            <v>22.404166666666669</v>
          </cell>
          <cell r="C31">
            <v>28.1</v>
          </cell>
          <cell r="D31">
            <v>17.2</v>
          </cell>
          <cell r="E31">
            <v>65.333333333333329</v>
          </cell>
          <cell r="F31">
            <v>90</v>
          </cell>
          <cell r="G31">
            <v>32</v>
          </cell>
          <cell r="H31">
            <v>16.2</v>
          </cell>
          <cell r="I31" t="str">
            <v>S</v>
          </cell>
          <cell r="J31">
            <v>33.119999999999997</v>
          </cell>
          <cell r="K31">
            <v>0</v>
          </cell>
        </row>
        <row r="32">
          <cell r="B32">
            <v>19.947619047619046</v>
          </cell>
          <cell r="C32">
            <v>27.9</v>
          </cell>
          <cell r="D32">
            <v>13.1</v>
          </cell>
          <cell r="E32">
            <v>61.38095238095238</v>
          </cell>
          <cell r="F32">
            <v>86</v>
          </cell>
          <cell r="G32">
            <v>29</v>
          </cell>
          <cell r="H32">
            <v>12.96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24.473333333333336</v>
          </cell>
          <cell r="C33">
            <v>30.2</v>
          </cell>
          <cell r="D33">
            <v>13.6</v>
          </cell>
          <cell r="E33">
            <v>57.4</v>
          </cell>
          <cell r="F33">
            <v>86</v>
          </cell>
          <cell r="G33">
            <v>33</v>
          </cell>
          <cell r="H33">
            <v>19.079999999999998</v>
          </cell>
          <cell r="I33" t="str">
            <v>SE</v>
          </cell>
          <cell r="J33">
            <v>42.84</v>
          </cell>
          <cell r="K33">
            <v>0</v>
          </cell>
        </row>
        <row r="34">
          <cell r="B34">
            <v>23.966666666666665</v>
          </cell>
          <cell r="C34">
            <v>32</v>
          </cell>
          <cell r="D34">
            <v>18.100000000000001</v>
          </cell>
          <cell r="E34">
            <v>64.541666666666671</v>
          </cell>
          <cell r="F34">
            <v>84</v>
          </cell>
          <cell r="G34">
            <v>36</v>
          </cell>
          <cell r="H34">
            <v>13.32</v>
          </cell>
          <cell r="I34" t="str">
            <v>SE</v>
          </cell>
          <cell r="J34">
            <v>24.48</v>
          </cell>
          <cell r="K34">
            <v>0</v>
          </cell>
        </row>
        <row r="35">
          <cell r="B35">
            <v>26.295833333333334</v>
          </cell>
          <cell r="C35">
            <v>33.1</v>
          </cell>
          <cell r="D35">
            <v>21.7</v>
          </cell>
          <cell r="E35">
            <v>66.833333333333329</v>
          </cell>
          <cell r="F35">
            <v>83</v>
          </cell>
          <cell r="G35">
            <v>43</v>
          </cell>
          <cell r="H35">
            <v>15.120000000000001</v>
          </cell>
          <cell r="I35" t="str">
            <v>NE</v>
          </cell>
          <cell r="J35">
            <v>28.08</v>
          </cell>
          <cell r="K35">
            <v>0</v>
          </cell>
        </row>
        <row r="36">
          <cell r="I36" t="str">
            <v>NO</v>
          </cell>
        </row>
      </sheetData>
      <sheetData sheetId="3">
        <row r="5">
          <cell r="B5">
            <v>26.195833333333336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24.254166666666666</v>
          </cell>
          <cell r="C5">
            <v>32.200000000000003</v>
          </cell>
          <cell r="D5">
            <v>20.6</v>
          </cell>
          <cell r="E5">
            <v>83.208333333333329</v>
          </cell>
          <cell r="F5">
            <v>95</v>
          </cell>
          <cell r="G5">
            <v>46</v>
          </cell>
          <cell r="H5">
            <v>19.8</v>
          </cell>
          <cell r="I5" t="str">
            <v>L</v>
          </cell>
          <cell r="J5">
            <v>48.6</v>
          </cell>
          <cell r="K5">
            <v>2.2000000000000002</v>
          </cell>
        </row>
        <row r="6">
          <cell r="B6">
            <v>25.458333333333332</v>
          </cell>
          <cell r="C6">
            <v>32.5</v>
          </cell>
          <cell r="D6">
            <v>21.4</v>
          </cell>
          <cell r="E6">
            <v>77</v>
          </cell>
          <cell r="F6">
            <v>95</v>
          </cell>
          <cell r="G6">
            <v>45</v>
          </cell>
          <cell r="H6">
            <v>17.28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25.691666666666674</v>
          </cell>
          <cell r="C7">
            <v>31.5</v>
          </cell>
          <cell r="D7">
            <v>22.2</v>
          </cell>
          <cell r="E7">
            <v>80.041666666666671</v>
          </cell>
          <cell r="F7">
            <v>93</v>
          </cell>
          <cell r="G7">
            <v>54</v>
          </cell>
          <cell r="H7">
            <v>17.28</v>
          </cell>
          <cell r="I7" t="str">
            <v>NE</v>
          </cell>
          <cell r="J7">
            <v>32.04</v>
          </cell>
          <cell r="K7">
            <v>11.8</v>
          </cell>
        </row>
        <row r="8">
          <cell r="B8">
            <v>25.816666666666666</v>
          </cell>
          <cell r="C8">
            <v>32.6</v>
          </cell>
          <cell r="D8">
            <v>21.5</v>
          </cell>
          <cell r="E8">
            <v>80.458333333333329</v>
          </cell>
          <cell r="F8">
            <v>94</v>
          </cell>
          <cell r="G8">
            <v>51</v>
          </cell>
          <cell r="H8">
            <v>22.68</v>
          </cell>
          <cell r="I8" t="str">
            <v>L</v>
          </cell>
          <cell r="J8">
            <v>46.440000000000005</v>
          </cell>
          <cell r="K8">
            <v>0.4</v>
          </cell>
        </row>
        <row r="9">
          <cell r="B9">
            <v>25.620833333333326</v>
          </cell>
          <cell r="C9">
            <v>32.1</v>
          </cell>
          <cell r="D9">
            <v>20.7</v>
          </cell>
          <cell r="E9">
            <v>78.875</v>
          </cell>
          <cell r="F9">
            <v>97</v>
          </cell>
          <cell r="G9">
            <v>51</v>
          </cell>
          <cell r="H9">
            <v>26.28</v>
          </cell>
          <cell r="I9" t="str">
            <v>NE</v>
          </cell>
          <cell r="J9">
            <v>55.080000000000005</v>
          </cell>
          <cell r="K9">
            <v>17.599999999999998</v>
          </cell>
        </row>
        <row r="10">
          <cell r="B10">
            <v>25.9375</v>
          </cell>
          <cell r="C10">
            <v>32.5</v>
          </cell>
          <cell r="D10">
            <v>21.3</v>
          </cell>
          <cell r="E10">
            <v>76.75</v>
          </cell>
          <cell r="F10">
            <v>95</v>
          </cell>
          <cell r="G10">
            <v>49</v>
          </cell>
          <cell r="H10">
            <v>14.04</v>
          </cell>
          <cell r="I10" t="str">
            <v>L</v>
          </cell>
          <cell r="J10">
            <v>25.2</v>
          </cell>
          <cell r="K10">
            <v>0</v>
          </cell>
        </row>
        <row r="11">
          <cell r="B11">
            <v>26.341666666666665</v>
          </cell>
          <cell r="C11">
            <v>32.6</v>
          </cell>
          <cell r="D11">
            <v>22.8</v>
          </cell>
          <cell r="E11">
            <v>78.25</v>
          </cell>
          <cell r="F11">
            <v>91</v>
          </cell>
          <cell r="G11">
            <v>47</v>
          </cell>
          <cell r="H11">
            <v>17.28</v>
          </cell>
          <cell r="I11" t="str">
            <v>L</v>
          </cell>
          <cell r="J11">
            <v>32.04</v>
          </cell>
          <cell r="K11">
            <v>0.6</v>
          </cell>
        </row>
        <row r="12">
          <cell r="B12">
            <v>25.854166666666661</v>
          </cell>
          <cell r="C12">
            <v>33.6</v>
          </cell>
          <cell r="D12">
            <v>22.5</v>
          </cell>
          <cell r="E12">
            <v>79.5</v>
          </cell>
          <cell r="F12">
            <v>92</v>
          </cell>
          <cell r="G12">
            <v>47</v>
          </cell>
          <cell r="H12">
            <v>14.4</v>
          </cell>
          <cell r="I12" t="str">
            <v>L</v>
          </cell>
          <cell r="J12">
            <v>37.800000000000004</v>
          </cell>
          <cell r="K12">
            <v>12.600000000000001</v>
          </cell>
        </row>
        <row r="13">
          <cell r="B13">
            <v>26.470833333333335</v>
          </cell>
          <cell r="C13">
            <v>32.799999999999997</v>
          </cell>
          <cell r="D13">
            <v>21.8</v>
          </cell>
          <cell r="E13">
            <v>76.125</v>
          </cell>
          <cell r="F13">
            <v>96</v>
          </cell>
          <cell r="G13">
            <v>41</v>
          </cell>
          <cell r="H13">
            <v>19.8</v>
          </cell>
          <cell r="I13" t="str">
            <v>L</v>
          </cell>
          <cell r="J13">
            <v>34.56</v>
          </cell>
          <cell r="K13">
            <v>0.4</v>
          </cell>
        </row>
        <row r="14">
          <cell r="B14">
            <v>27.400000000000002</v>
          </cell>
          <cell r="C14">
            <v>34.1</v>
          </cell>
          <cell r="D14">
            <v>22.7</v>
          </cell>
          <cell r="E14">
            <v>71.208333333333329</v>
          </cell>
          <cell r="F14">
            <v>91</v>
          </cell>
          <cell r="G14">
            <v>41</v>
          </cell>
          <cell r="H14">
            <v>20.88</v>
          </cell>
          <cell r="I14" t="str">
            <v>L</v>
          </cell>
          <cell r="J14">
            <v>42.84</v>
          </cell>
          <cell r="K14">
            <v>0</v>
          </cell>
        </row>
        <row r="15">
          <cell r="B15">
            <v>27.341666666666665</v>
          </cell>
          <cell r="C15">
            <v>33.6</v>
          </cell>
          <cell r="D15">
            <v>23.3</v>
          </cell>
          <cell r="E15">
            <v>72.333333333333329</v>
          </cell>
          <cell r="F15">
            <v>89</v>
          </cell>
          <cell r="G15">
            <v>37</v>
          </cell>
          <cell r="H15">
            <v>21.240000000000002</v>
          </cell>
          <cell r="I15" t="str">
            <v>NO</v>
          </cell>
          <cell r="J15">
            <v>38.519999999999996</v>
          </cell>
          <cell r="K15">
            <v>0</v>
          </cell>
        </row>
        <row r="16">
          <cell r="B16">
            <v>27.358333333333324</v>
          </cell>
          <cell r="C16">
            <v>33.9</v>
          </cell>
          <cell r="D16">
            <v>23.1</v>
          </cell>
          <cell r="E16">
            <v>73.375</v>
          </cell>
          <cell r="F16">
            <v>93</v>
          </cell>
          <cell r="G16">
            <v>43</v>
          </cell>
          <cell r="H16">
            <v>27.720000000000002</v>
          </cell>
          <cell r="I16" t="str">
            <v>NE</v>
          </cell>
          <cell r="J16">
            <v>41.76</v>
          </cell>
          <cell r="K16">
            <v>0</v>
          </cell>
        </row>
        <row r="17">
          <cell r="B17">
            <v>26.929166666666671</v>
          </cell>
          <cell r="C17">
            <v>34.1</v>
          </cell>
          <cell r="D17">
            <v>22.9</v>
          </cell>
          <cell r="E17">
            <v>73.25</v>
          </cell>
          <cell r="F17">
            <v>89</v>
          </cell>
          <cell r="G17">
            <v>45</v>
          </cell>
          <cell r="H17">
            <v>26.64</v>
          </cell>
          <cell r="I17" t="str">
            <v>NE</v>
          </cell>
          <cell r="J17">
            <v>46.800000000000004</v>
          </cell>
          <cell r="K17">
            <v>0</v>
          </cell>
        </row>
        <row r="18">
          <cell r="B18">
            <v>25.474999999999998</v>
          </cell>
          <cell r="C18">
            <v>33</v>
          </cell>
          <cell r="D18">
            <v>22.1</v>
          </cell>
          <cell r="E18">
            <v>80.25</v>
          </cell>
          <cell r="F18">
            <v>93</v>
          </cell>
          <cell r="G18">
            <v>46</v>
          </cell>
          <cell r="H18">
            <v>12.6</v>
          </cell>
          <cell r="I18" t="str">
            <v>L</v>
          </cell>
          <cell r="J18">
            <v>34.200000000000003</v>
          </cell>
          <cell r="K18">
            <v>0.60000000000000009</v>
          </cell>
        </row>
        <row r="19">
          <cell r="B19">
            <v>26.170833333333331</v>
          </cell>
          <cell r="C19">
            <v>33.1</v>
          </cell>
          <cell r="D19">
            <v>21.9</v>
          </cell>
          <cell r="E19">
            <v>75.333333333333329</v>
          </cell>
          <cell r="F19">
            <v>94</v>
          </cell>
          <cell r="G19">
            <v>46</v>
          </cell>
          <cell r="H19">
            <v>25.92</v>
          </cell>
          <cell r="I19" t="str">
            <v>SE</v>
          </cell>
          <cell r="J19">
            <v>37.800000000000004</v>
          </cell>
          <cell r="K19">
            <v>3</v>
          </cell>
        </row>
        <row r="20">
          <cell r="B20">
            <v>23.087500000000002</v>
          </cell>
          <cell r="C20">
            <v>27.7</v>
          </cell>
          <cell r="D20">
            <v>20</v>
          </cell>
          <cell r="E20">
            <v>90.625</v>
          </cell>
          <cell r="F20">
            <v>97</v>
          </cell>
          <cell r="G20">
            <v>70</v>
          </cell>
          <cell r="H20">
            <v>19.8</v>
          </cell>
          <cell r="I20" t="str">
            <v>SE</v>
          </cell>
          <cell r="J20">
            <v>77.760000000000005</v>
          </cell>
          <cell r="K20">
            <v>50.000000000000007</v>
          </cell>
        </row>
        <row r="21">
          <cell r="B21">
            <v>24.429166666666664</v>
          </cell>
          <cell r="C21">
            <v>29.4</v>
          </cell>
          <cell r="D21">
            <v>22</v>
          </cell>
          <cell r="E21">
            <v>87.625</v>
          </cell>
          <cell r="F21">
            <v>97</v>
          </cell>
          <cell r="G21">
            <v>62</v>
          </cell>
          <cell r="H21">
            <v>15.48</v>
          </cell>
          <cell r="I21" t="str">
            <v>SO</v>
          </cell>
          <cell r="J21">
            <v>32.4</v>
          </cell>
          <cell r="K21">
            <v>0.2</v>
          </cell>
        </row>
        <row r="22">
          <cell r="B22">
            <v>23.241666666666671</v>
          </cell>
          <cell r="C22">
            <v>27.6</v>
          </cell>
          <cell r="D22">
            <v>20.7</v>
          </cell>
          <cell r="E22">
            <v>91.125</v>
          </cell>
          <cell r="F22">
            <v>97</v>
          </cell>
          <cell r="G22">
            <v>74</v>
          </cell>
          <cell r="H22">
            <v>17.64</v>
          </cell>
          <cell r="I22" t="str">
            <v>SE</v>
          </cell>
          <cell r="J22">
            <v>40.32</v>
          </cell>
          <cell r="K22">
            <v>24.999999999999996</v>
          </cell>
        </row>
        <row r="23">
          <cell r="B23">
            <v>23.495833333333334</v>
          </cell>
          <cell r="C23">
            <v>28.6</v>
          </cell>
          <cell r="D23">
            <v>21.1</v>
          </cell>
          <cell r="E23">
            <v>85.041666666666671</v>
          </cell>
          <cell r="F23">
            <v>97</v>
          </cell>
          <cell r="G23">
            <v>61</v>
          </cell>
          <cell r="H23">
            <v>20.16</v>
          </cell>
          <cell r="I23" t="str">
            <v>L</v>
          </cell>
          <cell r="J23">
            <v>33.840000000000003</v>
          </cell>
          <cell r="K23">
            <v>0</v>
          </cell>
        </row>
        <row r="24">
          <cell r="B24">
            <v>24.262499999999999</v>
          </cell>
          <cell r="C24">
            <v>30.7</v>
          </cell>
          <cell r="D24">
            <v>20.8</v>
          </cell>
          <cell r="E24">
            <v>82.375</v>
          </cell>
          <cell r="F24">
            <v>95</v>
          </cell>
          <cell r="G24">
            <v>52</v>
          </cell>
          <cell r="H24">
            <v>17.28</v>
          </cell>
          <cell r="I24" t="str">
            <v>NE</v>
          </cell>
          <cell r="J24">
            <v>34.200000000000003</v>
          </cell>
          <cell r="K24">
            <v>0</v>
          </cell>
        </row>
        <row r="25">
          <cell r="B25">
            <v>24.175000000000001</v>
          </cell>
          <cell r="C25">
            <v>29.3</v>
          </cell>
          <cell r="D25">
            <v>21.6</v>
          </cell>
          <cell r="E25">
            <v>85</v>
          </cell>
          <cell r="F25">
            <v>96</v>
          </cell>
          <cell r="G25">
            <v>56</v>
          </cell>
          <cell r="H25">
            <v>12.6</v>
          </cell>
          <cell r="I25" t="str">
            <v>NE</v>
          </cell>
          <cell r="J25">
            <v>26.28</v>
          </cell>
          <cell r="K25">
            <v>16.2</v>
          </cell>
        </row>
        <row r="26">
          <cell r="B26">
            <v>25.254166666666674</v>
          </cell>
          <cell r="C26">
            <v>32</v>
          </cell>
          <cell r="D26">
            <v>21.4</v>
          </cell>
          <cell r="E26">
            <v>80.25</v>
          </cell>
          <cell r="F26">
            <v>95</v>
          </cell>
          <cell r="G26">
            <v>51</v>
          </cell>
          <cell r="H26">
            <v>15.840000000000002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24.620833333333337</v>
          </cell>
          <cell r="C27">
            <v>30.3</v>
          </cell>
          <cell r="D27">
            <v>21.7</v>
          </cell>
          <cell r="E27">
            <v>84.625</v>
          </cell>
          <cell r="F27">
            <v>94</v>
          </cell>
          <cell r="G27">
            <v>60</v>
          </cell>
          <cell r="H27">
            <v>18.720000000000002</v>
          </cell>
          <cell r="I27" t="str">
            <v>L</v>
          </cell>
          <cell r="J27">
            <v>29.16</v>
          </cell>
          <cell r="K27">
            <v>10.399999999999999</v>
          </cell>
        </row>
        <row r="28">
          <cell r="B28">
            <v>24.662499999999998</v>
          </cell>
          <cell r="C28">
            <v>30.8</v>
          </cell>
          <cell r="D28">
            <v>21.8</v>
          </cell>
          <cell r="E28">
            <v>82.75</v>
          </cell>
          <cell r="F28">
            <v>96</v>
          </cell>
          <cell r="G28">
            <v>51</v>
          </cell>
          <cell r="H28">
            <v>18</v>
          </cell>
          <cell r="I28" t="str">
            <v>L</v>
          </cell>
          <cell r="J28">
            <v>29.16</v>
          </cell>
          <cell r="K28">
            <v>0.2</v>
          </cell>
        </row>
        <row r="29">
          <cell r="B29">
            <v>22.704166666666666</v>
          </cell>
          <cell r="C29">
            <v>26.9</v>
          </cell>
          <cell r="D29">
            <v>18.899999999999999</v>
          </cell>
          <cell r="E29">
            <v>88.041666666666671</v>
          </cell>
          <cell r="F29">
            <v>97</v>
          </cell>
          <cell r="G29">
            <v>68</v>
          </cell>
          <cell r="H29">
            <v>19.8</v>
          </cell>
          <cell r="I29" t="str">
            <v>L</v>
          </cell>
          <cell r="J29">
            <v>44.64</v>
          </cell>
          <cell r="K29">
            <v>19.799999999999997</v>
          </cell>
        </row>
        <row r="30">
          <cell r="B30">
            <v>23.924999999999997</v>
          </cell>
          <cell r="C30">
            <v>28.9</v>
          </cell>
          <cell r="D30">
            <v>21</v>
          </cell>
          <cell r="E30">
            <v>84.791666666666671</v>
          </cell>
          <cell r="F30">
            <v>97</v>
          </cell>
          <cell r="G30">
            <v>60</v>
          </cell>
          <cell r="H30">
            <v>18.720000000000002</v>
          </cell>
          <cell r="I30" t="str">
            <v>S</v>
          </cell>
          <cell r="J30">
            <v>29.16</v>
          </cell>
          <cell r="K30">
            <v>2.4</v>
          </cell>
        </row>
        <row r="31">
          <cell r="B31">
            <v>24.387499999999992</v>
          </cell>
          <cell r="C31">
            <v>29.8</v>
          </cell>
          <cell r="D31">
            <v>21.3</v>
          </cell>
          <cell r="E31">
            <v>77</v>
          </cell>
          <cell r="F31">
            <v>94</v>
          </cell>
          <cell r="G31">
            <v>49</v>
          </cell>
          <cell r="H31">
            <v>20.88</v>
          </cell>
          <cell r="I31" t="str">
            <v>S</v>
          </cell>
          <cell r="J31">
            <v>31.680000000000003</v>
          </cell>
          <cell r="K31">
            <v>0</v>
          </cell>
        </row>
        <row r="32">
          <cell r="B32">
            <v>23.304761904761904</v>
          </cell>
          <cell r="C32">
            <v>30.2</v>
          </cell>
          <cell r="D32">
            <v>19.100000000000001</v>
          </cell>
          <cell r="E32">
            <v>68.80952380952381</v>
          </cell>
          <cell r="F32">
            <v>84</v>
          </cell>
          <cell r="G32">
            <v>45</v>
          </cell>
          <cell r="H32">
            <v>26.28</v>
          </cell>
          <cell r="I32" t="str">
            <v>SE</v>
          </cell>
          <cell r="J32">
            <v>36</v>
          </cell>
          <cell r="K32">
            <v>0</v>
          </cell>
        </row>
        <row r="33">
          <cell r="B33">
            <v>24.526666666666664</v>
          </cell>
          <cell r="C33">
            <v>31.5</v>
          </cell>
          <cell r="D33">
            <v>17</v>
          </cell>
          <cell r="E33">
            <v>72.266666666666666</v>
          </cell>
          <cell r="F33">
            <v>89</v>
          </cell>
          <cell r="G33">
            <v>49</v>
          </cell>
          <cell r="H33">
            <v>15.840000000000002</v>
          </cell>
          <cell r="I33" t="str">
            <v>SE</v>
          </cell>
          <cell r="J33">
            <v>27.36</v>
          </cell>
          <cell r="K33">
            <v>5.4</v>
          </cell>
        </row>
        <row r="34">
          <cell r="B34">
            <v>24.575000000000006</v>
          </cell>
          <cell r="C34">
            <v>32.200000000000003</v>
          </cell>
          <cell r="D34">
            <v>20.3</v>
          </cell>
          <cell r="E34">
            <v>77.166666666666671</v>
          </cell>
          <cell r="F34">
            <v>92</v>
          </cell>
          <cell r="G34">
            <v>48</v>
          </cell>
          <cell r="H34">
            <v>16.559999999999999</v>
          </cell>
          <cell r="I34" t="str">
            <v>L</v>
          </cell>
          <cell r="J34">
            <v>29.52</v>
          </cell>
          <cell r="K34">
            <v>2.4000000000000004</v>
          </cell>
        </row>
        <row r="35">
          <cell r="B35">
            <v>25.904166666666658</v>
          </cell>
          <cell r="C35">
            <v>31.7</v>
          </cell>
          <cell r="D35">
            <v>21.8</v>
          </cell>
          <cell r="E35">
            <v>74.291666666666671</v>
          </cell>
          <cell r="F35">
            <v>92</v>
          </cell>
          <cell r="G35">
            <v>46</v>
          </cell>
          <cell r="H35">
            <v>19.440000000000001</v>
          </cell>
          <cell r="I35" t="str">
            <v>NE</v>
          </cell>
          <cell r="J35">
            <v>33.480000000000004</v>
          </cell>
          <cell r="K35">
            <v>0</v>
          </cell>
        </row>
        <row r="36">
          <cell r="I36" t="str">
            <v>L</v>
          </cell>
        </row>
      </sheetData>
      <sheetData sheetId="3">
        <row r="5">
          <cell r="B5">
            <v>26.079166666666655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25.654166666666669</v>
          </cell>
          <cell r="C5">
            <v>32.1</v>
          </cell>
          <cell r="D5">
            <v>20.8</v>
          </cell>
          <cell r="E5">
            <v>73.958333333333329</v>
          </cell>
          <cell r="F5">
            <v>95</v>
          </cell>
          <cell r="G5">
            <v>48</v>
          </cell>
          <cell r="H5">
            <v>15.120000000000001</v>
          </cell>
          <cell r="I5" t="str">
            <v>L</v>
          </cell>
          <cell r="J5">
            <v>40.32</v>
          </cell>
          <cell r="K5">
            <v>8.3999999999999986</v>
          </cell>
        </row>
        <row r="6">
          <cell r="B6">
            <v>27.591666666666665</v>
          </cell>
          <cell r="C6">
            <v>34.299999999999997</v>
          </cell>
          <cell r="D6">
            <v>21.8</v>
          </cell>
          <cell r="E6">
            <v>67.791666666666671</v>
          </cell>
          <cell r="F6">
            <v>90</v>
          </cell>
          <cell r="G6">
            <v>40</v>
          </cell>
          <cell r="H6">
            <v>6.12</v>
          </cell>
          <cell r="I6" t="str">
            <v>NE</v>
          </cell>
          <cell r="J6">
            <v>19.8</v>
          </cell>
          <cell r="K6">
            <v>0</v>
          </cell>
        </row>
        <row r="7">
          <cell r="B7">
            <v>29.012500000000003</v>
          </cell>
          <cell r="C7">
            <v>35.799999999999997</v>
          </cell>
          <cell r="D7">
            <v>24</v>
          </cell>
          <cell r="E7">
            <v>64.875</v>
          </cell>
          <cell r="F7">
            <v>91</v>
          </cell>
          <cell r="G7">
            <v>37</v>
          </cell>
          <cell r="H7">
            <v>10.8</v>
          </cell>
          <cell r="I7" t="str">
            <v>L</v>
          </cell>
          <cell r="J7">
            <v>22.32</v>
          </cell>
          <cell r="K7">
            <v>0</v>
          </cell>
        </row>
        <row r="8">
          <cell r="B8">
            <v>29.895833333333332</v>
          </cell>
          <cell r="C8">
            <v>36.6</v>
          </cell>
          <cell r="D8">
            <v>24.4</v>
          </cell>
          <cell r="E8">
            <v>64.25</v>
          </cell>
          <cell r="F8">
            <v>88</v>
          </cell>
          <cell r="G8">
            <v>36</v>
          </cell>
          <cell r="H8">
            <v>9</v>
          </cell>
          <cell r="I8" t="str">
            <v>N</v>
          </cell>
          <cell r="J8">
            <v>28.8</v>
          </cell>
          <cell r="K8">
            <v>0</v>
          </cell>
        </row>
        <row r="9">
          <cell r="B9">
            <v>29.400000000000002</v>
          </cell>
          <cell r="C9">
            <v>37</v>
          </cell>
          <cell r="D9">
            <v>25.4</v>
          </cell>
          <cell r="E9">
            <v>65.291666666666671</v>
          </cell>
          <cell r="F9">
            <v>85</v>
          </cell>
          <cell r="G9">
            <v>36</v>
          </cell>
          <cell r="H9">
            <v>13.32</v>
          </cell>
          <cell r="I9" t="str">
            <v>NO</v>
          </cell>
          <cell r="J9">
            <v>30.96</v>
          </cell>
          <cell r="K9">
            <v>0</v>
          </cell>
        </row>
        <row r="10">
          <cell r="B10">
            <v>28.483333333333334</v>
          </cell>
          <cell r="C10">
            <v>36</v>
          </cell>
          <cell r="D10">
            <v>23</v>
          </cell>
          <cell r="E10">
            <v>67.625</v>
          </cell>
          <cell r="F10">
            <v>89</v>
          </cell>
          <cell r="G10">
            <v>40</v>
          </cell>
          <cell r="H10">
            <v>11.879999999999999</v>
          </cell>
          <cell r="I10" t="str">
            <v>NO</v>
          </cell>
          <cell r="J10">
            <v>33.840000000000003</v>
          </cell>
          <cell r="K10">
            <v>0</v>
          </cell>
        </row>
        <row r="11">
          <cell r="B11">
            <v>30.32083333333334</v>
          </cell>
          <cell r="C11">
            <v>36</v>
          </cell>
          <cell r="D11">
            <v>26</v>
          </cell>
          <cell r="E11">
            <v>66.208333333333329</v>
          </cell>
          <cell r="F11">
            <v>85</v>
          </cell>
          <cell r="G11">
            <v>40</v>
          </cell>
          <cell r="H11">
            <v>10.08</v>
          </cell>
          <cell r="I11" t="str">
            <v>S</v>
          </cell>
          <cell r="J11">
            <v>25.56</v>
          </cell>
          <cell r="K11">
            <v>0</v>
          </cell>
        </row>
        <row r="12">
          <cell r="B12">
            <v>30.224999999999998</v>
          </cell>
          <cell r="C12">
            <v>37.5</v>
          </cell>
          <cell r="D12">
            <v>24.7</v>
          </cell>
          <cell r="E12">
            <v>64.583333333333329</v>
          </cell>
          <cell r="F12">
            <v>89</v>
          </cell>
          <cell r="G12">
            <v>35</v>
          </cell>
          <cell r="H12">
            <v>5.7600000000000007</v>
          </cell>
          <cell r="I12" t="str">
            <v>S</v>
          </cell>
          <cell r="J12">
            <v>20.52</v>
          </cell>
          <cell r="K12">
            <v>0</v>
          </cell>
        </row>
        <row r="13">
          <cell r="B13">
            <v>29.375</v>
          </cell>
          <cell r="C13">
            <v>35.6</v>
          </cell>
          <cell r="D13">
            <v>24</v>
          </cell>
          <cell r="E13">
            <v>63.083333333333336</v>
          </cell>
          <cell r="F13">
            <v>86</v>
          </cell>
          <cell r="G13">
            <v>40</v>
          </cell>
          <cell r="H13">
            <v>10.44</v>
          </cell>
          <cell r="I13" t="str">
            <v>N</v>
          </cell>
          <cell r="J13">
            <v>27.720000000000002</v>
          </cell>
          <cell r="K13">
            <v>0</v>
          </cell>
        </row>
        <row r="14">
          <cell r="B14">
            <v>29.062499999999989</v>
          </cell>
          <cell r="C14">
            <v>36.6</v>
          </cell>
          <cell r="D14">
            <v>24.4</v>
          </cell>
          <cell r="E14">
            <v>66.125</v>
          </cell>
          <cell r="F14">
            <v>87</v>
          </cell>
          <cell r="G14">
            <v>35</v>
          </cell>
          <cell r="H14">
            <v>14.4</v>
          </cell>
          <cell r="I14" t="str">
            <v>N</v>
          </cell>
          <cell r="J14">
            <v>34.56</v>
          </cell>
          <cell r="K14">
            <v>0</v>
          </cell>
        </row>
        <row r="15">
          <cell r="B15">
            <v>28.437500000000011</v>
          </cell>
          <cell r="C15">
            <v>35.799999999999997</v>
          </cell>
          <cell r="D15">
            <v>23.8</v>
          </cell>
          <cell r="E15">
            <v>69.083333333333329</v>
          </cell>
          <cell r="F15">
            <v>90</v>
          </cell>
          <cell r="G15">
            <v>38</v>
          </cell>
          <cell r="H15">
            <v>12.24</v>
          </cell>
          <cell r="I15" t="str">
            <v>N</v>
          </cell>
          <cell r="J15">
            <v>48.96</v>
          </cell>
          <cell r="K15">
            <v>0</v>
          </cell>
        </row>
        <row r="16">
          <cell r="B16">
            <v>27.995833333333334</v>
          </cell>
          <cell r="C16">
            <v>35.799999999999997</v>
          </cell>
          <cell r="D16">
            <v>23.7</v>
          </cell>
          <cell r="E16">
            <v>72.833333333333329</v>
          </cell>
          <cell r="F16">
            <v>92</v>
          </cell>
          <cell r="G16">
            <v>41</v>
          </cell>
          <cell r="H16">
            <v>14.76</v>
          </cell>
          <cell r="I16" t="str">
            <v>N</v>
          </cell>
          <cell r="J16">
            <v>51.480000000000004</v>
          </cell>
          <cell r="K16">
            <v>6.2</v>
          </cell>
        </row>
        <row r="17">
          <cell r="B17">
            <v>26.545833333333334</v>
          </cell>
          <cell r="C17">
            <v>34.799999999999997</v>
          </cell>
          <cell r="D17">
            <v>22.9</v>
          </cell>
          <cell r="E17">
            <v>78.333333333333329</v>
          </cell>
          <cell r="F17">
            <v>93</v>
          </cell>
          <cell r="G17">
            <v>49</v>
          </cell>
          <cell r="H17">
            <v>10.08</v>
          </cell>
          <cell r="I17" t="str">
            <v>N</v>
          </cell>
          <cell r="J17">
            <v>43.2</v>
          </cell>
          <cell r="K17">
            <v>22</v>
          </cell>
        </row>
        <row r="18">
          <cell r="B18">
            <v>26.474999999999998</v>
          </cell>
          <cell r="C18">
            <v>33.6</v>
          </cell>
          <cell r="D18">
            <v>22.1</v>
          </cell>
          <cell r="E18">
            <v>78.291666666666671</v>
          </cell>
          <cell r="F18">
            <v>95</v>
          </cell>
          <cell r="G18">
            <v>46</v>
          </cell>
          <cell r="H18">
            <v>7.9200000000000008</v>
          </cell>
          <cell r="I18" t="str">
            <v>N</v>
          </cell>
          <cell r="J18">
            <v>27.36</v>
          </cell>
          <cell r="K18">
            <v>18.999999999999993</v>
          </cell>
        </row>
        <row r="19">
          <cell r="B19">
            <v>27.324999999999999</v>
          </cell>
          <cell r="C19">
            <v>33.5</v>
          </cell>
          <cell r="D19">
            <v>23</v>
          </cell>
          <cell r="E19">
            <v>75.5</v>
          </cell>
          <cell r="F19">
            <v>92</v>
          </cell>
          <cell r="G19">
            <v>53</v>
          </cell>
          <cell r="H19">
            <v>9.3600000000000012</v>
          </cell>
          <cell r="I19" t="str">
            <v>SE</v>
          </cell>
          <cell r="J19">
            <v>25.56</v>
          </cell>
          <cell r="K19">
            <v>0.60000000000000009</v>
          </cell>
        </row>
        <row r="20">
          <cell r="B20">
            <v>25.791666666666661</v>
          </cell>
          <cell r="C20">
            <v>31</v>
          </cell>
          <cell r="D20">
            <v>23.4</v>
          </cell>
          <cell r="E20">
            <v>81.958333333333329</v>
          </cell>
          <cell r="F20">
            <v>92</v>
          </cell>
          <cell r="G20">
            <v>61</v>
          </cell>
          <cell r="H20">
            <v>18.720000000000002</v>
          </cell>
          <cell r="I20" t="str">
            <v>SE</v>
          </cell>
          <cell r="J20">
            <v>34.92</v>
          </cell>
          <cell r="K20">
            <v>2.4000000000000004</v>
          </cell>
        </row>
        <row r="21">
          <cell r="B21">
            <v>23.266666666666666</v>
          </cell>
          <cell r="C21">
            <v>27.6</v>
          </cell>
          <cell r="D21">
            <v>20.8</v>
          </cell>
          <cell r="E21">
            <v>90.208333333333329</v>
          </cell>
          <cell r="F21">
            <v>96</v>
          </cell>
          <cell r="G21">
            <v>70</v>
          </cell>
          <cell r="H21">
            <v>11.879999999999999</v>
          </cell>
          <cell r="I21" t="str">
            <v>SE</v>
          </cell>
          <cell r="J21">
            <v>31.680000000000003</v>
          </cell>
          <cell r="K21">
            <v>49.800000000000011</v>
          </cell>
        </row>
        <row r="22">
          <cell r="B22">
            <v>21.824999999999999</v>
          </cell>
          <cell r="C22">
            <v>24</v>
          </cell>
          <cell r="D22">
            <v>19.7</v>
          </cell>
          <cell r="E22">
            <v>87</v>
          </cell>
          <cell r="F22">
            <v>94</v>
          </cell>
          <cell r="G22">
            <v>73</v>
          </cell>
          <cell r="H22">
            <v>11.520000000000001</v>
          </cell>
          <cell r="I22" t="str">
            <v>SE</v>
          </cell>
          <cell r="J22">
            <v>24.840000000000003</v>
          </cell>
          <cell r="K22">
            <v>3.2000000000000011</v>
          </cell>
        </row>
        <row r="23">
          <cell r="B23">
            <v>22.566666666666663</v>
          </cell>
          <cell r="C23">
            <v>28.2</v>
          </cell>
          <cell r="D23">
            <v>18.7</v>
          </cell>
          <cell r="E23">
            <v>81.958333333333329</v>
          </cell>
          <cell r="F23">
            <v>95</v>
          </cell>
          <cell r="G23">
            <v>65</v>
          </cell>
          <cell r="H23">
            <v>8.64</v>
          </cell>
          <cell r="I23" t="str">
            <v>SE</v>
          </cell>
          <cell r="J23">
            <v>21.6</v>
          </cell>
          <cell r="K23">
            <v>1.7999999999999998</v>
          </cell>
        </row>
        <row r="24">
          <cell r="B24">
            <v>23.337500000000002</v>
          </cell>
          <cell r="C24">
            <v>29.4</v>
          </cell>
          <cell r="D24">
            <v>20.3</v>
          </cell>
          <cell r="E24">
            <v>87.041666666666671</v>
          </cell>
          <cell r="F24">
            <v>97</v>
          </cell>
          <cell r="G24">
            <v>64</v>
          </cell>
          <cell r="H24">
            <v>14.04</v>
          </cell>
          <cell r="I24" t="str">
            <v>NE</v>
          </cell>
          <cell r="J24">
            <v>34.56</v>
          </cell>
          <cell r="K24">
            <v>0.60000000000000009</v>
          </cell>
        </row>
        <row r="25">
          <cell r="B25">
            <v>23.733333333333334</v>
          </cell>
          <cell r="C25">
            <v>30.2</v>
          </cell>
          <cell r="D25">
            <v>20.399999999999999</v>
          </cell>
          <cell r="E25">
            <v>85.5</v>
          </cell>
          <cell r="F25">
            <v>97</v>
          </cell>
          <cell r="G25">
            <v>60</v>
          </cell>
          <cell r="H25">
            <v>10.44</v>
          </cell>
          <cell r="I25" t="str">
            <v>N</v>
          </cell>
          <cell r="J25">
            <v>27.36</v>
          </cell>
          <cell r="K25">
            <v>2.4</v>
          </cell>
        </row>
        <row r="26">
          <cell r="B26">
            <v>25.595833333333328</v>
          </cell>
          <cell r="C26">
            <v>31.9</v>
          </cell>
          <cell r="D26">
            <v>20.9</v>
          </cell>
          <cell r="E26">
            <v>75.708333333333329</v>
          </cell>
          <cell r="F26">
            <v>96</v>
          </cell>
          <cell r="G26">
            <v>50</v>
          </cell>
          <cell r="H26">
            <v>8.2799999999999994</v>
          </cell>
          <cell r="I26" t="str">
            <v>S</v>
          </cell>
          <cell r="J26">
            <v>24.48</v>
          </cell>
          <cell r="K26">
            <v>4.8000000000000016</v>
          </cell>
        </row>
        <row r="27">
          <cell r="B27">
            <v>26.579166666666662</v>
          </cell>
          <cell r="C27">
            <v>34.1</v>
          </cell>
          <cell r="D27">
            <v>21.3</v>
          </cell>
          <cell r="E27">
            <v>71.083333333333329</v>
          </cell>
          <cell r="F27">
            <v>93</v>
          </cell>
          <cell r="G27">
            <v>41</v>
          </cell>
          <cell r="H27">
            <v>5.7600000000000007</v>
          </cell>
          <cell r="I27" t="str">
            <v>S</v>
          </cell>
          <cell r="J27">
            <v>20.88</v>
          </cell>
          <cell r="K27">
            <v>29.6</v>
          </cell>
        </row>
        <row r="28">
          <cell r="B28">
            <v>24.600000000000005</v>
          </cell>
          <cell r="C28">
            <v>30.1</v>
          </cell>
          <cell r="D28">
            <v>20.399999999999999</v>
          </cell>
          <cell r="E28">
            <v>77.833333333333329</v>
          </cell>
          <cell r="F28">
            <v>95</v>
          </cell>
          <cell r="G28">
            <v>50</v>
          </cell>
          <cell r="H28">
            <v>14.04</v>
          </cell>
          <cell r="I28" t="str">
            <v>NE</v>
          </cell>
          <cell r="J28">
            <v>30.96</v>
          </cell>
          <cell r="K28">
            <v>8.9999999999999982</v>
          </cell>
        </row>
        <row r="29">
          <cell r="B29">
            <v>25.370833333333334</v>
          </cell>
          <cell r="C29">
            <v>30.3</v>
          </cell>
          <cell r="D29">
            <v>21.5</v>
          </cell>
          <cell r="E29">
            <v>78.333333333333329</v>
          </cell>
          <cell r="F29">
            <v>93</v>
          </cell>
          <cell r="G29">
            <v>60</v>
          </cell>
          <cell r="H29">
            <v>6.12</v>
          </cell>
          <cell r="I29" t="str">
            <v>N</v>
          </cell>
          <cell r="J29">
            <v>15.48</v>
          </cell>
          <cell r="K29">
            <v>1.8</v>
          </cell>
        </row>
        <row r="30">
          <cell r="B30">
            <v>25.058333333333334</v>
          </cell>
          <cell r="C30">
            <v>31.9</v>
          </cell>
          <cell r="D30">
            <v>22.6</v>
          </cell>
          <cell r="E30">
            <v>79.708333333333329</v>
          </cell>
          <cell r="F30">
            <v>93</v>
          </cell>
          <cell r="G30">
            <v>50</v>
          </cell>
          <cell r="H30">
            <v>12.96</v>
          </cell>
          <cell r="I30" t="str">
            <v>S</v>
          </cell>
          <cell r="J30">
            <v>30.240000000000002</v>
          </cell>
          <cell r="K30">
            <v>3.6</v>
          </cell>
        </row>
        <row r="31">
          <cell r="B31">
            <v>24.18571428571429</v>
          </cell>
          <cell r="C31">
            <v>30.9</v>
          </cell>
          <cell r="D31">
            <v>20</v>
          </cell>
          <cell r="E31">
            <v>79.095238095238102</v>
          </cell>
          <cell r="F31">
            <v>95</v>
          </cell>
          <cell r="G31">
            <v>49</v>
          </cell>
          <cell r="H31">
            <v>11.520000000000001</v>
          </cell>
          <cell r="I31" t="str">
            <v>S</v>
          </cell>
          <cell r="J31">
            <v>24.48</v>
          </cell>
          <cell r="K31">
            <v>0.2</v>
          </cell>
        </row>
        <row r="32">
          <cell r="B32">
            <v>29.022222222222222</v>
          </cell>
          <cell r="C32">
            <v>32.5</v>
          </cell>
          <cell r="D32">
            <v>25.2</v>
          </cell>
          <cell r="E32">
            <v>48.222222222222221</v>
          </cell>
          <cell r="F32">
            <v>61</v>
          </cell>
          <cell r="G32">
            <v>36</v>
          </cell>
          <cell r="H32">
            <v>5.04</v>
          </cell>
          <cell r="I32" t="str">
            <v>S</v>
          </cell>
          <cell r="J32">
            <v>18</v>
          </cell>
          <cell r="K32">
            <v>0</v>
          </cell>
        </row>
        <row r="33">
          <cell r="B33">
            <v>25.270833333333339</v>
          </cell>
          <cell r="C33">
            <v>32.799999999999997</v>
          </cell>
          <cell r="D33">
            <v>19.100000000000001</v>
          </cell>
          <cell r="E33">
            <v>58.208333333333336</v>
          </cell>
          <cell r="F33">
            <v>77</v>
          </cell>
          <cell r="G33">
            <v>32</v>
          </cell>
          <cell r="H33">
            <v>9.3600000000000012</v>
          </cell>
          <cell r="I33" t="str">
            <v>SE</v>
          </cell>
          <cell r="J33">
            <v>26.28</v>
          </cell>
          <cell r="K33">
            <v>0</v>
          </cell>
        </row>
        <row r="34">
          <cell r="B34">
            <v>25.345833333333328</v>
          </cell>
          <cell r="C34">
            <v>33.9</v>
          </cell>
          <cell r="D34">
            <v>18.7</v>
          </cell>
          <cell r="E34">
            <v>65.291666666666671</v>
          </cell>
          <cell r="F34">
            <v>87</v>
          </cell>
          <cell r="G34">
            <v>42</v>
          </cell>
          <cell r="H34">
            <v>6.12</v>
          </cell>
          <cell r="I34" t="str">
            <v>SE</v>
          </cell>
          <cell r="J34">
            <v>21.96</v>
          </cell>
          <cell r="K34">
            <v>0</v>
          </cell>
        </row>
        <row r="35">
          <cell r="B35">
            <v>27.125</v>
          </cell>
          <cell r="C35">
            <v>33.799999999999997</v>
          </cell>
          <cell r="D35">
            <v>22.1</v>
          </cell>
          <cell r="E35">
            <v>70.875</v>
          </cell>
          <cell r="F35">
            <v>92</v>
          </cell>
          <cell r="G35">
            <v>46</v>
          </cell>
          <cell r="H35">
            <v>10.08</v>
          </cell>
          <cell r="I35" t="str">
            <v>NE</v>
          </cell>
          <cell r="J35">
            <v>22.32</v>
          </cell>
          <cell r="K35">
            <v>0</v>
          </cell>
        </row>
        <row r="36">
          <cell r="I36" t="str">
            <v>N</v>
          </cell>
        </row>
      </sheetData>
      <sheetData sheetId="3">
        <row r="5">
          <cell r="B5">
            <v>27.6875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27.450000000000003</v>
          </cell>
          <cell r="C5">
            <v>35.9</v>
          </cell>
          <cell r="D5">
            <v>21.3</v>
          </cell>
          <cell r="E5">
            <v>72.333333333333329</v>
          </cell>
          <cell r="F5">
            <v>96</v>
          </cell>
          <cell r="G5">
            <v>37</v>
          </cell>
          <cell r="H5">
            <v>16.2</v>
          </cell>
          <cell r="I5" t="str">
            <v>SE</v>
          </cell>
          <cell r="J5">
            <v>29.52</v>
          </cell>
          <cell r="K5">
            <v>0.4</v>
          </cell>
        </row>
        <row r="6">
          <cell r="B6">
            <v>29.075000000000003</v>
          </cell>
          <cell r="C6">
            <v>35.4</v>
          </cell>
          <cell r="D6">
            <v>22.9</v>
          </cell>
          <cell r="E6">
            <v>66.041666666666671</v>
          </cell>
          <cell r="F6">
            <v>93</v>
          </cell>
          <cell r="G6">
            <v>42</v>
          </cell>
          <cell r="H6">
            <v>15.120000000000001</v>
          </cell>
          <cell r="I6" t="str">
            <v>N</v>
          </cell>
          <cell r="J6">
            <v>31.319999999999997</v>
          </cell>
          <cell r="K6">
            <v>0</v>
          </cell>
        </row>
        <row r="7">
          <cell r="B7">
            <v>28.6875</v>
          </cell>
          <cell r="C7">
            <v>37.799999999999997</v>
          </cell>
          <cell r="D7">
            <v>21.7</v>
          </cell>
          <cell r="E7">
            <v>73.166666666666671</v>
          </cell>
          <cell r="F7">
            <v>94</v>
          </cell>
          <cell r="G7">
            <v>32</v>
          </cell>
          <cell r="H7">
            <v>18.720000000000002</v>
          </cell>
          <cell r="I7" t="str">
            <v>NO</v>
          </cell>
          <cell r="J7">
            <v>80.64</v>
          </cell>
          <cell r="K7">
            <v>33.4</v>
          </cell>
        </row>
        <row r="8">
          <cell r="B8">
            <v>28.287499999999991</v>
          </cell>
          <cell r="C8">
            <v>36.9</v>
          </cell>
          <cell r="D8">
            <v>23.6</v>
          </cell>
          <cell r="E8">
            <v>77.875</v>
          </cell>
          <cell r="F8">
            <v>96</v>
          </cell>
          <cell r="G8">
            <v>36</v>
          </cell>
          <cell r="H8">
            <v>7.2</v>
          </cell>
          <cell r="I8" t="str">
            <v>NO</v>
          </cell>
          <cell r="J8">
            <v>24.840000000000003</v>
          </cell>
          <cell r="K8">
            <v>6.2</v>
          </cell>
        </row>
        <row r="9">
          <cell r="B9">
            <v>26.770833333333332</v>
          </cell>
          <cell r="C9">
            <v>34.200000000000003</v>
          </cell>
          <cell r="D9">
            <v>23.2</v>
          </cell>
          <cell r="E9">
            <v>81.458333333333329</v>
          </cell>
          <cell r="F9">
            <v>95</v>
          </cell>
          <cell r="G9">
            <v>49</v>
          </cell>
          <cell r="H9">
            <v>8.2799999999999994</v>
          </cell>
          <cell r="I9" t="str">
            <v>SE</v>
          </cell>
          <cell r="J9">
            <v>38.519999999999996</v>
          </cell>
          <cell r="K9">
            <v>5.8</v>
          </cell>
        </row>
        <row r="10">
          <cell r="B10">
            <v>28.262500000000003</v>
          </cell>
          <cell r="C10">
            <v>36.5</v>
          </cell>
          <cell r="D10">
            <v>23.1</v>
          </cell>
          <cell r="E10">
            <v>76.791666666666671</v>
          </cell>
          <cell r="F10">
            <v>95</v>
          </cell>
          <cell r="G10">
            <v>42</v>
          </cell>
          <cell r="H10">
            <v>12.96</v>
          </cell>
          <cell r="I10" t="str">
            <v>NO</v>
          </cell>
          <cell r="J10">
            <v>29.16</v>
          </cell>
          <cell r="K10">
            <v>0.2</v>
          </cell>
        </row>
        <row r="11">
          <cell r="B11">
            <v>28.445833333333336</v>
          </cell>
          <cell r="C11">
            <v>35.1</v>
          </cell>
          <cell r="D11">
            <v>23.6</v>
          </cell>
          <cell r="E11">
            <v>75.25</v>
          </cell>
          <cell r="F11">
            <v>96</v>
          </cell>
          <cell r="G11">
            <v>46</v>
          </cell>
          <cell r="H11">
            <v>16.2</v>
          </cell>
          <cell r="I11" t="str">
            <v>SE</v>
          </cell>
          <cell r="J11">
            <v>45.72</v>
          </cell>
          <cell r="K11">
            <v>0.2</v>
          </cell>
        </row>
        <row r="12">
          <cell r="B12">
            <v>29.07083333333334</v>
          </cell>
          <cell r="C12">
            <v>36.4</v>
          </cell>
          <cell r="D12">
            <v>23.5</v>
          </cell>
          <cell r="E12">
            <v>72.708333333333329</v>
          </cell>
          <cell r="F12">
            <v>95</v>
          </cell>
          <cell r="G12">
            <v>41</v>
          </cell>
          <cell r="H12">
            <v>10.44</v>
          </cell>
          <cell r="I12" t="str">
            <v>NO</v>
          </cell>
          <cell r="J12">
            <v>24.12</v>
          </cell>
          <cell r="K12">
            <v>0</v>
          </cell>
        </row>
        <row r="13">
          <cell r="B13">
            <v>30.008333333333329</v>
          </cell>
          <cell r="C13">
            <v>37.1</v>
          </cell>
          <cell r="D13">
            <v>24</v>
          </cell>
          <cell r="E13">
            <v>65.875</v>
          </cell>
          <cell r="F13">
            <v>92</v>
          </cell>
          <cell r="G13">
            <v>38</v>
          </cell>
          <cell r="H13">
            <v>12.24</v>
          </cell>
          <cell r="I13" t="str">
            <v>NO</v>
          </cell>
          <cell r="J13">
            <v>29.16</v>
          </cell>
          <cell r="K13">
            <v>0</v>
          </cell>
        </row>
        <row r="14">
          <cell r="B14">
            <v>30.191666666666666</v>
          </cell>
          <cell r="C14">
            <v>37.5</v>
          </cell>
          <cell r="D14">
            <v>23.6</v>
          </cell>
          <cell r="E14">
            <v>67.041666666666671</v>
          </cell>
          <cell r="F14">
            <v>95</v>
          </cell>
          <cell r="G14">
            <v>36</v>
          </cell>
          <cell r="H14">
            <v>13.32</v>
          </cell>
          <cell r="I14" t="str">
            <v>NO</v>
          </cell>
          <cell r="J14">
            <v>37.080000000000005</v>
          </cell>
          <cell r="K14">
            <v>0</v>
          </cell>
        </row>
        <row r="15">
          <cell r="B15">
            <v>28.558333333333334</v>
          </cell>
          <cell r="C15">
            <v>35.6</v>
          </cell>
          <cell r="D15">
            <v>24.1</v>
          </cell>
          <cell r="E15">
            <v>72.541666666666671</v>
          </cell>
          <cell r="F15">
            <v>92</v>
          </cell>
          <cell r="G15">
            <v>49</v>
          </cell>
          <cell r="H15">
            <v>16.920000000000002</v>
          </cell>
          <cell r="I15" t="str">
            <v>NO</v>
          </cell>
          <cell r="J15">
            <v>38.159999999999997</v>
          </cell>
          <cell r="K15">
            <v>0</v>
          </cell>
        </row>
        <row r="16">
          <cell r="B16">
            <v>29.495833333333326</v>
          </cell>
          <cell r="C16">
            <v>36.4</v>
          </cell>
          <cell r="D16">
            <v>23.4</v>
          </cell>
          <cell r="E16">
            <v>68.666666666666671</v>
          </cell>
          <cell r="F16">
            <v>95</v>
          </cell>
          <cell r="G16">
            <v>42</v>
          </cell>
          <cell r="H16">
            <v>17.28</v>
          </cell>
          <cell r="I16" t="str">
            <v>NO</v>
          </cell>
          <cell r="J16">
            <v>41.76</v>
          </cell>
          <cell r="K16">
            <v>0</v>
          </cell>
        </row>
        <row r="17">
          <cell r="B17">
            <v>29.579166666666662</v>
          </cell>
          <cell r="C17">
            <v>37</v>
          </cell>
          <cell r="D17">
            <v>25.7</v>
          </cell>
          <cell r="E17">
            <v>69.5</v>
          </cell>
          <cell r="F17">
            <v>89</v>
          </cell>
          <cell r="G17">
            <v>40</v>
          </cell>
          <cell r="H17">
            <v>12.24</v>
          </cell>
          <cell r="I17" t="str">
            <v>NO</v>
          </cell>
          <cell r="J17">
            <v>35.28</v>
          </cell>
          <cell r="K17">
            <v>2.4</v>
          </cell>
        </row>
        <row r="18">
          <cell r="B18">
            <v>27.433333333333334</v>
          </cell>
          <cell r="C18">
            <v>32.6</v>
          </cell>
          <cell r="D18">
            <v>24.1</v>
          </cell>
          <cell r="E18">
            <v>79.541666666666671</v>
          </cell>
          <cell r="F18">
            <v>94</v>
          </cell>
          <cell r="G18">
            <v>54</v>
          </cell>
          <cell r="H18">
            <v>9.3600000000000012</v>
          </cell>
          <cell r="I18" t="str">
            <v>NO</v>
          </cell>
          <cell r="J18">
            <v>22.68</v>
          </cell>
          <cell r="K18">
            <v>0</v>
          </cell>
        </row>
        <row r="19">
          <cell r="B19">
            <v>27.483333333333331</v>
          </cell>
          <cell r="C19">
            <v>35.6</v>
          </cell>
          <cell r="D19">
            <v>23.5</v>
          </cell>
          <cell r="E19">
            <v>76.875</v>
          </cell>
          <cell r="F19">
            <v>94</v>
          </cell>
          <cell r="G19">
            <v>41</v>
          </cell>
          <cell r="H19">
            <v>11.16</v>
          </cell>
          <cell r="I19" t="str">
            <v>SE</v>
          </cell>
          <cell r="J19">
            <v>38.519999999999996</v>
          </cell>
          <cell r="K19">
            <v>0</v>
          </cell>
        </row>
        <row r="20">
          <cell r="B20">
            <v>25.425000000000001</v>
          </cell>
          <cell r="C20">
            <v>28.6</v>
          </cell>
          <cell r="D20">
            <v>23.2</v>
          </cell>
          <cell r="E20">
            <v>87.25</v>
          </cell>
          <cell r="F20">
            <v>95</v>
          </cell>
          <cell r="G20">
            <v>69</v>
          </cell>
          <cell r="H20">
            <v>7.2</v>
          </cell>
          <cell r="I20" t="str">
            <v>S</v>
          </cell>
          <cell r="J20">
            <v>18</v>
          </cell>
          <cell r="K20">
            <v>5.6</v>
          </cell>
        </row>
        <row r="21">
          <cell r="B21">
            <v>26.370833333333334</v>
          </cell>
          <cell r="C21">
            <v>32.9</v>
          </cell>
          <cell r="D21">
            <v>22.9</v>
          </cell>
          <cell r="E21">
            <v>81.458333333333329</v>
          </cell>
          <cell r="F21">
            <v>95</v>
          </cell>
          <cell r="G21">
            <v>52</v>
          </cell>
          <cell r="H21">
            <v>11.16</v>
          </cell>
          <cell r="I21" t="str">
            <v>SE</v>
          </cell>
          <cell r="J21">
            <v>23.759999999999998</v>
          </cell>
          <cell r="K21">
            <v>0</v>
          </cell>
        </row>
        <row r="22">
          <cell r="B22">
            <v>24.229166666666668</v>
          </cell>
          <cell r="C22">
            <v>27.1</v>
          </cell>
          <cell r="D22">
            <v>22.7</v>
          </cell>
          <cell r="E22">
            <v>89.041666666666671</v>
          </cell>
          <cell r="F22">
            <v>94</v>
          </cell>
          <cell r="G22">
            <v>78</v>
          </cell>
          <cell r="H22">
            <v>18.720000000000002</v>
          </cell>
          <cell r="I22" t="str">
            <v>SE</v>
          </cell>
          <cell r="J22">
            <v>30.96</v>
          </cell>
          <cell r="K22">
            <v>6.6000000000000005</v>
          </cell>
        </row>
        <row r="23">
          <cell r="B23">
            <v>23.6875</v>
          </cell>
          <cell r="C23">
            <v>26.4</v>
          </cell>
          <cell r="D23">
            <v>21.8</v>
          </cell>
          <cell r="E23">
            <v>85.291666666666671</v>
          </cell>
          <cell r="F23">
            <v>94</v>
          </cell>
          <cell r="G23">
            <v>75</v>
          </cell>
          <cell r="H23">
            <v>12.96</v>
          </cell>
          <cell r="I23" t="str">
            <v>SE</v>
          </cell>
          <cell r="J23">
            <v>25.56</v>
          </cell>
          <cell r="K23">
            <v>12</v>
          </cell>
        </row>
        <row r="24">
          <cell r="B24">
            <v>24.862500000000001</v>
          </cell>
          <cell r="C24">
            <v>30.4</v>
          </cell>
          <cell r="D24">
            <v>22.8</v>
          </cell>
          <cell r="E24">
            <v>86.916666666666671</v>
          </cell>
          <cell r="F24">
            <v>95</v>
          </cell>
          <cell r="G24">
            <v>66</v>
          </cell>
          <cell r="H24">
            <v>10.08</v>
          </cell>
          <cell r="I24" t="str">
            <v>NO</v>
          </cell>
          <cell r="J24">
            <v>28.8</v>
          </cell>
          <cell r="K24">
            <v>12.4</v>
          </cell>
        </row>
        <row r="25">
          <cell r="B25">
            <v>24.791666666666671</v>
          </cell>
          <cell r="C25">
            <v>31.6</v>
          </cell>
          <cell r="D25">
            <v>20.7</v>
          </cell>
          <cell r="E25">
            <v>80.458333333333329</v>
          </cell>
          <cell r="F25">
            <v>95</v>
          </cell>
          <cell r="G25">
            <v>54</v>
          </cell>
          <cell r="H25">
            <v>6.84</v>
          </cell>
          <cell r="I25" t="str">
            <v>SE</v>
          </cell>
          <cell r="J25">
            <v>18</v>
          </cell>
          <cell r="K25">
            <v>0</v>
          </cell>
        </row>
        <row r="26">
          <cell r="B26">
            <v>26.600000000000005</v>
          </cell>
          <cell r="C26">
            <v>33.1</v>
          </cell>
          <cell r="D26">
            <v>21.6</v>
          </cell>
          <cell r="E26">
            <v>74.333333333333329</v>
          </cell>
          <cell r="F26">
            <v>94</v>
          </cell>
          <cell r="G26">
            <v>44</v>
          </cell>
          <cell r="H26">
            <v>9.3600000000000012</v>
          </cell>
          <cell r="I26" t="str">
            <v>SE</v>
          </cell>
          <cell r="J26">
            <v>21.240000000000002</v>
          </cell>
          <cell r="K26">
            <v>0</v>
          </cell>
        </row>
        <row r="27">
          <cell r="B27">
            <v>27.324999999999999</v>
          </cell>
          <cell r="C27">
            <v>34.9</v>
          </cell>
          <cell r="D27">
            <v>22.7</v>
          </cell>
          <cell r="E27">
            <v>68.833333333333329</v>
          </cell>
          <cell r="F27">
            <v>87</v>
          </cell>
          <cell r="G27">
            <v>41</v>
          </cell>
          <cell r="H27">
            <v>11.879999999999999</v>
          </cell>
          <cell r="I27" t="str">
            <v>SE</v>
          </cell>
          <cell r="J27">
            <v>24.12</v>
          </cell>
          <cell r="K27">
            <v>0</v>
          </cell>
        </row>
        <row r="28">
          <cell r="B28">
            <v>26.1875</v>
          </cell>
          <cell r="C28">
            <v>32.5</v>
          </cell>
          <cell r="D28">
            <v>21.3</v>
          </cell>
          <cell r="E28">
            <v>77.708333333333329</v>
          </cell>
          <cell r="F28">
            <v>96</v>
          </cell>
          <cell r="G28">
            <v>46</v>
          </cell>
          <cell r="H28">
            <v>12.96</v>
          </cell>
          <cell r="I28" t="str">
            <v>NO</v>
          </cell>
          <cell r="J28">
            <v>33.840000000000003</v>
          </cell>
          <cell r="K28">
            <v>12.4</v>
          </cell>
        </row>
        <row r="29">
          <cell r="B29">
            <v>24.599999999999998</v>
          </cell>
          <cell r="C29">
            <v>32.9</v>
          </cell>
          <cell r="D29">
            <v>21.2</v>
          </cell>
          <cell r="E29">
            <v>84.583333333333329</v>
          </cell>
          <cell r="F29">
            <v>96</v>
          </cell>
          <cell r="G29">
            <v>51</v>
          </cell>
          <cell r="H29">
            <v>14.76</v>
          </cell>
          <cell r="I29" t="str">
            <v>SE</v>
          </cell>
          <cell r="J29">
            <v>43.2</v>
          </cell>
          <cell r="K29">
            <v>8.7999999999999989</v>
          </cell>
        </row>
        <row r="30">
          <cell r="B30">
            <v>25.179166666666671</v>
          </cell>
          <cell r="C30">
            <v>31.3</v>
          </cell>
          <cell r="D30">
            <v>21</v>
          </cell>
          <cell r="E30">
            <v>73.5</v>
          </cell>
          <cell r="F30">
            <v>92</v>
          </cell>
          <cell r="G30">
            <v>46</v>
          </cell>
          <cell r="H30">
            <v>12.24</v>
          </cell>
          <cell r="I30" t="str">
            <v>S</v>
          </cell>
          <cell r="J30">
            <v>23.759999999999998</v>
          </cell>
          <cell r="K30">
            <v>0</v>
          </cell>
        </row>
        <row r="31">
          <cell r="B31">
            <v>24.787500000000005</v>
          </cell>
          <cell r="C31">
            <v>30.7</v>
          </cell>
          <cell r="D31">
            <v>18.7</v>
          </cell>
          <cell r="E31">
            <v>63.5</v>
          </cell>
          <cell r="F31">
            <v>91</v>
          </cell>
          <cell r="G31">
            <v>28</v>
          </cell>
          <cell r="H31">
            <v>9.7200000000000006</v>
          </cell>
          <cell r="I31" t="str">
            <v>S</v>
          </cell>
          <cell r="J31">
            <v>21.96</v>
          </cell>
          <cell r="K31">
            <v>0</v>
          </cell>
        </row>
        <row r="32">
          <cell r="B32">
            <v>21.485714285714284</v>
          </cell>
          <cell r="C32">
            <v>30.5</v>
          </cell>
          <cell r="D32">
            <v>14.9</v>
          </cell>
          <cell r="E32">
            <v>62.333333333333336</v>
          </cell>
          <cell r="F32">
            <v>89</v>
          </cell>
          <cell r="G32">
            <v>26</v>
          </cell>
          <cell r="H32">
            <v>10.8</v>
          </cell>
          <cell r="I32" t="str">
            <v>S</v>
          </cell>
          <cell r="J32">
            <v>23.759999999999998</v>
          </cell>
          <cell r="K32">
            <v>0</v>
          </cell>
        </row>
        <row r="33">
          <cell r="B33">
            <v>25.726666666666667</v>
          </cell>
          <cell r="C33">
            <v>32.700000000000003</v>
          </cell>
          <cell r="D33">
            <v>13.4</v>
          </cell>
          <cell r="E33">
            <v>56.533333333333331</v>
          </cell>
          <cell r="F33">
            <v>94</v>
          </cell>
          <cell r="G33">
            <v>34</v>
          </cell>
          <cell r="H33">
            <v>11.879999999999999</v>
          </cell>
          <cell r="I33" t="str">
            <v>SE</v>
          </cell>
          <cell r="J33">
            <v>24.48</v>
          </cell>
          <cell r="K33">
            <v>0.2</v>
          </cell>
        </row>
        <row r="34">
          <cell r="B34">
            <v>26.041666666666668</v>
          </cell>
          <cell r="C34">
            <v>34</v>
          </cell>
          <cell r="D34">
            <v>20</v>
          </cell>
          <cell r="E34">
            <v>64.583333333333329</v>
          </cell>
          <cell r="F34">
            <v>87</v>
          </cell>
          <cell r="G34">
            <v>38</v>
          </cell>
          <cell r="H34">
            <v>10.8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27.554166666666664</v>
          </cell>
          <cell r="C35">
            <v>35.200000000000003</v>
          </cell>
          <cell r="D35">
            <v>21</v>
          </cell>
          <cell r="E35">
            <v>70.25</v>
          </cell>
          <cell r="F35">
            <v>93</v>
          </cell>
          <cell r="G35">
            <v>45</v>
          </cell>
          <cell r="H35">
            <v>8.2799999999999994</v>
          </cell>
          <cell r="I35" t="str">
            <v>SE</v>
          </cell>
          <cell r="J35">
            <v>21.96</v>
          </cell>
          <cell r="K35">
            <v>0</v>
          </cell>
        </row>
        <row r="36">
          <cell r="I36" t="str">
            <v>SE</v>
          </cell>
        </row>
      </sheetData>
      <sheetData sheetId="3">
        <row r="5">
          <cell r="B5">
            <v>27.866666666666671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>
            <v>23.974999999999998</v>
          </cell>
          <cell r="C26">
            <v>29.5</v>
          </cell>
          <cell r="D26">
            <v>19.600000000000001</v>
          </cell>
          <cell r="E26">
            <v>73.666666666666671</v>
          </cell>
          <cell r="F26">
            <v>94</v>
          </cell>
          <cell r="G26">
            <v>48</v>
          </cell>
          <cell r="H26">
            <v>12.6</v>
          </cell>
          <cell r="I26" t="str">
            <v>S</v>
          </cell>
          <cell r="J26">
            <v>24.48</v>
          </cell>
          <cell r="K26">
            <v>0</v>
          </cell>
        </row>
        <row r="27">
          <cell r="B27">
            <v>25.120833333333334</v>
          </cell>
          <cell r="C27">
            <v>30.7</v>
          </cell>
          <cell r="D27">
            <v>20.2</v>
          </cell>
          <cell r="E27">
            <v>71.208333333333329</v>
          </cell>
          <cell r="F27">
            <v>90</v>
          </cell>
          <cell r="G27">
            <v>47</v>
          </cell>
          <cell r="H27">
            <v>18.720000000000002</v>
          </cell>
          <cell r="I27" t="str">
            <v>SE</v>
          </cell>
          <cell r="J27">
            <v>28.8</v>
          </cell>
          <cell r="K27">
            <v>0</v>
          </cell>
        </row>
        <row r="28">
          <cell r="B28">
            <v>24.116666666666664</v>
          </cell>
          <cell r="C28">
            <v>29.3</v>
          </cell>
          <cell r="D28">
            <v>19.8</v>
          </cell>
          <cell r="E28">
            <v>74.416666666666671</v>
          </cell>
          <cell r="F28">
            <v>94</v>
          </cell>
          <cell r="G28">
            <v>45</v>
          </cell>
          <cell r="H28">
            <v>23.400000000000002</v>
          </cell>
          <cell r="I28" t="str">
            <v>L</v>
          </cell>
          <cell r="J28">
            <v>48.24</v>
          </cell>
          <cell r="K28">
            <v>2</v>
          </cell>
        </row>
        <row r="29">
          <cell r="B29">
            <v>25.020833333333332</v>
          </cell>
          <cell r="C29">
            <v>29.6</v>
          </cell>
          <cell r="D29">
            <v>21.1</v>
          </cell>
          <cell r="E29">
            <v>72.041666666666671</v>
          </cell>
          <cell r="F29">
            <v>92</v>
          </cell>
          <cell r="G29">
            <v>47</v>
          </cell>
          <cell r="H29">
            <v>14.04</v>
          </cell>
          <cell r="I29" t="str">
            <v>L</v>
          </cell>
          <cell r="J29">
            <v>23.400000000000002</v>
          </cell>
          <cell r="K29">
            <v>0</v>
          </cell>
        </row>
        <row r="30">
          <cell r="B30">
            <v>22.862499999999997</v>
          </cell>
          <cell r="C30">
            <v>26.5</v>
          </cell>
          <cell r="D30">
            <v>19.399999999999999</v>
          </cell>
          <cell r="E30">
            <v>81.083333333333329</v>
          </cell>
          <cell r="F30">
            <v>94</v>
          </cell>
          <cell r="G30">
            <v>64</v>
          </cell>
          <cell r="H30">
            <v>23.759999999999998</v>
          </cell>
          <cell r="I30" t="str">
            <v>SE</v>
          </cell>
          <cell r="J30">
            <v>44.28</v>
          </cell>
          <cell r="K30">
            <v>2.6</v>
          </cell>
        </row>
        <row r="31">
          <cell r="B31">
            <v>23.091666666666665</v>
          </cell>
          <cell r="C31">
            <v>28.6</v>
          </cell>
          <cell r="D31">
            <v>18.8</v>
          </cell>
          <cell r="E31">
            <v>72.375</v>
          </cell>
          <cell r="F31">
            <v>95</v>
          </cell>
          <cell r="G31">
            <v>37</v>
          </cell>
          <cell r="H31">
            <v>16.2</v>
          </cell>
          <cell r="I31" t="str">
            <v>SO</v>
          </cell>
          <cell r="J31">
            <v>27</v>
          </cell>
          <cell r="K31">
            <v>0</v>
          </cell>
        </row>
        <row r="32">
          <cell r="B32">
            <v>21.5</v>
          </cell>
          <cell r="C32">
            <v>29</v>
          </cell>
          <cell r="D32">
            <v>16.2</v>
          </cell>
          <cell r="E32">
            <v>64.857142857142861</v>
          </cell>
          <cell r="F32">
            <v>85</v>
          </cell>
          <cell r="G32">
            <v>37</v>
          </cell>
          <cell r="H32">
            <v>15.120000000000001</v>
          </cell>
          <cell r="I32" t="str">
            <v>SO</v>
          </cell>
          <cell r="J32">
            <v>23.759999999999998</v>
          </cell>
          <cell r="K32">
            <v>0</v>
          </cell>
        </row>
        <row r="33">
          <cell r="B33">
            <v>24.246666666666666</v>
          </cell>
          <cell r="C33">
            <v>28.7</v>
          </cell>
          <cell r="D33">
            <v>17.399999999999999</v>
          </cell>
          <cell r="E33">
            <v>58.466666666666669</v>
          </cell>
          <cell r="F33">
            <v>81</v>
          </cell>
          <cell r="G33">
            <v>39</v>
          </cell>
          <cell r="H33">
            <v>20.88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23.295833333333334</v>
          </cell>
          <cell r="C34">
            <v>29.3</v>
          </cell>
          <cell r="D34">
            <v>18.3</v>
          </cell>
          <cell r="E34">
            <v>68.5</v>
          </cell>
          <cell r="F34">
            <v>86</v>
          </cell>
          <cell r="G34">
            <v>48</v>
          </cell>
          <cell r="H34">
            <v>21.240000000000002</v>
          </cell>
          <cell r="I34" t="str">
            <v>SE</v>
          </cell>
          <cell r="J34">
            <v>37.440000000000005</v>
          </cell>
          <cell r="K34">
            <v>0</v>
          </cell>
        </row>
        <row r="35">
          <cell r="B35">
            <v>24.879166666666663</v>
          </cell>
          <cell r="C35">
            <v>30.6</v>
          </cell>
          <cell r="D35">
            <v>21.1</v>
          </cell>
          <cell r="E35">
            <v>76.25</v>
          </cell>
          <cell r="F35">
            <v>90</v>
          </cell>
          <cell r="G35">
            <v>54</v>
          </cell>
          <cell r="H35">
            <v>20.16</v>
          </cell>
          <cell r="I35" t="str">
            <v>L</v>
          </cell>
          <cell r="J35">
            <v>32.04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26.745833333333334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27.641666666666666</v>
          </cell>
          <cell r="C5">
            <v>35.5</v>
          </cell>
          <cell r="D5">
            <v>21.2</v>
          </cell>
          <cell r="E5">
            <v>66.958333333333329</v>
          </cell>
          <cell r="F5">
            <v>85</v>
          </cell>
          <cell r="G5">
            <v>46</v>
          </cell>
          <cell r="H5">
            <v>10.8</v>
          </cell>
          <cell r="I5" t="str">
            <v>NE</v>
          </cell>
          <cell r="J5">
            <v>30.6</v>
          </cell>
          <cell r="K5">
            <v>0</v>
          </cell>
        </row>
        <row r="6">
          <cell r="B6">
            <v>28.625000000000004</v>
          </cell>
          <cell r="C6">
            <v>35.200000000000003</v>
          </cell>
          <cell r="D6">
            <v>23.2</v>
          </cell>
          <cell r="E6">
            <v>65.416666666666671</v>
          </cell>
          <cell r="F6">
            <v>79</v>
          </cell>
          <cell r="G6">
            <v>45</v>
          </cell>
          <cell r="H6">
            <v>13.68</v>
          </cell>
          <cell r="I6" t="str">
            <v>NE</v>
          </cell>
          <cell r="J6">
            <v>33.119999999999997</v>
          </cell>
          <cell r="K6">
            <v>0</v>
          </cell>
        </row>
        <row r="7">
          <cell r="B7">
            <v>28.454166666666669</v>
          </cell>
          <cell r="C7">
            <v>35.9</v>
          </cell>
          <cell r="D7">
            <v>22.6</v>
          </cell>
          <cell r="E7">
            <v>68.583333333333329</v>
          </cell>
          <cell r="F7">
            <v>84</v>
          </cell>
          <cell r="G7">
            <v>48</v>
          </cell>
          <cell r="H7">
            <v>16.559999999999999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26.795833333333334</v>
          </cell>
          <cell r="C8">
            <v>34.700000000000003</v>
          </cell>
          <cell r="D8">
            <v>23.2</v>
          </cell>
          <cell r="E8">
            <v>76.75</v>
          </cell>
          <cell r="F8">
            <v>86</v>
          </cell>
          <cell r="G8">
            <v>56</v>
          </cell>
          <cell r="H8">
            <v>9.3600000000000012</v>
          </cell>
          <cell r="I8" t="str">
            <v>SO</v>
          </cell>
          <cell r="J8">
            <v>37.080000000000005</v>
          </cell>
          <cell r="K8">
            <v>0</v>
          </cell>
        </row>
        <row r="9">
          <cell r="B9">
            <v>25.945833333333336</v>
          </cell>
          <cell r="C9">
            <v>34</v>
          </cell>
          <cell r="D9">
            <v>21.1</v>
          </cell>
          <cell r="E9">
            <v>72.75</v>
          </cell>
          <cell r="F9">
            <v>85</v>
          </cell>
          <cell r="G9">
            <v>53</v>
          </cell>
          <cell r="H9">
            <v>16.559999999999999</v>
          </cell>
          <cell r="I9" t="str">
            <v>SO</v>
          </cell>
          <cell r="J9">
            <v>28.44</v>
          </cell>
          <cell r="K9">
            <v>0</v>
          </cell>
        </row>
        <row r="10">
          <cell r="B10">
            <v>27.61666666666666</v>
          </cell>
          <cell r="C10">
            <v>36.1</v>
          </cell>
          <cell r="D10">
            <v>21.5</v>
          </cell>
          <cell r="E10">
            <v>70.75</v>
          </cell>
          <cell r="F10">
            <v>85</v>
          </cell>
          <cell r="G10">
            <v>52</v>
          </cell>
          <cell r="H10">
            <v>11.879999999999999</v>
          </cell>
          <cell r="I10" t="str">
            <v>N</v>
          </cell>
          <cell r="J10">
            <v>36.72</v>
          </cell>
          <cell r="K10">
            <v>0</v>
          </cell>
        </row>
        <row r="11">
          <cell r="B11">
            <v>29.737499999999997</v>
          </cell>
          <cell r="C11">
            <v>36.799999999999997</v>
          </cell>
          <cell r="D11">
            <v>24.1</v>
          </cell>
          <cell r="E11">
            <v>66.041666666666671</v>
          </cell>
          <cell r="F11">
            <v>84</v>
          </cell>
          <cell r="G11">
            <v>42</v>
          </cell>
          <cell r="H11">
            <v>15.48</v>
          </cell>
          <cell r="I11" t="str">
            <v>NE</v>
          </cell>
          <cell r="J11">
            <v>29.52</v>
          </cell>
          <cell r="K11">
            <v>0</v>
          </cell>
        </row>
        <row r="12">
          <cell r="B12">
            <v>29.487500000000001</v>
          </cell>
          <cell r="C12">
            <v>36.5</v>
          </cell>
          <cell r="D12">
            <v>23</v>
          </cell>
          <cell r="E12">
            <v>67.333333333333329</v>
          </cell>
          <cell r="F12">
            <v>81</v>
          </cell>
          <cell r="G12">
            <v>49</v>
          </cell>
          <cell r="H12">
            <v>10.08</v>
          </cell>
          <cell r="I12" t="str">
            <v>NE</v>
          </cell>
          <cell r="J12">
            <v>43.92</v>
          </cell>
          <cell r="K12">
            <v>0</v>
          </cell>
        </row>
        <row r="13">
          <cell r="B13">
            <v>29.216666666666669</v>
          </cell>
          <cell r="C13">
            <v>36.700000000000003</v>
          </cell>
          <cell r="D13">
            <v>22.7</v>
          </cell>
          <cell r="E13">
            <v>66.083333333333329</v>
          </cell>
          <cell r="F13">
            <v>82</v>
          </cell>
          <cell r="G13">
            <v>44</v>
          </cell>
          <cell r="H13">
            <v>15.48</v>
          </cell>
          <cell r="I13" t="str">
            <v>NE</v>
          </cell>
          <cell r="J13">
            <v>29.880000000000003</v>
          </cell>
          <cell r="K13">
            <v>0</v>
          </cell>
        </row>
        <row r="14">
          <cell r="B14">
            <v>29.649999999999995</v>
          </cell>
          <cell r="C14">
            <v>36.9</v>
          </cell>
          <cell r="D14">
            <v>24</v>
          </cell>
          <cell r="E14">
            <v>64.916666666666671</v>
          </cell>
          <cell r="F14">
            <v>82</v>
          </cell>
          <cell r="G14">
            <v>42</v>
          </cell>
          <cell r="H14">
            <v>16.2</v>
          </cell>
          <cell r="I14" t="str">
            <v>NE</v>
          </cell>
          <cell r="J14">
            <v>34.56</v>
          </cell>
          <cell r="K14">
            <v>0</v>
          </cell>
        </row>
        <row r="15">
          <cell r="B15">
            <v>27.980000000000004</v>
          </cell>
          <cell r="C15">
            <v>35.299999999999997</v>
          </cell>
          <cell r="D15">
            <v>23.1</v>
          </cell>
          <cell r="E15">
            <v>69.239999999999995</v>
          </cell>
          <cell r="F15">
            <v>83</v>
          </cell>
          <cell r="G15">
            <v>49</v>
          </cell>
          <cell r="H15">
            <v>18</v>
          </cell>
          <cell r="I15" t="str">
            <v>NO</v>
          </cell>
          <cell r="J15">
            <v>35.64</v>
          </cell>
          <cell r="K15">
            <v>0</v>
          </cell>
        </row>
        <row r="16">
          <cell r="B16">
            <v>29.865217391304348</v>
          </cell>
          <cell r="C16">
            <v>36.700000000000003</v>
          </cell>
          <cell r="D16">
            <v>24.3</v>
          </cell>
          <cell r="E16">
            <v>64.217391304347828</v>
          </cell>
          <cell r="F16">
            <v>83</v>
          </cell>
          <cell r="G16">
            <v>39</v>
          </cell>
          <cell r="H16">
            <v>21.96</v>
          </cell>
          <cell r="I16" t="str">
            <v>N</v>
          </cell>
          <cell r="J16">
            <v>46.440000000000005</v>
          </cell>
          <cell r="K16">
            <v>0</v>
          </cell>
        </row>
        <row r="17">
          <cell r="B17">
            <v>25.541666666666661</v>
          </cell>
          <cell r="C17">
            <v>30.7</v>
          </cell>
          <cell r="D17">
            <v>22.3</v>
          </cell>
          <cell r="E17">
            <v>79.541666666666671</v>
          </cell>
          <cell r="F17">
            <v>88</v>
          </cell>
          <cell r="G17">
            <v>50</v>
          </cell>
          <cell r="H17">
            <v>15.48</v>
          </cell>
          <cell r="I17" t="str">
            <v>SO</v>
          </cell>
          <cell r="J17">
            <v>31.680000000000003</v>
          </cell>
          <cell r="K17">
            <v>0</v>
          </cell>
        </row>
        <row r="18">
          <cell r="B18">
            <v>25.679166666666664</v>
          </cell>
          <cell r="C18">
            <v>32.1</v>
          </cell>
          <cell r="D18">
            <v>22</v>
          </cell>
          <cell r="E18">
            <v>80.541666666666671</v>
          </cell>
          <cell r="F18">
            <v>88</v>
          </cell>
          <cell r="G18">
            <v>65</v>
          </cell>
          <cell r="H18">
            <v>10.8</v>
          </cell>
          <cell r="I18" t="str">
            <v>SO</v>
          </cell>
          <cell r="J18">
            <v>24.12</v>
          </cell>
          <cell r="K18">
            <v>0</v>
          </cell>
        </row>
        <row r="19">
          <cell r="B19">
            <v>26.308333333333326</v>
          </cell>
          <cell r="C19">
            <v>32.9</v>
          </cell>
          <cell r="D19">
            <v>22.7</v>
          </cell>
          <cell r="E19">
            <v>80.291666666666671</v>
          </cell>
          <cell r="F19">
            <v>90</v>
          </cell>
          <cell r="G19">
            <v>60</v>
          </cell>
          <cell r="H19">
            <v>10.8</v>
          </cell>
          <cell r="I19" t="str">
            <v>SO</v>
          </cell>
          <cell r="J19">
            <v>21.6</v>
          </cell>
          <cell r="K19">
            <v>0</v>
          </cell>
        </row>
        <row r="20">
          <cell r="B20">
            <v>25.050000000000008</v>
          </cell>
          <cell r="C20">
            <v>30.8</v>
          </cell>
          <cell r="D20">
            <v>22.8</v>
          </cell>
          <cell r="E20">
            <v>80.833333333333329</v>
          </cell>
          <cell r="F20">
            <v>88</v>
          </cell>
          <cell r="G20">
            <v>68</v>
          </cell>
          <cell r="H20">
            <v>14.04</v>
          </cell>
          <cell r="I20" t="str">
            <v>SO</v>
          </cell>
          <cell r="J20">
            <v>31.680000000000003</v>
          </cell>
          <cell r="K20">
            <v>0</v>
          </cell>
        </row>
        <row r="21">
          <cell r="B21">
            <v>25.5625</v>
          </cell>
          <cell r="C21">
            <v>32.5</v>
          </cell>
          <cell r="D21">
            <v>22.9</v>
          </cell>
          <cell r="E21">
            <v>83.125</v>
          </cell>
          <cell r="F21">
            <v>90</v>
          </cell>
          <cell r="G21">
            <v>65</v>
          </cell>
          <cell r="H21">
            <v>11.520000000000001</v>
          </cell>
          <cell r="I21" t="str">
            <v>SO</v>
          </cell>
          <cell r="J21">
            <v>28.8</v>
          </cell>
          <cell r="K21">
            <v>0</v>
          </cell>
        </row>
        <row r="22">
          <cell r="B22">
            <v>25.312500000000004</v>
          </cell>
          <cell r="C22">
            <v>30.4</v>
          </cell>
          <cell r="D22">
            <v>22.9</v>
          </cell>
          <cell r="E22">
            <v>79.625</v>
          </cell>
          <cell r="F22">
            <v>88</v>
          </cell>
          <cell r="G22">
            <v>66</v>
          </cell>
          <cell r="H22">
            <v>12.6</v>
          </cell>
          <cell r="I22" t="str">
            <v>SO</v>
          </cell>
          <cell r="J22">
            <v>30.96</v>
          </cell>
          <cell r="K22">
            <v>0</v>
          </cell>
        </row>
        <row r="23">
          <cell r="B23">
            <v>24.145833333333339</v>
          </cell>
          <cell r="C23">
            <v>27.8</v>
          </cell>
          <cell r="D23">
            <v>21.5</v>
          </cell>
          <cell r="E23">
            <v>75.916666666666671</v>
          </cell>
          <cell r="F23">
            <v>84</v>
          </cell>
          <cell r="G23">
            <v>68</v>
          </cell>
          <cell r="H23">
            <v>9.3600000000000012</v>
          </cell>
          <cell r="I23" t="str">
            <v>NE</v>
          </cell>
          <cell r="J23">
            <v>22.32</v>
          </cell>
          <cell r="K23">
            <v>0</v>
          </cell>
        </row>
        <row r="24">
          <cell r="B24">
            <v>23.525000000000002</v>
          </cell>
          <cell r="C24">
            <v>27.1</v>
          </cell>
          <cell r="D24">
            <v>21.9</v>
          </cell>
          <cell r="E24">
            <v>82.833333333333329</v>
          </cell>
          <cell r="F24">
            <v>88</v>
          </cell>
          <cell r="G24">
            <v>75</v>
          </cell>
          <cell r="H24">
            <v>11.520000000000001</v>
          </cell>
          <cell r="I24" t="str">
            <v>N</v>
          </cell>
          <cell r="J24">
            <v>26.28</v>
          </cell>
          <cell r="K24">
            <v>0</v>
          </cell>
        </row>
        <row r="25">
          <cell r="B25">
            <v>24.433333333333334</v>
          </cell>
          <cell r="C25">
            <v>30.8</v>
          </cell>
          <cell r="D25">
            <v>20.9</v>
          </cell>
          <cell r="E25">
            <v>78.083333333333329</v>
          </cell>
          <cell r="F25">
            <v>89</v>
          </cell>
          <cell r="G25">
            <v>55</v>
          </cell>
          <cell r="H25">
            <v>11.520000000000001</v>
          </cell>
          <cell r="I25" t="str">
            <v>SO</v>
          </cell>
          <cell r="J25">
            <v>23.759999999999998</v>
          </cell>
          <cell r="K25">
            <v>0</v>
          </cell>
        </row>
        <row r="26">
          <cell r="B26">
            <v>24.291666666666668</v>
          </cell>
          <cell r="C26">
            <v>33.5</v>
          </cell>
          <cell r="D26">
            <v>16.8</v>
          </cell>
          <cell r="E26">
            <v>70.333333333333329</v>
          </cell>
          <cell r="F26">
            <v>89</v>
          </cell>
          <cell r="G26">
            <v>42</v>
          </cell>
          <cell r="H26">
            <v>8.64</v>
          </cell>
          <cell r="I26" t="str">
            <v>SO</v>
          </cell>
          <cell r="J26">
            <v>18.720000000000002</v>
          </cell>
          <cell r="K26">
            <v>0</v>
          </cell>
        </row>
        <row r="27">
          <cell r="B27">
            <v>25.570833333333329</v>
          </cell>
          <cell r="C27">
            <v>35.1</v>
          </cell>
          <cell r="D27">
            <v>18.7</v>
          </cell>
          <cell r="E27">
            <v>66.083333333333329</v>
          </cell>
          <cell r="F27">
            <v>86</v>
          </cell>
          <cell r="G27">
            <v>45</v>
          </cell>
          <cell r="H27">
            <v>10.08</v>
          </cell>
          <cell r="I27" t="str">
            <v>NE</v>
          </cell>
          <cell r="J27">
            <v>23.400000000000002</v>
          </cell>
          <cell r="K27">
            <v>0</v>
          </cell>
        </row>
        <row r="28">
          <cell r="B28">
            <v>25.420833333333334</v>
          </cell>
          <cell r="C28">
            <v>32.9</v>
          </cell>
          <cell r="D28">
            <v>20.100000000000001</v>
          </cell>
          <cell r="E28">
            <v>72.958333333333329</v>
          </cell>
          <cell r="F28">
            <v>87</v>
          </cell>
          <cell r="G28">
            <v>52</v>
          </cell>
          <cell r="H28">
            <v>7.5600000000000005</v>
          </cell>
          <cell r="I28" t="str">
            <v>O</v>
          </cell>
          <cell r="J28">
            <v>36.72</v>
          </cell>
          <cell r="K28">
            <v>0</v>
          </cell>
        </row>
        <row r="29">
          <cell r="B29">
            <v>25.829166666666666</v>
          </cell>
          <cell r="C29">
            <v>34.799999999999997</v>
          </cell>
          <cell r="D29">
            <v>19.2</v>
          </cell>
          <cell r="E29">
            <v>71.208333333333329</v>
          </cell>
          <cell r="F29">
            <v>89</v>
          </cell>
          <cell r="G29">
            <v>45</v>
          </cell>
          <cell r="H29">
            <v>15.840000000000002</v>
          </cell>
          <cell r="I29" t="str">
            <v>NE</v>
          </cell>
          <cell r="J29">
            <v>48.96</v>
          </cell>
          <cell r="K29">
            <v>0</v>
          </cell>
        </row>
        <row r="30">
          <cell r="B30">
            <v>23.316666666666666</v>
          </cell>
          <cell r="C30">
            <v>30.7</v>
          </cell>
          <cell r="D30">
            <v>18.399999999999999</v>
          </cell>
          <cell r="E30">
            <v>74.375</v>
          </cell>
          <cell r="F30">
            <v>88</v>
          </cell>
          <cell r="G30">
            <v>53</v>
          </cell>
          <cell r="H30">
            <v>15.48</v>
          </cell>
          <cell r="I30" t="str">
            <v>S</v>
          </cell>
          <cell r="J30">
            <v>49.32</v>
          </cell>
          <cell r="K30">
            <v>0</v>
          </cell>
        </row>
        <row r="31">
          <cell r="B31">
            <v>22.147619047619042</v>
          </cell>
          <cell r="C31">
            <v>30</v>
          </cell>
          <cell r="D31">
            <v>15.1</v>
          </cell>
          <cell r="E31">
            <v>66.61904761904762</v>
          </cell>
          <cell r="F31">
            <v>87</v>
          </cell>
          <cell r="G31">
            <v>31</v>
          </cell>
          <cell r="H31">
            <v>11.520000000000001</v>
          </cell>
          <cell r="I31" t="str">
            <v>S</v>
          </cell>
          <cell r="J31">
            <v>28.08</v>
          </cell>
          <cell r="K31">
            <v>0</v>
          </cell>
        </row>
        <row r="32">
          <cell r="B32">
            <v>26.744444444444451</v>
          </cell>
          <cell r="C32">
            <v>29.2</v>
          </cell>
          <cell r="D32">
            <v>19.8</v>
          </cell>
          <cell r="E32">
            <v>42.888888888888886</v>
          </cell>
          <cell r="F32">
            <v>67</v>
          </cell>
          <cell r="G32">
            <v>36</v>
          </cell>
          <cell r="H32">
            <v>12.24</v>
          </cell>
          <cell r="I32" t="str">
            <v>S</v>
          </cell>
          <cell r="J32">
            <v>26.64</v>
          </cell>
          <cell r="K32">
            <v>0</v>
          </cell>
        </row>
        <row r="33">
          <cell r="B33">
            <v>21.020833333333336</v>
          </cell>
          <cell r="C33">
            <v>32.5</v>
          </cell>
          <cell r="D33">
            <v>12</v>
          </cell>
          <cell r="E33">
            <v>64.875</v>
          </cell>
          <cell r="F33">
            <v>88</v>
          </cell>
          <cell r="G33">
            <v>32</v>
          </cell>
          <cell r="H33">
            <v>8.2799999999999994</v>
          </cell>
          <cell r="I33" t="str">
            <v>N</v>
          </cell>
          <cell r="J33">
            <v>21.240000000000002</v>
          </cell>
          <cell r="K33">
            <v>0</v>
          </cell>
        </row>
        <row r="34">
          <cell r="B34">
            <v>23.054166666666671</v>
          </cell>
          <cell r="C34">
            <v>33.799999999999997</v>
          </cell>
          <cell r="D34">
            <v>14.4</v>
          </cell>
          <cell r="E34">
            <v>67.291666666666671</v>
          </cell>
          <cell r="F34">
            <v>87</v>
          </cell>
          <cell r="G34">
            <v>41</v>
          </cell>
          <cell r="H34">
            <v>10.44</v>
          </cell>
          <cell r="I34" t="str">
            <v>NE</v>
          </cell>
          <cell r="J34">
            <v>25.2</v>
          </cell>
          <cell r="K34">
            <v>0</v>
          </cell>
        </row>
        <row r="35">
          <cell r="B35">
            <v>25.849999999999994</v>
          </cell>
          <cell r="C35">
            <v>34.9</v>
          </cell>
          <cell r="D35">
            <v>18</v>
          </cell>
          <cell r="E35">
            <v>68.916666666666671</v>
          </cell>
          <cell r="F35">
            <v>86</v>
          </cell>
          <cell r="G35">
            <v>48</v>
          </cell>
          <cell r="H35">
            <v>10.8</v>
          </cell>
          <cell r="I35" t="str">
            <v>NE</v>
          </cell>
          <cell r="J35">
            <v>27.36</v>
          </cell>
          <cell r="K35">
            <v>0</v>
          </cell>
        </row>
        <row r="36">
          <cell r="I36" t="str">
            <v>NE</v>
          </cell>
        </row>
      </sheetData>
      <sheetData sheetId="3">
        <row r="5">
          <cell r="B5">
            <v>27.35217391304348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24.891666666666669</v>
          </cell>
          <cell r="C5">
            <v>32.4</v>
          </cell>
          <cell r="D5">
            <v>19.5</v>
          </cell>
          <cell r="E5">
            <v>73.75</v>
          </cell>
          <cell r="F5">
            <v>95</v>
          </cell>
          <cell r="G5">
            <v>43</v>
          </cell>
          <cell r="H5">
            <v>18.36</v>
          </cell>
          <cell r="I5" t="str">
            <v>L</v>
          </cell>
          <cell r="J5">
            <v>31.680000000000003</v>
          </cell>
          <cell r="K5">
            <v>4</v>
          </cell>
        </row>
        <row r="6">
          <cell r="B6">
            <v>26.691666666666663</v>
          </cell>
          <cell r="C6">
            <v>31.8</v>
          </cell>
          <cell r="D6">
            <v>21.8</v>
          </cell>
          <cell r="E6">
            <v>67.375</v>
          </cell>
          <cell r="F6">
            <v>86</v>
          </cell>
          <cell r="G6">
            <v>48</v>
          </cell>
          <cell r="H6">
            <v>20.16</v>
          </cell>
          <cell r="I6" t="str">
            <v>N</v>
          </cell>
          <cell r="J6">
            <v>36.36</v>
          </cell>
          <cell r="K6">
            <v>0</v>
          </cell>
        </row>
        <row r="7">
          <cell r="B7">
            <v>27.233333333333331</v>
          </cell>
          <cell r="C7">
            <v>33.1</v>
          </cell>
          <cell r="D7">
            <v>22.7</v>
          </cell>
          <cell r="E7">
            <v>68.083333333333329</v>
          </cell>
          <cell r="F7">
            <v>87</v>
          </cell>
          <cell r="G7">
            <v>43</v>
          </cell>
          <cell r="H7">
            <v>14.04</v>
          </cell>
          <cell r="I7" t="str">
            <v>N</v>
          </cell>
          <cell r="J7">
            <v>25.92</v>
          </cell>
          <cell r="K7">
            <v>0</v>
          </cell>
        </row>
        <row r="8">
          <cell r="B8">
            <v>27.829166666666669</v>
          </cell>
          <cell r="C8">
            <v>34</v>
          </cell>
          <cell r="D8">
            <v>23.1</v>
          </cell>
          <cell r="E8">
            <v>64.791666666666671</v>
          </cell>
          <cell r="F8">
            <v>86</v>
          </cell>
          <cell r="G8">
            <v>34</v>
          </cell>
          <cell r="H8">
            <v>11.16</v>
          </cell>
          <cell r="I8" t="str">
            <v>N</v>
          </cell>
          <cell r="J8">
            <v>23.400000000000002</v>
          </cell>
          <cell r="K8">
            <v>0</v>
          </cell>
        </row>
        <row r="9">
          <cell r="B9">
            <v>26.241666666666664</v>
          </cell>
          <cell r="C9">
            <v>32</v>
          </cell>
          <cell r="D9">
            <v>21.9</v>
          </cell>
          <cell r="E9">
            <v>77.75</v>
          </cell>
          <cell r="F9">
            <v>93</v>
          </cell>
          <cell r="G9">
            <v>52</v>
          </cell>
          <cell r="H9">
            <v>15.840000000000002</v>
          </cell>
          <cell r="I9" t="str">
            <v>N</v>
          </cell>
          <cell r="J9">
            <v>30.240000000000002</v>
          </cell>
          <cell r="K9">
            <v>10.4</v>
          </cell>
        </row>
        <row r="10">
          <cell r="B10">
            <v>25.816666666666663</v>
          </cell>
          <cell r="C10">
            <v>32.5</v>
          </cell>
          <cell r="D10">
            <v>21.4</v>
          </cell>
          <cell r="E10">
            <v>76.541666666666671</v>
          </cell>
          <cell r="F10">
            <v>94</v>
          </cell>
          <cell r="G10">
            <v>48</v>
          </cell>
          <cell r="H10">
            <v>13.68</v>
          </cell>
          <cell r="I10" t="str">
            <v>N</v>
          </cell>
          <cell r="J10">
            <v>31.319999999999997</v>
          </cell>
          <cell r="K10">
            <v>0</v>
          </cell>
        </row>
        <row r="11">
          <cell r="B11">
            <v>27.220833333333335</v>
          </cell>
          <cell r="C11">
            <v>33.4</v>
          </cell>
          <cell r="D11">
            <v>22.9</v>
          </cell>
          <cell r="E11">
            <v>67.25</v>
          </cell>
          <cell r="F11">
            <v>85</v>
          </cell>
          <cell r="G11">
            <v>43</v>
          </cell>
          <cell r="H11">
            <v>18.36</v>
          </cell>
          <cell r="I11" t="str">
            <v>N</v>
          </cell>
          <cell r="J11">
            <v>44.64</v>
          </cell>
          <cell r="K11">
            <v>0</v>
          </cell>
        </row>
        <row r="12">
          <cell r="B12">
            <v>26.070833333333329</v>
          </cell>
          <cell r="C12">
            <v>32.299999999999997</v>
          </cell>
          <cell r="D12">
            <v>22.1</v>
          </cell>
          <cell r="E12">
            <v>75.666666666666671</v>
          </cell>
          <cell r="F12">
            <v>89</v>
          </cell>
          <cell r="G12">
            <v>54</v>
          </cell>
          <cell r="H12">
            <v>15.48</v>
          </cell>
          <cell r="I12" t="str">
            <v>N</v>
          </cell>
          <cell r="J12">
            <v>24.840000000000003</v>
          </cell>
          <cell r="K12">
            <v>0</v>
          </cell>
        </row>
        <row r="13">
          <cell r="B13">
            <v>26.962500000000002</v>
          </cell>
          <cell r="C13">
            <v>32.700000000000003</v>
          </cell>
          <cell r="D13">
            <v>23.1</v>
          </cell>
          <cell r="E13">
            <v>71.291666666666671</v>
          </cell>
          <cell r="F13">
            <v>91</v>
          </cell>
          <cell r="G13">
            <v>46</v>
          </cell>
          <cell r="H13">
            <v>15.120000000000001</v>
          </cell>
          <cell r="I13" t="str">
            <v>N</v>
          </cell>
          <cell r="J13">
            <v>33.840000000000003</v>
          </cell>
          <cell r="K13">
            <v>0</v>
          </cell>
        </row>
        <row r="14">
          <cell r="B14">
            <v>27.650000000000006</v>
          </cell>
          <cell r="C14">
            <v>32.799999999999997</v>
          </cell>
          <cell r="D14">
            <v>23.7</v>
          </cell>
          <cell r="E14">
            <v>67.875</v>
          </cell>
          <cell r="F14">
            <v>84</v>
          </cell>
          <cell r="G14">
            <v>46</v>
          </cell>
          <cell r="H14">
            <v>19.079999999999998</v>
          </cell>
          <cell r="I14" t="str">
            <v>N</v>
          </cell>
          <cell r="J14">
            <v>39.6</v>
          </cell>
          <cell r="K14">
            <v>0</v>
          </cell>
        </row>
        <row r="15">
          <cell r="B15">
            <v>26.666666666666668</v>
          </cell>
          <cell r="C15">
            <v>31.1</v>
          </cell>
          <cell r="D15">
            <v>23.5</v>
          </cell>
          <cell r="E15">
            <v>72.208333333333329</v>
          </cell>
          <cell r="F15">
            <v>86</v>
          </cell>
          <cell r="G15">
            <v>54</v>
          </cell>
          <cell r="H15">
            <v>18.720000000000002</v>
          </cell>
          <cell r="I15" t="str">
            <v>N</v>
          </cell>
          <cell r="J15">
            <v>43.92</v>
          </cell>
          <cell r="K15">
            <v>0.6</v>
          </cell>
        </row>
        <row r="16">
          <cell r="B16">
            <v>26.795833333333334</v>
          </cell>
          <cell r="C16">
            <v>31.7</v>
          </cell>
          <cell r="D16">
            <v>23.5</v>
          </cell>
          <cell r="E16">
            <v>72.5</v>
          </cell>
          <cell r="F16">
            <v>91</v>
          </cell>
          <cell r="G16">
            <v>51</v>
          </cell>
          <cell r="H16">
            <v>19.8</v>
          </cell>
          <cell r="I16" t="str">
            <v>N</v>
          </cell>
          <cell r="J16">
            <v>41.04</v>
          </cell>
          <cell r="K16">
            <v>10.6</v>
          </cell>
        </row>
        <row r="17">
          <cell r="B17">
            <v>27.670833333333334</v>
          </cell>
          <cell r="C17">
            <v>32.9</v>
          </cell>
          <cell r="D17">
            <v>24.6</v>
          </cell>
          <cell r="E17">
            <v>69.833333333333329</v>
          </cell>
          <cell r="F17">
            <v>86</v>
          </cell>
          <cell r="G17">
            <v>43</v>
          </cell>
          <cell r="H17">
            <v>19.440000000000001</v>
          </cell>
          <cell r="I17" t="str">
            <v>N</v>
          </cell>
          <cell r="J17">
            <v>42.480000000000004</v>
          </cell>
          <cell r="K17">
            <v>0</v>
          </cell>
        </row>
        <row r="18">
          <cell r="B18">
            <v>25.491666666666664</v>
          </cell>
          <cell r="C18">
            <v>31.1</v>
          </cell>
          <cell r="D18">
            <v>21.8</v>
          </cell>
          <cell r="E18">
            <v>79.75</v>
          </cell>
          <cell r="F18">
            <v>94</v>
          </cell>
          <cell r="G18">
            <v>55</v>
          </cell>
          <cell r="H18">
            <v>12.96</v>
          </cell>
          <cell r="I18" t="str">
            <v>N</v>
          </cell>
          <cell r="J18">
            <v>29.16</v>
          </cell>
          <cell r="K18">
            <v>8.8000000000000007</v>
          </cell>
        </row>
        <row r="19">
          <cell r="B19">
            <v>25.054166666666664</v>
          </cell>
          <cell r="C19">
            <v>29.3</v>
          </cell>
          <cell r="D19">
            <v>22.8</v>
          </cell>
          <cell r="E19">
            <v>84.166666666666671</v>
          </cell>
          <cell r="F19">
            <v>93</v>
          </cell>
          <cell r="G19">
            <v>65</v>
          </cell>
          <cell r="H19">
            <v>15.120000000000001</v>
          </cell>
          <cell r="I19" t="str">
            <v>N</v>
          </cell>
          <cell r="J19">
            <v>25.56</v>
          </cell>
          <cell r="K19">
            <v>0.60000000000000009</v>
          </cell>
        </row>
        <row r="20">
          <cell r="B20">
            <v>22.966666666666669</v>
          </cell>
          <cell r="C20">
            <v>25.1</v>
          </cell>
          <cell r="D20">
            <v>21</v>
          </cell>
          <cell r="E20">
            <v>88.25</v>
          </cell>
          <cell r="F20">
            <v>95</v>
          </cell>
          <cell r="G20">
            <v>73</v>
          </cell>
          <cell r="H20">
            <v>13.32</v>
          </cell>
          <cell r="I20" t="str">
            <v>N</v>
          </cell>
          <cell r="J20">
            <v>28.08</v>
          </cell>
          <cell r="K20">
            <v>23.599999999999998</v>
          </cell>
        </row>
        <row r="21">
          <cell r="B21">
            <v>23.166666666666668</v>
          </cell>
          <cell r="C21">
            <v>30.2</v>
          </cell>
          <cell r="D21">
            <v>20.3</v>
          </cell>
          <cell r="E21">
            <v>86.291666666666671</v>
          </cell>
          <cell r="F21">
            <v>95</v>
          </cell>
          <cell r="G21">
            <v>58</v>
          </cell>
          <cell r="H21">
            <v>12.6</v>
          </cell>
          <cell r="I21" t="str">
            <v>SE</v>
          </cell>
          <cell r="J21">
            <v>26.64</v>
          </cell>
          <cell r="K21">
            <v>30.4</v>
          </cell>
        </row>
        <row r="22">
          <cell r="B22">
            <v>21.708333333333339</v>
          </cell>
          <cell r="C22">
            <v>24.1</v>
          </cell>
          <cell r="D22">
            <v>20.399999999999999</v>
          </cell>
          <cell r="E22">
            <v>90.291666666666671</v>
          </cell>
          <cell r="F22">
            <v>95</v>
          </cell>
          <cell r="G22">
            <v>81</v>
          </cell>
          <cell r="H22">
            <v>22.32</v>
          </cell>
          <cell r="I22" t="str">
            <v>L</v>
          </cell>
          <cell r="J22">
            <v>42.480000000000004</v>
          </cell>
          <cell r="K22">
            <v>43.199999999999996</v>
          </cell>
        </row>
        <row r="23">
          <cell r="B23">
            <v>21.737499999999997</v>
          </cell>
          <cell r="C23">
            <v>25.5</v>
          </cell>
          <cell r="D23">
            <v>20</v>
          </cell>
          <cell r="E23">
            <v>83.708333333333329</v>
          </cell>
          <cell r="F23">
            <v>90</v>
          </cell>
          <cell r="G23">
            <v>68</v>
          </cell>
          <cell r="H23">
            <v>28.08</v>
          </cell>
          <cell r="I23" t="str">
            <v>L</v>
          </cell>
          <cell r="J23">
            <v>47.16</v>
          </cell>
          <cell r="K23">
            <v>0.60000000000000009</v>
          </cell>
        </row>
        <row r="24">
          <cell r="B24">
            <v>22.487499999999997</v>
          </cell>
          <cell r="C24">
            <v>27.2</v>
          </cell>
          <cell r="D24">
            <v>19.899999999999999</v>
          </cell>
          <cell r="E24">
            <v>86.666666666666671</v>
          </cell>
          <cell r="F24">
            <v>94</v>
          </cell>
          <cell r="G24">
            <v>69</v>
          </cell>
          <cell r="H24">
            <v>23.040000000000003</v>
          </cell>
          <cell r="I24" t="str">
            <v>N</v>
          </cell>
          <cell r="J24">
            <v>36.72</v>
          </cell>
          <cell r="K24">
            <v>7.0000000000000009</v>
          </cell>
        </row>
        <row r="25">
          <cell r="B25">
            <v>22.458333333333332</v>
          </cell>
          <cell r="C25">
            <v>28.5</v>
          </cell>
          <cell r="D25">
            <v>19.100000000000001</v>
          </cell>
          <cell r="E25">
            <v>82.875</v>
          </cell>
          <cell r="F25">
            <v>95</v>
          </cell>
          <cell r="G25">
            <v>58</v>
          </cell>
          <cell r="H25">
            <v>13.32</v>
          </cell>
          <cell r="I25" t="str">
            <v>N</v>
          </cell>
          <cell r="J25">
            <v>22.68</v>
          </cell>
          <cell r="K25">
            <v>0</v>
          </cell>
        </row>
        <row r="26">
          <cell r="B26">
            <v>24.6875</v>
          </cell>
          <cell r="C26">
            <v>30.9</v>
          </cell>
          <cell r="D26">
            <v>19.399999999999999</v>
          </cell>
          <cell r="E26">
            <v>72.916666666666671</v>
          </cell>
          <cell r="F26">
            <v>93</v>
          </cell>
          <cell r="G26">
            <v>46</v>
          </cell>
          <cell r="H26">
            <v>15.840000000000002</v>
          </cell>
          <cell r="I26" t="str">
            <v>L</v>
          </cell>
          <cell r="J26">
            <v>33.840000000000003</v>
          </cell>
          <cell r="K26">
            <v>0</v>
          </cell>
        </row>
        <row r="27">
          <cell r="B27">
            <v>25.595833333333331</v>
          </cell>
          <cell r="C27">
            <v>32.1</v>
          </cell>
          <cell r="D27">
            <v>20.9</v>
          </cell>
          <cell r="E27">
            <v>67.208333333333329</v>
          </cell>
          <cell r="F27">
            <v>86</v>
          </cell>
          <cell r="G27">
            <v>42</v>
          </cell>
          <cell r="H27">
            <v>19.079999999999998</v>
          </cell>
          <cell r="I27" t="str">
            <v>SE</v>
          </cell>
          <cell r="J27">
            <v>50.76</v>
          </cell>
          <cell r="K27">
            <v>0</v>
          </cell>
        </row>
        <row r="28">
          <cell r="B28">
            <v>24.224999999999998</v>
          </cell>
          <cell r="C28">
            <v>31</v>
          </cell>
          <cell r="D28">
            <v>18.7</v>
          </cell>
          <cell r="E28">
            <v>75.041666666666671</v>
          </cell>
          <cell r="F28">
            <v>95</v>
          </cell>
          <cell r="G28">
            <v>43</v>
          </cell>
          <cell r="H28">
            <v>19.079999999999998</v>
          </cell>
          <cell r="I28" t="str">
            <v>N</v>
          </cell>
          <cell r="J28">
            <v>41.76</v>
          </cell>
          <cell r="K28">
            <v>36.399999999999991</v>
          </cell>
        </row>
        <row r="29">
          <cell r="B29">
            <v>23.5625</v>
          </cell>
          <cell r="C29">
            <v>29.2</v>
          </cell>
          <cell r="D29">
            <v>20.3</v>
          </cell>
          <cell r="E29">
            <v>79.5</v>
          </cell>
          <cell r="F29">
            <v>92</v>
          </cell>
          <cell r="G29">
            <v>58</v>
          </cell>
          <cell r="H29">
            <v>12.96</v>
          </cell>
          <cell r="I29" t="str">
            <v>N</v>
          </cell>
          <cell r="J29">
            <v>33.119999999999997</v>
          </cell>
          <cell r="K29">
            <v>9</v>
          </cell>
        </row>
        <row r="30">
          <cell r="B30">
            <v>22.691666666666674</v>
          </cell>
          <cell r="C30">
            <v>29</v>
          </cell>
          <cell r="D30">
            <v>17.600000000000001</v>
          </cell>
          <cell r="E30">
            <v>75.583333333333329</v>
          </cell>
          <cell r="F30">
            <v>93</v>
          </cell>
          <cell r="G30">
            <v>48</v>
          </cell>
          <cell r="H30">
            <v>23.040000000000003</v>
          </cell>
          <cell r="I30" t="str">
            <v>N</v>
          </cell>
          <cell r="J30">
            <v>43.2</v>
          </cell>
          <cell r="K30">
            <v>0.8</v>
          </cell>
        </row>
        <row r="31">
          <cell r="B31">
            <v>22.641666666666669</v>
          </cell>
          <cell r="C31">
            <v>28</v>
          </cell>
          <cell r="D31">
            <v>17.899999999999999</v>
          </cell>
          <cell r="E31">
            <v>66.166666666666671</v>
          </cell>
          <cell r="F31">
            <v>91</v>
          </cell>
          <cell r="G31">
            <v>38</v>
          </cell>
          <cell r="H31">
            <v>16.920000000000002</v>
          </cell>
          <cell r="I31" t="str">
            <v>N</v>
          </cell>
          <cell r="J31">
            <v>30.96</v>
          </cell>
          <cell r="K31">
            <v>0</v>
          </cell>
        </row>
        <row r="32">
          <cell r="B32">
            <v>20.876190476190477</v>
          </cell>
          <cell r="C32">
            <v>27.9</v>
          </cell>
          <cell r="D32">
            <v>13.4</v>
          </cell>
          <cell r="E32">
            <v>54.38095238095238</v>
          </cell>
          <cell r="F32">
            <v>83</v>
          </cell>
          <cell r="G32">
            <v>19</v>
          </cell>
          <cell r="H32">
            <v>13.32</v>
          </cell>
          <cell r="I32" t="str">
            <v>SE</v>
          </cell>
          <cell r="J32">
            <v>21.96</v>
          </cell>
          <cell r="K32">
            <v>0</v>
          </cell>
        </row>
        <row r="33">
          <cell r="B33">
            <v>25.300000000000008</v>
          </cell>
          <cell r="C33">
            <v>30.7</v>
          </cell>
          <cell r="D33">
            <v>15.1</v>
          </cell>
          <cell r="E33">
            <v>53.93333333333333</v>
          </cell>
          <cell r="F33">
            <v>78</v>
          </cell>
          <cell r="G33">
            <v>35</v>
          </cell>
          <cell r="H33">
            <v>27.720000000000002</v>
          </cell>
          <cell r="I33" t="str">
            <v>L</v>
          </cell>
          <cell r="J33">
            <v>50.4</v>
          </cell>
          <cell r="K33">
            <v>0</v>
          </cell>
        </row>
        <row r="34">
          <cell r="B34">
            <v>25.516666666666669</v>
          </cell>
          <cell r="C34">
            <v>32.200000000000003</v>
          </cell>
          <cell r="D34">
            <v>21</v>
          </cell>
          <cell r="E34">
            <v>55.041666666666664</v>
          </cell>
          <cell r="F34">
            <v>65</v>
          </cell>
          <cell r="G34">
            <v>37</v>
          </cell>
          <cell r="H34">
            <v>24.840000000000003</v>
          </cell>
          <cell r="I34" t="str">
            <v>L</v>
          </cell>
          <cell r="J34">
            <v>39.96</v>
          </cell>
          <cell r="K34">
            <v>0</v>
          </cell>
        </row>
        <row r="35">
          <cell r="B35">
            <v>25.779166666666658</v>
          </cell>
          <cell r="C35">
            <v>32.799999999999997</v>
          </cell>
          <cell r="D35">
            <v>21.2</v>
          </cell>
          <cell r="E35">
            <v>68.791666666666671</v>
          </cell>
          <cell r="F35">
            <v>89</v>
          </cell>
          <cell r="G35">
            <v>46</v>
          </cell>
          <cell r="H35">
            <v>28.8</v>
          </cell>
          <cell r="I35" t="str">
            <v>L</v>
          </cell>
          <cell r="J35">
            <v>59.04</v>
          </cell>
          <cell r="K35">
            <v>0.8</v>
          </cell>
        </row>
        <row r="36">
          <cell r="I36" t="str">
            <v>N</v>
          </cell>
        </row>
      </sheetData>
      <sheetData sheetId="3">
        <row r="5">
          <cell r="B5">
            <v>25.8125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24.083333333333329</v>
          </cell>
          <cell r="C5">
            <v>30.1</v>
          </cell>
          <cell r="D5">
            <v>20.399999999999999</v>
          </cell>
          <cell r="E5">
            <v>78.791666666666671</v>
          </cell>
          <cell r="F5">
            <v>95</v>
          </cell>
          <cell r="G5">
            <v>46</v>
          </cell>
          <cell r="H5">
            <v>15.48</v>
          </cell>
          <cell r="I5" t="str">
            <v>L</v>
          </cell>
          <cell r="J5">
            <v>36.36</v>
          </cell>
          <cell r="K5">
            <v>25.2</v>
          </cell>
        </row>
        <row r="6">
          <cell r="B6">
            <v>26.083333333333332</v>
          </cell>
          <cell r="C6">
            <v>33.4</v>
          </cell>
          <cell r="D6">
            <v>20.100000000000001</v>
          </cell>
          <cell r="E6">
            <v>73.875</v>
          </cell>
          <cell r="F6">
            <v>95</v>
          </cell>
          <cell r="G6">
            <v>43</v>
          </cell>
          <cell r="H6">
            <v>6.84</v>
          </cell>
          <cell r="I6" t="str">
            <v>SE</v>
          </cell>
          <cell r="J6">
            <v>20.88</v>
          </cell>
          <cell r="K6">
            <v>0</v>
          </cell>
        </row>
        <row r="7">
          <cell r="B7">
            <v>26.608333333333334</v>
          </cell>
          <cell r="C7">
            <v>33.9</v>
          </cell>
          <cell r="D7">
            <v>20.8</v>
          </cell>
          <cell r="E7">
            <v>70.25</v>
          </cell>
          <cell r="F7">
            <v>95</v>
          </cell>
          <cell r="G7">
            <v>40</v>
          </cell>
          <cell r="H7">
            <v>8.64</v>
          </cell>
          <cell r="I7" t="str">
            <v>O</v>
          </cell>
          <cell r="J7">
            <v>22.32</v>
          </cell>
          <cell r="K7">
            <v>0</v>
          </cell>
        </row>
        <row r="8">
          <cell r="B8">
            <v>28.195833333333329</v>
          </cell>
          <cell r="C8">
            <v>35.4</v>
          </cell>
          <cell r="D8">
            <v>22</v>
          </cell>
          <cell r="E8">
            <v>64.25</v>
          </cell>
          <cell r="F8">
            <v>93</v>
          </cell>
          <cell r="G8">
            <v>32</v>
          </cell>
          <cell r="H8">
            <v>8.2799999999999994</v>
          </cell>
          <cell r="I8" t="str">
            <v>NO</v>
          </cell>
          <cell r="J8">
            <v>21.96</v>
          </cell>
          <cell r="K8">
            <v>0</v>
          </cell>
        </row>
        <row r="9">
          <cell r="B9">
            <v>27.05416666666666</v>
          </cell>
          <cell r="C9">
            <v>35.299999999999997</v>
          </cell>
          <cell r="D9">
            <v>21.7</v>
          </cell>
          <cell r="E9">
            <v>68.5</v>
          </cell>
          <cell r="F9">
            <v>90</v>
          </cell>
          <cell r="G9">
            <v>36</v>
          </cell>
          <cell r="H9">
            <v>19.079999999999998</v>
          </cell>
          <cell r="I9" t="str">
            <v>O</v>
          </cell>
          <cell r="J9">
            <v>40.32</v>
          </cell>
          <cell r="K9">
            <v>9.8000000000000007</v>
          </cell>
        </row>
        <row r="10">
          <cell r="B10">
            <v>26.320833333333326</v>
          </cell>
          <cell r="C10">
            <v>34.6</v>
          </cell>
          <cell r="D10">
            <v>20.9</v>
          </cell>
          <cell r="E10">
            <v>72.833333333333329</v>
          </cell>
          <cell r="F10">
            <v>95</v>
          </cell>
          <cell r="G10">
            <v>36</v>
          </cell>
          <cell r="H10">
            <v>7.9200000000000008</v>
          </cell>
          <cell r="I10" t="str">
            <v>SO</v>
          </cell>
          <cell r="J10">
            <v>22.68</v>
          </cell>
          <cell r="K10">
            <v>10.400000000000002</v>
          </cell>
        </row>
        <row r="11">
          <cell r="B11">
            <v>27.279166666666669</v>
          </cell>
          <cell r="C11">
            <v>34.200000000000003</v>
          </cell>
          <cell r="D11">
            <v>21.9</v>
          </cell>
          <cell r="E11">
            <v>70.083333333333329</v>
          </cell>
          <cell r="F11">
            <v>93</v>
          </cell>
          <cell r="G11">
            <v>41</v>
          </cell>
          <cell r="H11">
            <v>14.04</v>
          </cell>
          <cell r="I11" t="str">
            <v>SO</v>
          </cell>
          <cell r="J11">
            <v>25.2</v>
          </cell>
          <cell r="K11">
            <v>0</v>
          </cell>
        </row>
        <row r="12">
          <cell r="B12">
            <v>26.366666666666671</v>
          </cell>
          <cell r="C12">
            <v>34.299999999999997</v>
          </cell>
          <cell r="D12">
            <v>22.1</v>
          </cell>
          <cell r="E12">
            <v>76.5</v>
          </cell>
          <cell r="F12">
            <v>94</v>
          </cell>
          <cell r="G12">
            <v>43</v>
          </cell>
          <cell r="H12">
            <v>14.04</v>
          </cell>
          <cell r="I12" t="str">
            <v>O</v>
          </cell>
          <cell r="J12">
            <v>32.04</v>
          </cell>
          <cell r="K12">
            <v>12</v>
          </cell>
        </row>
        <row r="13">
          <cell r="B13">
            <v>25.933333333333341</v>
          </cell>
          <cell r="C13">
            <v>34.299999999999997</v>
          </cell>
          <cell r="D13">
            <v>21.8</v>
          </cell>
          <cell r="E13">
            <v>76.5</v>
          </cell>
          <cell r="F13">
            <v>94</v>
          </cell>
          <cell r="G13">
            <v>43</v>
          </cell>
          <cell r="H13">
            <v>9.3600000000000012</v>
          </cell>
          <cell r="I13" t="str">
            <v>O</v>
          </cell>
          <cell r="J13">
            <v>37.080000000000005</v>
          </cell>
          <cell r="K13">
            <v>1.8</v>
          </cell>
        </row>
        <row r="14">
          <cell r="B14">
            <v>26.670833333333338</v>
          </cell>
          <cell r="C14">
            <v>34.6</v>
          </cell>
          <cell r="D14">
            <v>22.1</v>
          </cell>
          <cell r="E14">
            <v>72.166666666666671</v>
          </cell>
          <cell r="F14">
            <v>93</v>
          </cell>
          <cell r="G14">
            <v>39</v>
          </cell>
          <cell r="H14">
            <v>12.6</v>
          </cell>
          <cell r="I14" t="str">
            <v>NO</v>
          </cell>
          <cell r="J14">
            <v>43.92</v>
          </cell>
          <cell r="K14">
            <v>0.4</v>
          </cell>
        </row>
        <row r="15">
          <cell r="B15">
            <v>26.391666666666669</v>
          </cell>
          <cell r="C15">
            <v>34.200000000000003</v>
          </cell>
          <cell r="D15">
            <v>22.5</v>
          </cell>
          <cell r="E15">
            <v>72.833333333333329</v>
          </cell>
          <cell r="F15">
            <v>92</v>
          </cell>
          <cell r="G15">
            <v>44</v>
          </cell>
          <cell r="H15">
            <v>21.96</v>
          </cell>
          <cell r="I15" t="str">
            <v>O</v>
          </cell>
          <cell r="J15">
            <v>51.12</v>
          </cell>
          <cell r="K15">
            <v>0</v>
          </cell>
        </row>
        <row r="16">
          <cell r="B16">
            <v>25.824999999999999</v>
          </cell>
          <cell r="C16">
            <v>34.700000000000003</v>
          </cell>
          <cell r="D16">
            <v>22.2</v>
          </cell>
          <cell r="E16">
            <v>77.583333333333329</v>
          </cell>
          <cell r="F16">
            <v>94</v>
          </cell>
          <cell r="G16">
            <v>41</v>
          </cell>
          <cell r="H16">
            <v>21.96</v>
          </cell>
          <cell r="I16" t="str">
            <v>NO</v>
          </cell>
          <cell r="J16">
            <v>49.680000000000007</v>
          </cell>
          <cell r="K16">
            <v>0.8</v>
          </cell>
        </row>
        <row r="17">
          <cell r="B17">
            <v>26.829166666666666</v>
          </cell>
          <cell r="C17">
            <v>34.799999999999997</v>
          </cell>
          <cell r="D17">
            <v>21.8</v>
          </cell>
          <cell r="E17">
            <v>72.166666666666671</v>
          </cell>
          <cell r="F17">
            <v>92</v>
          </cell>
          <cell r="G17">
            <v>39</v>
          </cell>
          <cell r="H17">
            <v>10.8</v>
          </cell>
          <cell r="I17" t="str">
            <v>NO</v>
          </cell>
          <cell r="J17">
            <v>27.36</v>
          </cell>
          <cell r="K17">
            <v>0</v>
          </cell>
        </row>
        <row r="18">
          <cell r="B18">
            <v>25.629166666666666</v>
          </cell>
          <cell r="C18">
            <v>32.1</v>
          </cell>
          <cell r="D18">
            <v>21.2</v>
          </cell>
          <cell r="E18">
            <v>77.25</v>
          </cell>
          <cell r="F18">
            <v>96</v>
          </cell>
          <cell r="G18">
            <v>42</v>
          </cell>
          <cell r="H18">
            <v>8.64</v>
          </cell>
          <cell r="I18" t="str">
            <v>L</v>
          </cell>
          <cell r="J18">
            <v>32.4</v>
          </cell>
          <cell r="K18">
            <v>56.400000000000006</v>
          </cell>
        </row>
        <row r="19">
          <cell r="B19">
            <v>27.020833333333339</v>
          </cell>
          <cell r="C19">
            <v>32.6</v>
          </cell>
          <cell r="D19">
            <v>21.9</v>
          </cell>
          <cell r="E19">
            <v>71.5</v>
          </cell>
          <cell r="F19">
            <v>93</v>
          </cell>
          <cell r="G19">
            <v>42</v>
          </cell>
          <cell r="H19">
            <v>10.44</v>
          </cell>
          <cell r="I19" t="str">
            <v>SE</v>
          </cell>
          <cell r="J19">
            <v>23.759999999999998</v>
          </cell>
          <cell r="K19">
            <v>0</v>
          </cell>
        </row>
        <row r="20">
          <cell r="B20">
            <v>25.387499999999999</v>
          </cell>
          <cell r="C20">
            <v>29.8</v>
          </cell>
          <cell r="D20">
            <v>22.1</v>
          </cell>
          <cell r="E20">
            <v>78.833333333333329</v>
          </cell>
          <cell r="F20">
            <v>93</v>
          </cell>
          <cell r="G20">
            <v>58</v>
          </cell>
          <cell r="H20">
            <v>14.76</v>
          </cell>
          <cell r="I20" t="str">
            <v>L</v>
          </cell>
          <cell r="J20">
            <v>38.880000000000003</v>
          </cell>
          <cell r="K20">
            <v>0</v>
          </cell>
        </row>
        <row r="21">
          <cell r="B21">
            <v>24.658333333333331</v>
          </cell>
          <cell r="C21">
            <v>30.8</v>
          </cell>
          <cell r="D21">
            <v>21.2</v>
          </cell>
          <cell r="E21">
            <v>82.833333333333329</v>
          </cell>
          <cell r="F21">
            <v>94</v>
          </cell>
          <cell r="G21">
            <v>57</v>
          </cell>
          <cell r="H21">
            <v>17.28</v>
          </cell>
          <cell r="I21" t="str">
            <v>L</v>
          </cell>
          <cell r="J21">
            <v>36</v>
          </cell>
          <cell r="K21">
            <v>8.1999999999999993</v>
          </cell>
        </row>
        <row r="22">
          <cell r="B22">
            <v>23.025000000000006</v>
          </cell>
          <cell r="C22">
            <v>25.8</v>
          </cell>
          <cell r="D22">
            <v>21.2</v>
          </cell>
          <cell r="E22">
            <v>85.25</v>
          </cell>
          <cell r="F22">
            <v>95</v>
          </cell>
          <cell r="G22">
            <v>71</v>
          </cell>
          <cell r="H22">
            <v>16.2</v>
          </cell>
          <cell r="I22" t="str">
            <v>SE</v>
          </cell>
          <cell r="J22">
            <v>26.28</v>
          </cell>
          <cell r="K22">
            <v>29.2</v>
          </cell>
        </row>
        <row r="23">
          <cell r="B23">
            <v>22.25</v>
          </cell>
          <cell r="C23">
            <v>26.1</v>
          </cell>
          <cell r="D23">
            <v>20.399999999999999</v>
          </cell>
          <cell r="E23">
            <v>87.458333333333329</v>
          </cell>
          <cell r="F23">
            <v>95</v>
          </cell>
          <cell r="G23">
            <v>71</v>
          </cell>
          <cell r="H23">
            <v>14.4</v>
          </cell>
          <cell r="I23" t="str">
            <v>L</v>
          </cell>
          <cell r="J23">
            <v>30.240000000000002</v>
          </cell>
          <cell r="K23">
            <v>18.199999999999996</v>
          </cell>
        </row>
        <row r="24">
          <cell r="B24">
            <v>22.941666666666663</v>
          </cell>
          <cell r="C24">
            <v>28</v>
          </cell>
          <cell r="D24">
            <v>20.7</v>
          </cell>
          <cell r="E24">
            <v>87.291666666666671</v>
          </cell>
          <cell r="F24">
            <v>95</v>
          </cell>
          <cell r="G24">
            <v>67</v>
          </cell>
          <cell r="H24">
            <v>14.4</v>
          </cell>
          <cell r="I24" t="str">
            <v>L</v>
          </cell>
          <cell r="J24">
            <v>29.52</v>
          </cell>
          <cell r="K24">
            <v>14.6</v>
          </cell>
        </row>
        <row r="25">
          <cell r="B25">
            <v>23.600000000000009</v>
          </cell>
          <cell r="C25">
            <v>28.9</v>
          </cell>
          <cell r="D25">
            <v>20.100000000000001</v>
          </cell>
          <cell r="E25">
            <v>85.541666666666671</v>
          </cell>
          <cell r="F25">
            <v>95</v>
          </cell>
          <cell r="G25">
            <v>61</v>
          </cell>
          <cell r="H25">
            <v>9.3600000000000012</v>
          </cell>
          <cell r="I25" t="str">
            <v>NO</v>
          </cell>
          <cell r="J25">
            <v>28.44</v>
          </cell>
          <cell r="K25">
            <v>12</v>
          </cell>
        </row>
        <row r="26">
          <cell r="B26">
            <v>25.17916666666666</v>
          </cell>
          <cell r="C26">
            <v>32</v>
          </cell>
          <cell r="D26">
            <v>21</v>
          </cell>
          <cell r="E26">
            <v>79.458333333333329</v>
          </cell>
          <cell r="F26">
            <v>96</v>
          </cell>
          <cell r="G26">
            <v>47</v>
          </cell>
          <cell r="H26">
            <v>11.16</v>
          </cell>
          <cell r="I26" t="str">
            <v>L</v>
          </cell>
          <cell r="J26">
            <v>25.92</v>
          </cell>
          <cell r="K26">
            <v>1.4</v>
          </cell>
        </row>
        <row r="27">
          <cell r="B27">
            <v>25.525000000000002</v>
          </cell>
          <cell r="C27">
            <v>32.799999999999997</v>
          </cell>
          <cell r="D27">
            <v>21.3</v>
          </cell>
          <cell r="E27">
            <v>76.583333333333329</v>
          </cell>
          <cell r="F27">
            <v>93</v>
          </cell>
          <cell r="G27">
            <v>46</v>
          </cell>
          <cell r="H27">
            <v>10.8</v>
          </cell>
          <cell r="I27" t="str">
            <v>L</v>
          </cell>
          <cell r="J27">
            <v>39.96</v>
          </cell>
          <cell r="K27">
            <v>4.6000000000000005</v>
          </cell>
        </row>
        <row r="28">
          <cell r="B28">
            <v>23.133333333333329</v>
          </cell>
          <cell r="C28">
            <v>28.3</v>
          </cell>
          <cell r="D28">
            <v>20.3</v>
          </cell>
          <cell r="E28">
            <v>82.125</v>
          </cell>
          <cell r="F28">
            <v>95</v>
          </cell>
          <cell r="G28">
            <v>58</v>
          </cell>
          <cell r="H28">
            <v>16.559999999999999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23.308333333333334</v>
          </cell>
          <cell r="C29">
            <v>26.4</v>
          </cell>
          <cell r="D29">
            <v>20.7</v>
          </cell>
          <cell r="E29">
            <v>83.458333333333329</v>
          </cell>
          <cell r="F29">
            <v>93</v>
          </cell>
          <cell r="G29">
            <v>67</v>
          </cell>
          <cell r="H29">
            <v>8.2799999999999994</v>
          </cell>
          <cell r="I29" t="str">
            <v>O</v>
          </cell>
          <cell r="J29">
            <v>19.8</v>
          </cell>
          <cell r="K29">
            <v>4.8000000000000007</v>
          </cell>
        </row>
        <row r="30">
          <cell r="B30">
            <v>23.087500000000002</v>
          </cell>
          <cell r="C30">
            <v>26.6</v>
          </cell>
          <cell r="D30">
            <v>21</v>
          </cell>
          <cell r="E30">
            <v>86.375</v>
          </cell>
          <cell r="F30">
            <v>95</v>
          </cell>
          <cell r="G30">
            <v>69</v>
          </cell>
          <cell r="H30">
            <v>10.44</v>
          </cell>
          <cell r="I30" t="str">
            <v>SE</v>
          </cell>
          <cell r="J30">
            <v>20.52</v>
          </cell>
          <cell r="K30">
            <v>1.8</v>
          </cell>
        </row>
        <row r="31">
          <cell r="B31">
            <v>23.804166666666671</v>
          </cell>
          <cell r="C31">
            <v>30.6</v>
          </cell>
          <cell r="D31">
            <v>19.899999999999999</v>
          </cell>
          <cell r="E31">
            <v>76.75</v>
          </cell>
          <cell r="F31">
            <v>96</v>
          </cell>
          <cell r="G31">
            <v>44</v>
          </cell>
          <cell r="H31">
            <v>9</v>
          </cell>
          <cell r="I31" t="str">
            <v>S</v>
          </cell>
          <cell r="J31">
            <v>21.240000000000002</v>
          </cell>
          <cell r="K31">
            <v>0</v>
          </cell>
        </row>
        <row r="32">
          <cell r="B32">
            <v>24.185714285714287</v>
          </cell>
          <cell r="C32">
            <v>30.6</v>
          </cell>
          <cell r="D32">
            <v>19.100000000000001</v>
          </cell>
          <cell r="E32">
            <v>68.142857142857139</v>
          </cell>
          <cell r="F32">
            <v>93</v>
          </cell>
          <cell r="G32">
            <v>35</v>
          </cell>
          <cell r="H32">
            <v>9.7200000000000006</v>
          </cell>
          <cell r="I32" t="str">
            <v>O</v>
          </cell>
          <cell r="J32">
            <v>19.440000000000001</v>
          </cell>
          <cell r="K32">
            <v>0</v>
          </cell>
        </row>
        <row r="33">
          <cell r="B33">
            <v>26.479999999999997</v>
          </cell>
          <cell r="C33">
            <v>31.4</v>
          </cell>
          <cell r="D33">
            <v>19.5</v>
          </cell>
          <cell r="E33">
            <v>55.733333333333334</v>
          </cell>
          <cell r="F33">
            <v>85</v>
          </cell>
          <cell r="G33">
            <v>38</v>
          </cell>
          <cell r="H33">
            <v>13.68</v>
          </cell>
          <cell r="I33" t="str">
            <v>L</v>
          </cell>
          <cell r="J33">
            <v>27</v>
          </cell>
          <cell r="K33">
            <v>0</v>
          </cell>
        </row>
        <row r="34">
          <cell r="B34">
            <v>24.987500000000001</v>
          </cell>
          <cell r="C34">
            <v>31.4</v>
          </cell>
          <cell r="D34">
            <v>19</v>
          </cell>
          <cell r="E34">
            <v>65.333333333333329</v>
          </cell>
          <cell r="F34">
            <v>86</v>
          </cell>
          <cell r="G34">
            <v>47</v>
          </cell>
          <cell r="H34">
            <v>11.520000000000001</v>
          </cell>
          <cell r="I34" t="str">
            <v>L</v>
          </cell>
          <cell r="J34">
            <v>27.36</v>
          </cell>
          <cell r="K34">
            <v>0</v>
          </cell>
        </row>
        <row r="35">
          <cell r="B35">
            <v>25.954166666666666</v>
          </cell>
          <cell r="C35">
            <v>32.299999999999997</v>
          </cell>
          <cell r="D35">
            <v>21.2</v>
          </cell>
          <cell r="E35">
            <v>74.041666666666671</v>
          </cell>
          <cell r="F35">
            <v>94</v>
          </cell>
          <cell r="G35">
            <v>47</v>
          </cell>
          <cell r="H35">
            <v>11.16</v>
          </cell>
          <cell r="I35" t="str">
            <v>L</v>
          </cell>
          <cell r="J35">
            <v>21.6</v>
          </cell>
          <cell r="K35">
            <v>0</v>
          </cell>
        </row>
        <row r="36">
          <cell r="I36" t="str">
            <v>L</v>
          </cell>
        </row>
      </sheetData>
      <sheetData sheetId="3">
        <row r="5">
          <cell r="B5">
            <v>26.445833333333329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21.654166666666669</v>
          </cell>
          <cell r="C5">
            <v>27.7</v>
          </cell>
          <cell r="D5">
            <v>18.600000000000001</v>
          </cell>
          <cell r="E5">
            <v>86.166666666666671</v>
          </cell>
          <cell r="F5">
            <v>96</v>
          </cell>
          <cell r="G5">
            <v>60</v>
          </cell>
          <cell r="H5">
            <v>19.440000000000001</v>
          </cell>
          <cell r="I5" t="str">
            <v>NE</v>
          </cell>
          <cell r="J5">
            <v>37.440000000000005</v>
          </cell>
          <cell r="K5">
            <v>0</v>
          </cell>
        </row>
        <row r="6">
          <cell r="B6">
            <v>23.299999999999997</v>
          </cell>
          <cell r="C6">
            <v>30.6</v>
          </cell>
          <cell r="D6">
            <v>18.8</v>
          </cell>
          <cell r="E6">
            <v>80.625</v>
          </cell>
          <cell r="F6">
            <v>96</v>
          </cell>
          <cell r="G6">
            <v>46</v>
          </cell>
          <cell r="H6">
            <v>13.32</v>
          </cell>
          <cell r="I6" t="str">
            <v>NE</v>
          </cell>
          <cell r="J6">
            <v>30.96</v>
          </cell>
          <cell r="K6">
            <v>0</v>
          </cell>
        </row>
        <row r="7">
          <cell r="B7">
            <v>24.395833333333332</v>
          </cell>
          <cell r="C7">
            <v>33.200000000000003</v>
          </cell>
          <cell r="D7">
            <v>20</v>
          </cell>
          <cell r="E7">
            <v>74.041666666666671</v>
          </cell>
          <cell r="F7">
            <v>94</v>
          </cell>
          <cell r="G7">
            <v>31</v>
          </cell>
          <cell r="H7">
            <v>20.88</v>
          </cell>
          <cell r="I7" t="str">
            <v>N</v>
          </cell>
          <cell r="J7">
            <v>39.6</v>
          </cell>
          <cell r="K7">
            <v>0</v>
          </cell>
        </row>
        <row r="8">
          <cell r="B8">
            <v>25.137500000000003</v>
          </cell>
          <cell r="C8">
            <v>32.299999999999997</v>
          </cell>
          <cell r="D8">
            <v>20.7</v>
          </cell>
          <cell r="E8">
            <v>69.333333333333329</v>
          </cell>
          <cell r="F8">
            <v>89</v>
          </cell>
          <cell r="G8">
            <v>37</v>
          </cell>
          <cell r="H8">
            <v>12.24</v>
          </cell>
          <cell r="I8" t="str">
            <v>N</v>
          </cell>
          <cell r="J8">
            <v>27.720000000000002</v>
          </cell>
          <cell r="K8">
            <v>0</v>
          </cell>
        </row>
        <row r="9">
          <cell r="B9">
            <v>25.020833333333332</v>
          </cell>
          <cell r="C9">
            <v>31.9</v>
          </cell>
          <cell r="D9">
            <v>20.9</v>
          </cell>
          <cell r="E9">
            <v>72.166666666666671</v>
          </cell>
          <cell r="F9">
            <v>90</v>
          </cell>
          <cell r="G9">
            <v>43</v>
          </cell>
          <cell r="H9">
            <v>21.240000000000002</v>
          </cell>
          <cell r="I9" t="str">
            <v>O</v>
          </cell>
          <cell r="J9">
            <v>57.6</v>
          </cell>
          <cell r="K9">
            <v>0</v>
          </cell>
        </row>
        <row r="10">
          <cell r="B10">
            <v>24.920833333333334</v>
          </cell>
          <cell r="C10">
            <v>32.299999999999997</v>
          </cell>
          <cell r="D10">
            <v>19.899999999999999</v>
          </cell>
          <cell r="E10">
            <v>71.083333333333329</v>
          </cell>
          <cell r="F10">
            <v>95</v>
          </cell>
          <cell r="G10">
            <v>39</v>
          </cell>
          <cell r="H10">
            <v>16.559999999999999</v>
          </cell>
          <cell r="I10" t="str">
            <v>O</v>
          </cell>
          <cell r="J10">
            <v>32.4</v>
          </cell>
          <cell r="K10">
            <v>0</v>
          </cell>
        </row>
        <row r="11">
          <cell r="B11">
            <v>24.716666666666665</v>
          </cell>
          <cell r="C11">
            <v>30.8</v>
          </cell>
          <cell r="D11">
            <v>21.7</v>
          </cell>
          <cell r="E11">
            <v>73.083333333333329</v>
          </cell>
          <cell r="F11">
            <v>89</v>
          </cell>
          <cell r="G11">
            <v>46</v>
          </cell>
          <cell r="H11">
            <v>21.240000000000002</v>
          </cell>
          <cell r="I11" t="str">
            <v>O</v>
          </cell>
          <cell r="J11">
            <v>46.440000000000005</v>
          </cell>
          <cell r="K11">
            <v>0</v>
          </cell>
        </row>
        <row r="12">
          <cell r="B12">
            <v>24.358333333333331</v>
          </cell>
          <cell r="C12">
            <v>32</v>
          </cell>
          <cell r="D12">
            <v>20.6</v>
          </cell>
          <cell r="E12">
            <v>77.541666666666671</v>
          </cell>
          <cell r="F12">
            <v>93</v>
          </cell>
          <cell r="G12">
            <v>44</v>
          </cell>
          <cell r="H12">
            <v>10.8</v>
          </cell>
          <cell r="I12" t="str">
            <v>O</v>
          </cell>
          <cell r="J12">
            <v>38.519999999999996</v>
          </cell>
          <cell r="K12">
            <v>0</v>
          </cell>
        </row>
        <row r="13">
          <cell r="B13">
            <v>24.25</v>
          </cell>
          <cell r="C13">
            <v>31.8</v>
          </cell>
          <cell r="D13">
            <v>20.399999999999999</v>
          </cell>
          <cell r="E13">
            <v>75.166666666666671</v>
          </cell>
          <cell r="F13">
            <v>93</v>
          </cell>
          <cell r="G13">
            <v>41</v>
          </cell>
          <cell r="H13">
            <v>19.440000000000001</v>
          </cell>
          <cell r="I13" t="str">
            <v>N</v>
          </cell>
          <cell r="J13">
            <v>50.76</v>
          </cell>
          <cell r="K13">
            <v>0</v>
          </cell>
        </row>
        <row r="14">
          <cell r="B14">
            <v>25.183333333333337</v>
          </cell>
          <cell r="C14">
            <v>32.6</v>
          </cell>
          <cell r="D14">
            <v>21</v>
          </cell>
          <cell r="E14">
            <v>70.916666666666671</v>
          </cell>
          <cell r="F14">
            <v>88</v>
          </cell>
          <cell r="G14">
            <v>36</v>
          </cell>
          <cell r="H14">
            <v>21.240000000000002</v>
          </cell>
          <cell r="I14" t="str">
            <v>N</v>
          </cell>
          <cell r="J14">
            <v>41.04</v>
          </cell>
          <cell r="K14">
            <v>0</v>
          </cell>
        </row>
        <row r="15">
          <cell r="B15">
            <v>24.745833333333334</v>
          </cell>
          <cell r="C15">
            <v>31</v>
          </cell>
          <cell r="D15">
            <v>21.4</v>
          </cell>
          <cell r="E15">
            <v>73.75</v>
          </cell>
          <cell r="F15">
            <v>87</v>
          </cell>
          <cell r="G15">
            <v>49</v>
          </cell>
          <cell r="H15">
            <v>15.48</v>
          </cell>
          <cell r="I15" t="str">
            <v>N</v>
          </cell>
          <cell r="J15">
            <v>36</v>
          </cell>
          <cell r="K15">
            <v>0</v>
          </cell>
        </row>
        <row r="16">
          <cell r="B16">
            <v>24.229166666666668</v>
          </cell>
          <cell r="C16">
            <v>30.7</v>
          </cell>
          <cell r="D16">
            <v>21.6</v>
          </cell>
          <cell r="E16">
            <v>75.791666666666671</v>
          </cell>
          <cell r="F16">
            <v>89</v>
          </cell>
          <cell r="G16">
            <v>50</v>
          </cell>
          <cell r="H16">
            <v>23.759999999999998</v>
          </cell>
          <cell r="I16" t="str">
            <v>NO</v>
          </cell>
          <cell r="J16">
            <v>48.24</v>
          </cell>
          <cell r="K16">
            <v>0</v>
          </cell>
        </row>
        <row r="17">
          <cell r="B17">
            <v>25.329166666666666</v>
          </cell>
          <cell r="C17">
            <v>31.5</v>
          </cell>
          <cell r="D17">
            <v>21.1</v>
          </cell>
          <cell r="E17">
            <v>73.333333333333329</v>
          </cell>
          <cell r="F17">
            <v>92</v>
          </cell>
          <cell r="G17">
            <v>44</v>
          </cell>
          <cell r="H17">
            <v>21.240000000000002</v>
          </cell>
          <cell r="I17" t="str">
            <v>O</v>
          </cell>
          <cell r="J17">
            <v>37.440000000000005</v>
          </cell>
          <cell r="K17">
            <v>0</v>
          </cell>
        </row>
        <row r="18">
          <cell r="B18">
            <v>24.025000000000002</v>
          </cell>
          <cell r="C18">
            <v>30.3</v>
          </cell>
          <cell r="D18">
            <v>20.100000000000001</v>
          </cell>
          <cell r="E18">
            <v>79.208333333333329</v>
          </cell>
          <cell r="F18">
            <v>96</v>
          </cell>
          <cell r="G18">
            <v>48</v>
          </cell>
          <cell r="H18">
            <v>16.920000000000002</v>
          </cell>
          <cell r="I18" t="str">
            <v>NE</v>
          </cell>
          <cell r="J18">
            <v>30.6</v>
          </cell>
          <cell r="K18">
            <v>0</v>
          </cell>
        </row>
        <row r="19">
          <cell r="B19">
            <v>25.191666666666666</v>
          </cell>
          <cell r="C19">
            <v>30.3</v>
          </cell>
          <cell r="D19">
            <v>21.5</v>
          </cell>
          <cell r="E19">
            <v>74.583333333333329</v>
          </cell>
          <cell r="F19">
            <v>92</v>
          </cell>
          <cell r="G19">
            <v>46</v>
          </cell>
          <cell r="H19">
            <v>14.4</v>
          </cell>
          <cell r="I19" t="str">
            <v>L</v>
          </cell>
          <cell r="J19">
            <v>33.119999999999997</v>
          </cell>
          <cell r="K19">
            <v>0</v>
          </cell>
        </row>
        <row r="20">
          <cell r="B20">
            <v>23.795833333333334</v>
          </cell>
          <cell r="C20">
            <v>29.3</v>
          </cell>
          <cell r="D20">
            <v>20</v>
          </cell>
          <cell r="E20">
            <v>80.875</v>
          </cell>
          <cell r="F20">
            <v>96</v>
          </cell>
          <cell r="G20">
            <v>54</v>
          </cell>
          <cell r="H20">
            <v>18.36</v>
          </cell>
          <cell r="I20" t="str">
            <v>SE</v>
          </cell>
          <cell r="J20">
            <v>38.880000000000003</v>
          </cell>
          <cell r="K20">
            <v>0</v>
          </cell>
        </row>
        <row r="21">
          <cell r="B21">
            <v>22.329166666666669</v>
          </cell>
          <cell r="C21">
            <v>28.8</v>
          </cell>
          <cell r="D21">
            <v>19.7</v>
          </cell>
          <cell r="E21">
            <v>85.583333333333329</v>
          </cell>
          <cell r="F21">
            <v>95</v>
          </cell>
          <cell r="G21">
            <v>61</v>
          </cell>
          <cell r="H21">
            <v>17.28</v>
          </cell>
          <cell r="I21" t="str">
            <v>SE</v>
          </cell>
          <cell r="J21">
            <v>26.28</v>
          </cell>
          <cell r="K21">
            <v>0</v>
          </cell>
        </row>
        <row r="22">
          <cell r="B22">
            <v>21.429166666666671</v>
          </cell>
          <cell r="C22">
            <v>25.6</v>
          </cell>
          <cell r="D22">
            <v>17.600000000000001</v>
          </cell>
          <cell r="E22">
            <v>89.375</v>
          </cell>
          <cell r="F22">
            <v>96</v>
          </cell>
          <cell r="G22">
            <v>73</v>
          </cell>
          <cell r="H22">
            <v>18</v>
          </cell>
          <cell r="I22" t="str">
            <v>SE</v>
          </cell>
          <cell r="J22">
            <v>31.680000000000003</v>
          </cell>
          <cell r="K22">
            <v>27.4</v>
          </cell>
        </row>
        <row r="23">
          <cell r="B23">
            <v>21.162500000000001</v>
          </cell>
          <cell r="C23">
            <v>26.1</v>
          </cell>
          <cell r="D23">
            <v>18.8</v>
          </cell>
          <cell r="E23">
            <v>87.708333333333329</v>
          </cell>
          <cell r="F23">
            <v>96</v>
          </cell>
          <cell r="G23">
            <v>63</v>
          </cell>
          <cell r="H23">
            <v>15.48</v>
          </cell>
          <cell r="I23" t="str">
            <v>L</v>
          </cell>
          <cell r="J23">
            <v>30.6</v>
          </cell>
          <cell r="K23">
            <v>0</v>
          </cell>
        </row>
        <row r="24">
          <cell r="B24">
            <v>22.179166666666671</v>
          </cell>
          <cell r="C24">
            <v>26.9</v>
          </cell>
          <cell r="D24">
            <v>20</v>
          </cell>
          <cell r="E24">
            <v>85.875</v>
          </cell>
          <cell r="F24">
            <v>96</v>
          </cell>
          <cell r="G24">
            <v>64</v>
          </cell>
          <cell r="H24">
            <v>21.96</v>
          </cell>
          <cell r="I24" t="str">
            <v>NE</v>
          </cell>
          <cell r="J24">
            <v>39.96</v>
          </cell>
          <cell r="K24">
            <v>0</v>
          </cell>
        </row>
        <row r="25">
          <cell r="B25">
            <v>22.416666666666668</v>
          </cell>
          <cell r="C25">
            <v>27.1</v>
          </cell>
          <cell r="D25">
            <v>20.100000000000001</v>
          </cell>
          <cell r="E25">
            <v>85.708333333333329</v>
          </cell>
          <cell r="F25">
            <v>96</v>
          </cell>
          <cell r="G25">
            <v>64</v>
          </cell>
          <cell r="H25">
            <v>16.559999999999999</v>
          </cell>
          <cell r="I25" t="str">
            <v>N</v>
          </cell>
          <cell r="J25">
            <v>42.12</v>
          </cell>
          <cell r="K25">
            <v>0</v>
          </cell>
        </row>
        <row r="26">
          <cell r="B26">
            <v>23.008333333333336</v>
          </cell>
          <cell r="C26">
            <v>29</v>
          </cell>
          <cell r="D26">
            <v>19.5</v>
          </cell>
          <cell r="E26">
            <v>83.875</v>
          </cell>
          <cell r="F26">
            <v>96</v>
          </cell>
          <cell r="G26">
            <v>56</v>
          </cell>
          <cell r="H26">
            <v>14.4</v>
          </cell>
          <cell r="I26" t="str">
            <v>SE</v>
          </cell>
          <cell r="J26">
            <v>29.880000000000003</v>
          </cell>
          <cell r="K26">
            <v>0</v>
          </cell>
        </row>
        <row r="27">
          <cell r="B27">
            <v>24.291666666666661</v>
          </cell>
          <cell r="C27">
            <v>29.4</v>
          </cell>
          <cell r="D27">
            <v>21.3</v>
          </cell>
          <cell r="E27">
            <v>75.208333333333329</v>
          </cell>
          <cell r="F27">
            <v>92</v>
          </cell>
          <cell r="G27">
            <v>50</v>
          </cell>
          <cell r="H27">
            <v>16.2</v>
          </cell>
          <cell r="I27" t="str">
            <v>SE</v>
          </cell>
          <cell r="J27">
            <v>32.4</v>
          </cell>
          <cell r="K27">
            <v>0</v>
          </cell>
        </row>
        <row r="28">
          <cell r="B28">
            <v>22.666666666666668</v>
          </cell>
          <cell r="C28">
            <v>26.7</v>
          </cell>
          <cell r="D28">
            <v>20.399999999999999</v>
          </cell>
          <cell r="E28">
            <v>80.833333333333329</v>
          </cell>
          <cell r="F28">
            <v>93</v>
          </cell>
          <cell r="G28">
            <v>65</v>
          </cell>
          <cell r="H28">
            <v>15.48</v>
          </cell>
          <cell r="I28" t="str">
            <v>SE</v>
          </cell>
          <cell r="J28">
            <v>35.64</v>
          </cell>
          <cell r="K28">
            <v>0</v>
          </cell>
        </row>
        <row r="29">
          <cell r="B29">
            <v>21.899999999999995</v>
          </cell>
          <cell r="C29">
            <v>26.3</v>
          </cell>
          <cell r="D29">
            <v>18.8</v>
          </cell>
          <cell r="E29">
            <v>82.541666666666671</v>
          </cell>
          <cell r="F29">
            <v>96</v>
          </cell>
          <cell r="G29">
            <v>56</v>
          </cell>
          <cell r="H29">
            <v>16.920000000000002</v>
          </cell>
          <cell r="I29" t="str">
            <v>L</v>
          </cell>
          <cell r="J29">
            <v>41.76</v>
          </cell>
          <cell r="K29">
            <v>0</v>
          </cell>
        </row>
        <row r="30">
          <cell r="B30">
            <v>21.558333333333334</v>
          </cell>
          <cell r="C30">
            <v>25.3</v>
          </cell>
          <cell r="D30">
            <v>19.600000000000001</v>
          </cell>
          <cell r="E30">
            <v>87.666666666666671</v>
          </cell>
          <cell r="F30">
            <v>96</v>
          </cell>
          <cell r="G30">
            <v>72</v>
          </cell>
          <cell r="H30">
            <v>14.04</v>
          </cell>
          <cell r="I30" t="str">
            <v>L</v>
          </cell>
          <cell r="J30">
            <v>33.480000000000004</v>
          </cell>
          <cell r="K30">
            <v>0</v>
          </cell>
        </row>
        <row r="31">
          <cell r="B31">
            <v>21.504166666666666</v>
          </cell>
          <cell r="C31">
            <v>27.1</v>
          </cell>
          <cell r="D31">
            <v>17.3</v>
          </cell>
          <cell r="E31">
            <v>82.25</v>
          </cell>
          <cell r="F31">
            <v>97</v>
          </cell>
          <cell r="G31">
            <v>51</v>
          </cell>
          <cell r="H31">
            <v>9.7200000000000006</v>
          </cell>
          <cell r="I31" t="str">
            <v>S</v>
          </cell>
          <cell r="J31">
            <v>24.12</v>
          </cell>
          <cell r="K31">
            <v>0</v>
          </cell>
        </row>
        <row r="32">
          <cell r="B32">
            <v>21.480952380952381</v>
          </cell>
          <cell r="C32">
            <v>28.1</v>
          </cell>
          <cell r="D32">
            <v>17.100000000000001</v>
          </cell>
          <cell r="E32">
            <v>70.238095238095241</v>
          </cell>
          <cell r="F32">
            <v>88</v>
          </cell>
          <cell r="G32">
            <v>47</v>
          </cell>
          <cell r="H32">
            <v>12.6</v>
          </cell>
          <cell r="I32" t="str">
            <v>S</v>
          </cell>
          <cell r="J32">
            <v>26.64</v>
          </cell>
          <cell r="K32">
            <v>0</v>
          </cell>
        </row>
        <row r="33">
          <cell r="B33">
            <v>23.959999999999997</v>
          </cell>
          <cell r="C33">
            <v>28.8</v>
          </cell>
          <cell r="D33">
            <v>18.100000000000001</v>
          </cell>
          <cell r="E33">
            <v>64.8</v>
          </cell>
          <cell r="F33">
            <v>84</v>
          </cell>
          <cell r="G33">
            <v>47</v>
          </cell>
          <cell r="H33">
            <v>18.720000000000002</v>
          </cell>
          <cell r="I33" t="str">
            <v>L</v>
          </cell>
          <cell r="J33">
            <v>32.4</v>
          </cell>
          <cell r="K33">
            <v>0</v>
          </cell>
        </row>
        <row r="34">
          <cell r="B34">
            <v>23.537499999999998</v>
          </cell>
          <cell r="C34">
            <v>29.8</v>
          </cell>
          <cell r="D34">
            <v>19.100000000000001</v>
          </cell>
          <cell r="E34">
            <v>67.25</v>
          </cell>
          <cell r="F34">
            <v>83</v>
          </cell>
          <cell r="G34">
            <v>51</v>
          </cell>
          <cell r="H34">
            <v>18.36</v>
          </cell>
          <cell r="I34" t="str">
            <v>L</v>
          </cell>
          <cell r="J34">
            <v>33.119999999999997</v>
          </cell>
          <cell r="K34">
            <v>0</v>
          </cell>
        </row>
        <row r="35">
          <cell r="B35">
            <v>24.341666666666669</v>
          </cell>
          <cell r="C35">
            <v>30</v>
          </cell>
          <cell r="D35">
            <v>20.5</v>
          </cell>
          <cell r="E35">
            <v>77.125</v>
          </cell>
          <cell r="F35">
            <v>95</v>
          </cell>
          <cell r="G35">
            <v>50</v>
          </cell>
          <cell r="H35">
            <v>14.76</v>
          </cell>
          <cell r="I35" t="str">
            <v>NE</v>
          </cell>
          <cell r="J35">
            <v>32.76</v>
          </cell>
          <cell r="K35">
            <v>0</v>
          </cell>
        </row>
        <row r="36">
          <cell r="I36" t="str">
            <v>N</v>
          </cell>
        </row>
      </sheetData>
      <sheetData sheetId="3">
        <row r="5">
          <cell r="B5">
            <v>24.579166666666669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27.691666666666666</v>
          </cell>
          <cell r="C5">
            <v>34.4</v>
          </cell>
          <cell r="D5">
            <v>23.5</v>
          </cell>
          <cell r="E5">
            <v>76.041666666666671</v>
          </cell>
          <cell r="F5">
            <v>93</v>
          </cell>
          <cell r="G5">
            <v>49</v>
          </cell>
          <cell r="H5">
            <v>12.6</v>
          </cell>
          <cell r="I5" t="str">
            <v>NE</v>
          </cell>
          <cell r="J5">
            <v>23.759999999999998</v>
          </cell>
          <cell r="K5">
            <v>0</v>
          </cell>
        </row>
        <row r="6">
          <cell r="B6">
            <v>29.3</v>
          </cell>
          <cell r="C6">
            <v>36.200000000000003</v>
          </cell>
          <cell r="D6">
            <v>24.3</v>
          </cell>
          <cell r="E6">
            <v>70.791666666666671</v>
          </cell>
          <cell r="F6">
            <v>90</v>
          </cell>
          <cell r="G6">
            <v>44</v>
          </cell>
          <cell r="H6">
            <v>13.68</v>
          </cell>
          <cell r="I6" t="str">
            <v>L</v>
          </cell>
          <cell r="J6">
            <v>38.159999999999997</v>
          </cell>
          <cell r="K6">
            <v>0</v>
          </cell>
        </row>
        <row r="7">
          <cell r="B7">
            <v>29.908333333333335</v>
          </cell>
          <cell r="C7">
            <v>36.700000000000003</v>
          </cell>
          <cell r="D7">
            <v>26.9</v>
          </cell>
          <cell r="E7">
            <v>68.958333333333329</v>
          </cell>
          <cell r="F7">
            <v>83</v>
          </cell>
          <cell r="G7">
            <v>40</v>
          </cell>
          <cell r="H7">
            <v>18.720000000000002</v>
          </cell>
          <cell r="I7" t="str">
            <v>L</v>
          </cell>
          <cell r="J7">
            <v>39.24</v>
          </cell>
          <cell r="K7">
            <v>0</v>
          </cell>
        </row>
        <row r="8">
          <cell r="B8">
            <v>29.074999999999992</v>
          </cell>
          <cell r="C8">
            <v>35.200000000000003</v>
          </cell>
          <cell r="D8">
            <v>25.9</v>
          </cell>
          <cell r="E8">
            <v>75.083333333333329</v>
          </cell>
          <cell r="F8">
            <v>91</v>
          </cell>
          <cell r="G8">
            <v>49</v>
          </cell>
          <cell r="H8">
            <v>15.840000000000002</v>
          </cell>
          <cell r="I8" t="str">
            <v>O</v>
          </cell>
          <cell r="J8">
            <v>29.880000000000003</v>
          </cell>
          <cell r="K8">
            <v>0</v>
          </cell>
        </row>
        <row r="9">
          <cell r="B9">
            <v>27.837499999999995</v>
          </cell>
          <cell r="C9">
            <v>33.299999999999997</v>
          </cell>
          <cell r="D9">
            <v>23.2</v>
          </cell>
          <cell r="E9">
            <v>72.625</v>
          </cell>
          <cell r="F9">
            <v>91</v>
          </cell>
          <cell r="G9">
            <v>52</v>
          </cell>
          <cell r="H9">
            <v>11.16</v>
          </cell>
          <cell r="I9" t="str">
            <v>NO</v>
          </cell>
          <cell r="J9">
            <v>27.720000000000002</v>
          </cell>
          <cell r="K9">
            <v>0</v>
          </cell>
        </row>
        <row r="10">
          <cell r="B10">
            <v>29.933333333333326</v>
          </cell>
          <cell r="C10">
            <v>36.9</v>
          </cell>
          <cell r="D10">
            <v>25.6</v>
          </cell>
          <cell r="E10">
            <v>69.208333333333329</v>
          </cell>
          <cell r="F10">
            <v>90</v>
          </cell>
          <cell r="G10">
            <v>38</v>
          </cell>
          <cell r="H10">
            <v>12.6</v>
          </cell>
          <cell r="I10" t="str">
            <v>L</v>
          </cell>
          <cell r="J10">
            <v>36.36</v>
          </cell>
          <cell r="K10">
            <v>0</v>
          </cell>
        </row>
        <row r="11">
          <cell r="B11">
            <v>30.162500000000009</v>
          </cell>
          <cell r="C11">
            <v>37</v>
          </cell>
          <cell r="D11">
            <v>26.8</v>
          </cell>
          <cell r="E11">
            <v>67.625</v>
          </cell>
          <cell r="F11">
            <v>83</v>
          </cell>
          <cell r="G11">
            <v>40</v>
          </cell>
          <cell r="H11">
            <v>16.2</v>
          </cell>
          <cell r="I11" t="str">
            <v>NE</v>
          </cell>
          <cell r="J11">
            <v>43.56</v>
          </cell>
          <cell r="K11">
            <v>0.4</v>
          </cell>
        </row>
        <row r="12">
          <cell r="B12">
            <v>30.583333333333325</v>
          </cell>
          <cell r="C12">
            <v>38.6</v>
          </cell>
          <cell r="D12">
            <v>26.2</v>
          </cell>
          <cell r="E12">
            <v>63.291666666666664</v>
          </cell>
          <cell r="F12">
            <v>79</v>
          </cell>
          <cell r="G12">
            <v>37</v>
          </cell>
          <cell r="H12">
            <v>12.6</v>
          </cell>
          <cell r="I12" t="str">
            <v>N</v>
          </cell>
          <cell r="J12">
            <v>29.880000000000003</v>
          </cell>
          <cell r="K12">
            <v>0</v>
          </cell>
        </row>
        <row r="13">
          <cell r="B13">
            <v>28.762499999999999</v>
          </cell>
          <cell r="C13">
            <v>33.700000000000003</v>
          </cell>
          <cell r="D13">
            <v>26.1</v>
          </cell>
          <cell r="E13">
            <v>75.583333333333329</v>
          </cell>
          <cell r="F13">
            <v>86</v>
          </cell>
          <cell r="G13">
            <v>57</v>
          </cell>
          <cell r="H13">
            <v>12.24</v>
          </cell>
          <cell r="I13" t="str">
            <v>L</v>
          </cell>
          <cell r="J13">
            <v>30.96</v>
          </cell>
          <cell r="K13">
            <v>2.8</v>
          </cell>
        </row>
        <row r="14">
          <cell r="B14">
            <v>31.183333333333337</v>
          </cell>
          <cell r="C14">
            <v>37.299999999999997</v>
          </cell>
          <cell r="D14">
            <v>26.5</v>
          </cell>
          <cell r="E14">
            <v>64.625</v>
          </cell>
          <cell r="F14">
            <v>85</v>
          </cell>
          <cell r="G14">
            <v>37</v>
          </cell>
          <cell r="H14">
            <v>15.48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29.583333333333332</v>
          </cell>
          <cell r="C15">
            <v>35.700000000000003</v>
          </cell>
          <cell r="D15">
            <v>24.8</v>
          </cell>
          <cell r="E15">
            <v>71.541666666666671</v>
          </cell>
          <cell r="F15">
            <v>90</v>
          </cell>
          <cell r="G15">
            <v>48</v>
          </cell>
          <cell r="H15">
            <v>27.720000000000002</v>
          </cell>
          <cell r="I15" t="str">
            <v>N</v>
          </cell>
          <cell r="J15">
            <v>71.28</v>
          </cell>
          <cell r="K15">
            <v>6</v>
          </cell>
        </row>
        <row r="16">
          <cell r="B16">
            <v>29.875000000000004</v>
          </cell>
          <cell r="C16">
            <v>36.299999999999997</v>
          </cell>
          <cell r="D16">
            <v>25.9</v>
          </cell>
          <cell r="E16">
            <v>70</v>
          </cell>
          <cell r="F16">
            <v>89</v>
          </cell>
          <cell r="G16">
            <v>41</v>
          </cell>
          <cell r="H16">
            <v>23.040000000000003</v>
          </cell>
          <cell r="I16" t="str">
            <v>NO</v>
          </cell>
          <cell r="J16">
            <v>46.080000000000005</v>
          </cell>
          <cell r="K16">
            <v>0</v>
          </cell>
        </row>
        <row r="17">
          <cell r="B17">
            <v>29.854166666666668</v>
          </cell>
          <cell r="C17">
            <v>36.5</v>
          </cell>
          <cell r="D17">
            <v>26.5</v>
          </cell>
          <cell r="E17">
            <v>64.958333333333329</v>
          </cell>
          <cell r="F17">
            <v>83</v>
          </cell>
          <cell r="G17">
            <v>39</v>
          </cell>
          <cell r="H17">
            <v>14.04</v>
          </cell>
          <cell r="I17" t="str">
            <v>O</v>
          </cell>
          <cell r="J17">
            <v>35.64</v>
          </cell>
          <cell r="K17">
            <v>0</v>
          </cell>
        </row>
        <row r="18">
          <cell r="B18">
            <v>25.962500000000002</v>
          </cell>
          <cell r="C18">
            <v>30.9</v>
          </cell>
          <cell r="D18">
            <v>22.6</v>
          </cell>
          <cell r="E18">
            <v>78.291666666666671</v>
          </cell>
          <cell r="F18">
            <v>90</v>
          </cell>
          <cell r="G18">
            <v>62</v>
          </cell>
          <cell r="H18">
            <v>12.96</v>
          </cell>
          <cell r="I18" t="str">
            <v>O</v>
          </cell>
          <cell r="J18">
            <v>31.680000000000003</v>
          </cell>
          <cell r="K18">
            <v>2.4000000000000004</v>
          </cell>
        </row>
        <row r="19">
          <cell r="B19">
            <v>28.691666666666666</v>
          </cell>
          <cell r="C19">
            <v>35.5</v>
          </cell>
          <cell r="D19">
            <v>24.7</v>
          </cell>
          <cell r="E19">
            <v>69.833333333333329</v>
          </cell>
          <cell r="F19">
            <v>89</v>
          </cell>
          <cell r="G19">
            <v>43</v>
          </cell>
          <cell r="H19">
            <v>11.16</v>
          </cell>
          <cell r="I19" t="str">
            <v>N</v>
          </cell>
          <cell r="J19">
            <v>27.720000000000002</v>
          </cell>
          <cell r="K19">
            <v>2.8</v>
          </cell>
        </row>
        <row r="20">
          <cell r="B20">
            <v>24.508333333333336</v>
          </cell>
          <cell r="C20">
            <v>28.6</v>
          </cell>
          <cell r="D20">
            <v>23.2</v>
          </cell>
          <cell r="E20">
            <v>83.75</v>
          </cell>
          <cell r="F20">
            <v>92</v>
          </cell>
          <cell r="G20">
            <v>66</v>
          </cell>
          <cell r="H20">
            <v>19.079999999999998</v>
          </cell>
          <cell r="I20" t="str">
            <v>SO</v>
          </cell>
          <cell r="J20">
            <v>38.519999999999996</v>
          </cell>
          <cell r="K20">
            <v>36</v>
          </cell>
        </row>
        <row r="21">
          <cell r="B21">
            <v>25.595833333333335</v>
          </cell>
          <cell r="C21">
            <v>30.6</v>
          </cell>
          <cell r="D21">
            <v>22.5</v>
          </cell>
          <cell r="E21">
            <v>76.416666666666671</v>
          </cell>
          <cell r="F21">
            <v>87</v>
          </cell>
          <cell r="G21">
            <v>59</v>
          </cell>
          <cell r="H21">
            <v>14.76</v>
          </cell>
          <cell r="I21" t="str">
            <v>SO</v>
          </cell>
          <cell r="J21">
            <v>32.04</v>
          </cell>
          <cell r="K21">
            <v>3.6</v>
          </cell>
        </row>
        <row r="22">
          <cell r="B22">
            <v>24.445833333333336</v>
          </cell>
          <cell r="C22">
            <v>27.4</v>
          </cell>
          <cell r="D22">
            <v>22.9</v>
          </cell>
          <cell r="E22">
            <v>87.708333333333329</v>
          </cell>
          <cell r="F22">
            <v>93</v>
          </cell>
          <cell r="G22">
            <v>72</v>
          </cell>
          <cell r="H22">
            <v>15.840000000000002</v>
          </cell>
          <cell r="I22" t="str">
            <v>SO</v>
          </cell>
          <cell r="J22">
            <v>33.119999999999997</v>
          </cell>
          <cell r="K22">
            <v>49.199999999999996</v>
          </cell>
        </row>
        <row r="23">
          <cell r="B23">
            <v>23.720833333333331</v>
          </cell>
          <cell r="C23">
            <v>28.2</v>
          </cell>
          <cell r="D23">
            <v>21.8</v>
          </cell>
          <cell r="E23">
            <v>88.416666666666671</v>
          </cell>
          <cell r="F23">
            <v>93</v>
          </cell>
          <cell r="G23">
            <v>74</v>
          </cell>
          <cell r="H23">
            <v>15.48</v>
          </cell>
          <cell r="I23" t="str">
            <v>SO</v>
          </cell>
          <cell r="J23">
            <v>29.880000000000003</v>
          </cell>
          <cell r="K23">
            <v>74.2</v>
          </cell>
        </row>
        <row r="24">
          <cell r="B24">
            <v>23.916666666666661</v>
          </cell>
          <cell r="C24">
            <v>26.7</v>
          </cell>
          <cell r="D24">
            <v>22.4</v>
          </cell>
          <cell r="E24">
            <v>85.5</v>
          </cell>
          <cell r="F24">
            <v>93</v>
          </cell>
          <cell r="G24">
            <v>69</v>
          </cell>
          <cell r="H24">
            <v>11.879999999999999</v>
          </cell>
          <cell r="I24" t="str">
            <v>SO</v>
          </cell>
          <cell r="J24">
            <v>24.48</v>
          </cell>
          <cell r="K24">
            <v>1.5999999999999999</v>
          </cell>
        </row>
        <row r="25">
          <cell r="B25">
            <v>26.345833333333331</v>
          </cell>
          <cell r="C25">
            <v>31.2</v>
          </cell>
          <cell r="D25">
            <v>23</v>
          </cell>
          <cell r="E25">
            <v>76.166666666666671</v>
          </cell>
          <cell r="F25">
            <v>92</v>
          </cell>
          <cell r="G25">
            <v>55</v>
          </cell>
          <cell r="H25">
            <v>9</v>
          </cell>
          <cell r="I25" t="str">
            <v>S</v>
          </cell>
          <cell r="J25">
            <v>20.16</v>
          </cell>
          <cell r="K25">
            <v>0.6</v>
          </cell>
        </row>
        <row r="26">
          <cell r="B26">
            <v>27.662499999999998</v>
          </cell>
          <cell r="C26">
            <v>32.9</v>
          </cell>
          <cell r="D26">
            <v>24.3</v>
          </cell>
          <cell r="E26">
            <v>73.166666666666671</v>
          </cell>
          <cell r="F26">
            <v>92</v>
          </cell>
          <cell r="G26">
            <v>45</v>
          </cell>
          <cell r="H26">
            <v>8.64</v>
          </cell>
          <cell r="I26" t="str">
            <v>NE</v>
          </cell>
          <cell r="J26">
            <v>32.76</v>
          </cell>
          <cell r="K26">
            <v>26.8</v>
          </cell>
        </row>
        <row r="27">
          <cell r="B27">
            <v>27.495833333333334</v>
          </cell>
          <cell r="C27">
            <v>32.6</v>
          </cell>
          <cell r="D27">
            <v>24.4</v>
          </cell>
          <cell r="E27">
            <v>78.958333333333329</v>
          </cell>
          <cell r="F27">
            <v>92</v>
          </cell>
          <cell r="G27">
            <v>54</v>
          </cell>
          <cell r="H27">
            <v>16.559999999999999</v>
          </cell>
          <cell r="I27" t="str">
            <v>L</v>
          </cell>
          <cell r="J27">
            <v>38.880000000000003</v>
          </cell>
          <cell r="K27">
            <v>0.6</v>
          </cell>
        </row>
        <row r="28">
          <cell r="B28">
            <v>25.204166666666666</v>
          </cell>
          <cell r="C28">
            <v>30.1</v>
          </cell>
          <cell r="D28">
            <v>22.1</v>
          </cell>
          <cell r="E28">
            <v>77.25</v>
          </cell>
          <cell r="F28">
            <v>92</v>
          </cell>
          <cell r="G28">
            <v>57</v>
          </cell>
          <cell r="H28">
            <v>14.76</v>
          </cell>
          <cell r="I28" t="str">
            <v>S</v>
          </cell>
          <cell r="J28">
            <v>40.32</v>
          </cell>
          <cell r="K28">
            <v>3.8000000000000007</v>
          </cell>
        </row>
        <row r="29">
          <cell r="B29">
            <v>25.562500000000004</v>
          </cell>
          <cell r="C29">
            <v>29.5</v>
          </cell>
          <cell r="D29">
            <v>23.1</v>
          </cell>
          <cell r="E29">
            <v>81.541666666666671</v>
          </cell>
          <cell r="F29">
            <v>91</v>
          </cell>
          <cell r="G29">
            <v>63</v>
          </cell>
          <cell r="H29">
            <v>12.6</v>
          </cell>
          <cell r="I29" t="str">
            <v>NE</v>
          </cell>
          <cell r="J29">
            <v>23.759999999999998</v>
          </cell>
          <cell r="K29">
            <v>0</v>
          </cell>
        </row>
        <row r="30">
          <cell r="B30">
            <v>25.216666666666669</v>
          </cell>
          <cell r="C30">
            <v>28.4</v>
          </cell>
          <cell r="D30">
            <v>22.7</v>
          </cell>
          <cell r="E30">
            <v>74.666666666666671</v>
          </cell>
          <cell r="F30">
            <v>92</v>
          </cell>
          <cell r="G30">
            <v>61</v>
          </cell>
          <cell r="H30">
            <v>17.28</v>
          </cell>
          <cell r="I30" t="str">
            <v>SO</v>
          </cell>
          <cell r="J30">
            <v>37.080000000000005</v>
          </cell>
          <cell r="K30">
            <v>0</v>
          </cell>
        </row>
        <row r="31">
          <cell r="B31">
            <v>26.504166666666666</v>
          </cell>
          <cell r="C31">
            <v>30.6</v>
          </cell>
          <cell r="D31">
            <v>22.7</v>
          </cell>
          <cell r="E31">
            <v>54.833333333333336</v>
          </cell>
          <cell r="F31">
            <v>87</v>
          </cell>
          <cell r="G31">
            <v>26</v>
          </cell>
          <cell r="H31">
            <v>14.76</v>
          </cell>
          <cell r="I31" t="str">
            <v>S</v>
          </cell>
          <cell r="J31">
            <v>31.680000000000003</v>
          </cell>
          <cell r="K31">
            <v>0</v>
          </cell>
        </row>
        <row r="32">
          <cell r="B32">
            <v>24.961904761904766</v>
          </cell>
          <cell r="C32">
            <v>30</v>
          </cell>
          <cell r="D32">
            <v>18.8</v>
          </cell>
          <cell r="E32">
            <v>47.714285714285715</v>
          </cell>
          <cell r="F32">
            <v>83</v>
          </cell>
          <cell r="G32">
            <v>30</v>
          </cell>
          <cell r="H32">
            <v>18</v>
          </cell>
          <cell r="I32" t="str">
            <v>S</v>
          </cell>
          <cell r="J32">
            <v>37.080000000000005</v>
          </cell>
          <cell r="K32">
            <v>0</v>
          </cell>
        </row>
        <row r="33">
          <cell r="B33">
            <v>25.666666666666664</v>
          </cell>
          <cell r="C33">
            <v>31.9</v>
          </cell>
          <cell r="D33">
            <v>15.1</v>
          </cell>
          <cell r="E33">
            <v>58.266666666666666</v>
          </cell>
          <cell r="F33">
            <v>94</v>
          </cell>
          <cell r="G33">
            <v>34</v>
          </cell>
          <cell r="H33">
            <v>7.5600000000000005</v>
          </cell>
          <cell r="I33" t="str">
            <v>NO</v>
          </cell>
          <cell r="J33">
            <v>15.120000000000001</v>
          </cell>
          <cell r="K33">
            <v>0</v>
          </cell>
        </row>
        <row r="34">
          <cell r="B34">
            <v>26.516666666666666</v>
          </cell>
          <cell r="C34">
            <v>33.4</v>
          </cell>
          <cell r="D34">
            <v>21.5</v>
          </cell>
          <cell r="E34">
            <v>63.958333333333336</v>
          </cell>
          <cell r="F34">
            <v>86</v>
          </cell>
          <cell r="G34">
            <v>39</v>
          </cell>
          <cell r="H34">
            <v>7.9200000000000008</v>
          </cell>
          <cell r="I34" t="str">
            <v>NO</v>
          </cell>
          <cell r="J34">
            <v>17.28</v>
          </cell>
          <cell r="K34">
            <v>0</v>
          </cell>
        </row>
        <row r="35">
          <cell r="B35">
            <v>28.175000000000001</v>
          </cell>
          <cell r="C35">
            <v>34.700000000000003</v>
          </cell>
          <cell r="D35">
            <v>22.8</v>
          </cell>
          <cell r="E35">
            <v>62.166666666666664</v>
          </cell>
          <cell r="F35">
            <v>77</v>
          </cell>
          <cell r="G35">
            <v>41</v>
          </cell>
          <cell r="H35">
            <v>11.16</v>
          </cell>
          <cell r="I35" t="str">
            <v>L</v>
          </cell>
          <cell r="J35">
            <v>25.56</v>
          </cell>
          <cell r="K35">
            <v>0</v>
          </cell>
        </row>
        <row r="36">
          <cell r="I36" t="str">
            <v>L</v>
          </cell>
        </row>
      </sheetData>
      <sheetData sheetId="3">
        <row r="5">
          <cell r="B5">
            <v>29.516666666666676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zoomScale="90" zoomScaleNormal="90" workbookViewId="0">
      <selection activeCell="B2" sqref="B2:AG2"/>
    </sheetView>
  </sheetViews>
  <sheetFormatPr defaultRowHeight="12.75" x14ac:dyDescent="0.2"/>
  <cols>
    <col min="1" max="1" width="17.42578125" style="2" customWidth="1"/>
    <col min="2" max="2" width="5.7109375" style="2" customWidth="1"/>
    <col min="3" max="3" width="5.85546875" style="2" customWidth="1"/>
    <col min="4" max="4" width="5.7109375" style="2" customWidth="1"/>
    <col min="5" max="5" width="5.85546875" style="2" customWidth="1"/>
    <col min="6" max="6" width="5.5703125" style="2" customWidth="1"/>
    <col min="7" max="7" width="5.7109375" style="2" customWidth="1"/>
    <col min="8" max="8" width="5.85546875" style="2" customWidth="1"/>
    <col min="9" max="9" width="5.7109375" style="2" customWidth="1"/>
    <col min="10" max="10" width="5.28515625" style="2" customWidth="1"/>
    <col min="11" max="11" width="5.7109375" style="2" customWidth="1"/>
    <col min="12" max="12" width="5.28515625" style="2" customWidth="1"/>
    <col min="13" max="13" width="5.140625" style="2" customWidth="1"/>
    <col min="14" max="14" width="5.42578125" style="2" customWidth="1"/>
    <col min="15" max="15" width="5.140625" style="2" customWidth="1"/>
    <col min="16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4" s="4" customFormat="1" ht="20.100000000000001" customHeight="1" x14ac:dyDescent="0.2">
      <c r="A2" s="60" t="s">
        <v>21</v>
      </c>
      <c r="B2" s="58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6" t="s">
        <v>40</v>
      </c>
      <c r="AH3" s="8"/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6" t="s">
        <v>39</v>
      </c>
      <c r="AH4" s="8"/>
    </row>
    <row r="5" spans="1:34" s="5" customFormat="1" ht="20.100000000000001" customHeight="1" x14ac:dyDescent="0.2">
      <c r="A5" s="16" t="s">
        <v>46</v>
      </c>
      <c r="B5" s="17">
        <f>[1]Março!$B$5</f>
        <v>25.333333333333339</v>
      </c>
      <c r="C5" s="17">
        <f>[1]Março!$B$6</f>
        <v>27.241666666666656</v>
      </c>
      <c r="D5" s="17">
        <f>[1]Março!$B$7</f>
        <v>28.379166666666666</v>
      </c>
      <c r="E5" s="17">
        <f>[1]Março!$B$8</f>
        <v>28.483333333333334</v>
      </c>
      <c r="F5" s="17">
        <f>[1]Março!$B$9</f>
        <v>26.370833333333337</v>
      </c>
      <c r="G5" s="17">
        <f>[1]Março!$B$10</f>
        <v>27.670833333333334</v>
      </c>
      <c r="H5" s="17">
        <f>[1]Março!$B$11</f>
        <v>28.875000000000004</v>
      </c>
      <c r="I5" s="17">
        <f>[1]Março!$B$12</f>
        <v>28.537499999999998</v>
      </c>
      <c r="J5" s="17">
        <f>[1]Março!$B$13</f>
        <v>28.337500000000009</v>
      </c>
      <c r="K5" s="17">
        <f>[1]Março!$B$14</f>
        <v>28.854166666666671</v>
      </c>
      <c r="L5" s="17">
        <f>[1]Março!$B$15</f>
        <v>29.141666666666666</v>
      </c>
      <c r="M5" s="17">
        <f>[1]Março!$B$16</f>
        <v>27.525000000000002</v>
      </c>
      <c r="N5" s="17">
        <f>[1]Março!$B$17</f>
        <v>28.387500000000003</v>
      </c>
      <c r="O5" s="17">
        <f>[1]Março!$B$18</f>
        <v>25.462499999999995</v>
      </c>
      <c r="P5" s="17">
        <f>[1]Março!$B$19</f>
        <v>26.504166666666666</v>
      </c>
      <c r="Q5" s="17">
        <f>[1]Março!$B$20</f>
        <v>26.062500000000004</v>
      </c>
      <c r="R5" s="17">
        <f>[1]Março!$B$21</f>
        <v>24.333333333333339</v>
      </c>
      <c r="S5" s="17">
        <f>[1]Março!$B$22</f>
        <v>22.3125</v>
      </c>
      <c r="T5" s="17">
        <f>[1]Março!$B$23</f>
        <v>21.837500000000002</v>
      </c>
      <c r="U5" s="17">
        <f>[1]Março!$B$24</f>
        <v>23.141666666666662</v>
      </c>
      <c r="V5" s="17">
        <f>[1]Março!$B$25</f>
        <v>22.95</v>
      </c>
      <c r="W5" s="17">
        <f>[1]Março!$B$26</f>
        <v>25.054166666666671</v>
      </c>
      <c r="X5" s="17">
        <f>[1]Março!$B$27</f>
        <v>25.566666666666666</v>
      </c>
      <c r="Y5" s="17">
        <f>[1]Março!$B$28</f>
        <v>25.529166666666669</v>
      </c>
      <c r="Z5" s="17">
        <f>[1]Março!$B$29</f>
        <v>25.104166666666671</v>
      </c>
      <c r="AA5" s="17">
        <f>[1]Março!$B$30</f>
        <v>24.783333333333342</v>
      </c>
      <c r="AB5" s="17">
        <f>[1]Março!$B$31</f>
        <v>24.066666666666663</v>
      </c>
      <c r="AC5" s="17">
        <f>[1]Março!$B$32</f>
        <v>22.738095238095241</v>
      </c>
      <c r="AD5" s="17">
        <f>[1]Março!$B$33</f>
        <v>25.142857142857142</v>
      </c>
      <c r="AE5" s="17">
        <f>[1]Março!$B$34</f>
        <v>23.675000000000001</v>
      </c>
      <c r="AF5" s="17">
        <f>[1]Março!$B$35</f>
        <v>26.524999999999995</v>
      </c>
      <c r="AG5" s="37">
        <f>AVERAGE(B5:AF5)</f>
        <v>25.933122119815661</v>
      </c>
      <c r="AH5" s="8"/>
    </row>
    <row r="6" spans="1:34" ht="17.100000000000001" customHeight="1" x14ac:dyDescent="0.2">
      <c r="A6" s="16" t="s">
        <v>0</v>
      </c>
      <c r="B6" s="18">
        <f>[2]Março!$B$5</f>
        <v>24.745833333333334</v>
      </c>
      <c r="C6" s="18">
        <f>[2]Março!$B$6</f>
        <v>26.520833333333329</v>
      </c>
      <c r="D6" s="18">
        <f>[2]Março!$B$7</f>
        <v>27.945833333333336</v>
      </c>
      <c r="E6" s="18">
        <f>[2]Março!$B$8</f>
        <v>27.016666666666666</v>
      </c>
      <c r="F6" s="18">
        <f>[2]Março!$B$9</f>
        <v>25.212500000000006</v>
      </c>
      <c r="G6" s="18">
        <f>[2]Março!$B$10</f>
        <v>26.608333333333331</v>
      </c>
      <c r="H6" s="18">
        <f>[2]Março!$B$11</f>
        <v>28.012500000000003</v>
      </c>
      <c r="I6" s="18">
        <f>[2]Março!$B$12</f>
        <v>25.941666666666666</v>
      </c>
      <c r="J6" s="18">
        <f>[2]Março!$B$13</f>
        <v>27.450000000000006</v>
      </c>
      <c r="K6" s="18">
        <f>[2]Março!$B$14</f>
        <v>27.258333333333326</v>
      </c>
      <c r="L6" s="18">
        <f>[2]Março!$B$15</f>
        <v>24.983333333333334</v>
      </c>
      <c r="M6" s="18">
        <f>[2]Março!$B$16</f>
        <v>26.987499999999997</v>
      </c>
      <c r="N6" s="18">
        <f>[2]Março!$B$17</f>
        <v>23.349999999999998</v>
      </c>
      <c r="O6" s="18">
        <f>[2]Março!$B$18</f>
        <v>23.045833333333331</v>
      </c>
      <c r="P6" s="18">
        <f>[2]Março!$B$19</f>
        <v>23.279166666666665</v>
      </c>
      <c r="Q6" s="18">
        <f>[2]Março!$B$20</f>
        <v>24.304166666666664</v>
      </c>
      <c r="R6" s="18">
        <f>[2]Março!$B$21</f>
        <v>24.549999999999997</v>
      </c>
      <c r="S6" s="18">
        <f>[2]Março!$B$22</f>
        <v>21.262499999999999</v>
      </c>
      <c r="T6" s="18">
        <f>[2]Março!$B$23</f>
        <v>21.116666666666671</v>
      </c>
      <c r="U6" s="18">
        <f>[2]Março!$B$24</f>
        <v>20.004166666666666</v>
      </c>
      <c r="V6" s="18">
        <f>[2]Março!$B$25</f>
        <v>21.725000000000005</v>
      </c>
      <c r="W6" s="18">
        <f>[2]Março!$B$26</f>
        <v>22.375000000000004</v>
      </c>
      <c r="X6" s="18">
        <f>[2]Março!$B$27</f>
        <v>22.837500000000002</v>
      </c>
      <c r="Y6" s="18">
        <f>[2]Março!$B$28</f>
        <v>23.112499999999997</v>
      </c>
      <c r="Z6" s="18">
        <f>[2]Março!$B$29</f>
        <v>22.912500000000005</v>
      </c>
      <c r="AA6" s="18">
        <f>[2]Março!$B$30</f>
        <v>22.354166666666668</v>
      </c>
      <c r="AB6" s="18">
        <f>[2]Março!$B$31</f>
        <v>20.812499999999996</v>
      </c>
      <c r="AC6" s="18">
        <f>[2]Março!$B$32</f>
        <v>18.485714285714288</v>
      </c>
      <c r="AD6" s="18">
        <f>[2]Março!$B$33</f>
        <v>22.853333333333335</v>
      </c>
      <c r="AE6" s="18">
        <f>[2]Março!$B$34</f>
        <v>21.512499999999999</v>
      </c>
      <c r="AF6" s="18">
        <f>[2]Março!$B$35</f>
        <v>23.291666666666668</v>
      </c>
      <c r="AG6" s="38">
        <f t="shared" ref="AG6:AG19" si="1">AVERAGE(B6:AF6)</f>
        <v>23.931232718894005</v>
      </c>
    </row>
    <row r="7" spans="1:34" ht="17.100000000000001" customHeight="1" x14ac:dyDescent="0.2">
      <c r="A7" s="16" t="s">
        <v>1</v>
      </c>
      <c r="B7" s="18">
        <f>[3]Março!$B$5</f>
        <v>27.450000000000003</v>
      </c>
      <c r="C7" s="18">
        <f>[3]Março!$B$6</f>
        <v>29.075000000000003</v>
      </c>
      <c r="D7" s="18">
        <f>[3]Março!$B$7</f>
        <v>28.6875</v>
      </c>
      <c r="E7" s="18">
        <f>[3]Março!$B$8</f>
        <v>28.287499999999991</v>
      </c>
      <c r="F7" s="18">
        <f>[3]Março!$B$9</f>
        <v>26.770833333333332</v>
      </c>
      <c r="G7" s="18">
        <f>[3]Março!$B$10</f>
        <v>28.262500000000003</v>
      </c>
      <c r="H7" s="18">
        <f>[3]Março!$B$11</f>
        <v>28.445833333333336</v>
      </c>
      <c r="I7" s="18">
        <f>[3]Março!$B$12</f>
        <v>29.07083333333334</v>
      </c>
      <c r="J7" s="18">
        <f>[3]Março!$B$13</f>
        <v>30.008333333333329</v>
      </c>
      <c r="K7" s="18">
        <f>[3]Março!$B$14</f>
        <v>30.191666666666666</v>
      </c>
      <c r="L7" s="18">
        <f>[3]Março!$B$15</f>
        <v>28.558333333333334</v>
      </c>
      <c r="M7" s="18">
        <f>[3]Março!$B$16</f>
        <v>29.495833333333326</v>
      </c>
      <c r="N7" s="18">
        <f>[3]Março!$B$17</f>
        <v>29.579166666666662</v>
      </c>
      <c r="O7" s="18">
        <f>[3]Março!$B$18</f>
        <v>27.433333333333334</v>
      </c>
      <c r="P7" s="18">
        <f>[3]Março!$B$19</f>
        <v>27.483333333333331</v>
      </c>
      <c r="Q7" s="18">
        <f>[3]Março!$B$20</f>
        <v>25.425000000000001</v>
      </c>
      <c r="R7" s="18">
        <f>[3]Março!$B$21</f>
        <v>26.370833333333334</v>
      </c>
      <c r="S7" s="18">
        <f>[3]Março!$B$22</f>
        <v>24.229166666666668</v>
      </c>
      <c r="T7" s="18">
        <f>[3]Março!$B$23</f>
        <v>23.6875</v>
      </c>
      <c r="U7" s="18">
        <f>[3]Março!$B$24</f>
        <v>24.862500000000001</v>
      </c>
      <c r="V7" s="18">
        <f>[3]Março!$B$25</f>
        <v>24.791666666666671</v>
      </c>
      <c r="W7" s="18">
        <f>[3]Março!$B$26</f>
        <v>26.600000000000005</v>
      </c>
      <c r="X7" s="18">
        <f>[3]Março!$B$27</f>
        <v>27.324999999999999</v>
      </c>
      <c r="Y7" s="18">
        <f>[3]Março!$B$28</f>
        <v>26.1875</v>
      </c>
      <c r="Z7" s="18">
        <f>[3]Março!$B$29</f>
        <v>24.599999999999998</v>
      </c>
      <c r="AA7" s="18">
        <f>[3]Março!$B$30</f>
        <v>25.179166666666671</v>
      </c>
      <c r="AB7" s="18">
        <f>[3]Março!$B$31</f>
        <v>24.787500000000005</v>
      </c>
      <c r="AC7" s="18">
        <f>[3]Março!$B$32</f>
        <v>21.485714285714284</v>
      </c>
      <c r="AD7" s="18">
        <f>[3]Março!$B$33</f>
        <v>25.726666666666667</v>
      </c>
      <c r="AE7" s="18">
        <f>[3]Março!$B$34</f>
        <v>26.041666666666668</v>
      </c>
      <c r="AF7" s="18">
        <f>[3]Março!$B$35</f>
        <v>27.554166666666664</v>
      </c>
      <c r="AG7" s="38">
        <f t="shared" si="1"/>
        <v>26.892066052227346</v>
      </c>
    </row>
    <row r="8" spans="1:34" ht="17.100000000000001" customHeight="1" x14ac:dyDescent="0.2">
      <c r="A8" s="16" t="s">
        <v>71</v>
      </c>
      <c r="B8" s="18" t="str">
        <f>[4]Março!$B$5</f>
        <v>**</v>
      </c>
      <c r="C8" s="18" t="str">
        <f>[4]Março!$B$6</f>
        <v>**</v>
      </c>
      <c r="D8" s="18" t="str">
        <f>[4]Março!$B$7</f>
        <v>**</v>
      </c>
      <c r="E8" s="18" t="str">
        <f>[4]Março!$B$8</f>
        <v>**</v>
      </c>
      <c r="F8" s="18" t="str">
        <f>[4]Março!$B$9</f>
        <v>**</v>
      </c>
      <c r="G8" s="18" t="str">
        <f>[4]Março!$B$10</f>
        <v>**</v>
      </c>
      <c r="H8" s="18" t="str">
        <f>[4]Março!$B$11</f>
        <v>**</v>
      </c>
      <c r="I8" s="18" t="str">
        <f>[4]Março!$B$12</f>
        <v>**</v>
      </c>
      <c r="J8" s="18" t="str">
        <f>[4]Março!$B$13</f>
        <v>**</v>
      </c>
      <c r="K8" s="18" t="str">
        <f>[4]Março!$B$14</f>
        <v>**</v>
      </c>
      <c r="L8" s="18" t="str">
        <f>[4]Março!$B$15</f>
        <v>**</v>
      </c>
      <c r="M8" s="18" t="str">
        <f>[4]Março!$B$16</f>
        <v>**</v>
      </c>
      <c r="N8" s="18" t="str">
        <f>[4]Março!$B$17</f>
        <v>**</v>
      </c>
      <c r="O8" s="18" t="str">
        <f>[4]Março!$B$18</f>
        <v>**</v>
      </c>
      <c r="P8" s="18" t="str">
        <f>[4]Março!$B$19</f>
        <v>**</v>
      </c>
      <c r="Q8" s="18" t="str">
        <f>[4]Março!$B$20</f>
        <v>**</v>
      </c>
      <c r="R8" s="18" t="str">
        <f>[4]Março!$B$21</f>
        <v>**</v>
      </c>
      <c r="S8" s="18" t="str">
        <f>[4]Março!$B$22</f>
        <v>**</v>
      </c>
      <c r="T8" s="18" t="str">
        <f>[4]Março!$B$23</f>
        <v>**</v>
      </c>
      <c r="U8" s="18" t="str">
        <f>[4]Março!$B$24</f>
        <v>**</v>
      </c>
      <c r="V8" s="18" t="str">
        <f>[4]Março!$B$25</f>
        <v>**</v>
      </c>
      <c r="W8" s="18">
        <f>[4]Março!$B$26</f>
        <v>23.974999999999998</v>
      </c>
      <c r="X8" s="18">
        <f>[4]Março!$B$27</f>
        <v>25.120833333333334</v>
      </c>
      <c r="Y8" s="18">
        <f>[4]Março!$B$28</f>
        <v>24.116666666666664</v>
      </c>
      <c r="Z8" s="18">
        <f>[4]Março!$B$29</f>
        <v>25.020833333333332</v>
      </c>
      <c r="AA8" s="18">
        <f>[4]Março!$B$30</f>
        <v>22.862499999999997</v>
      </c>
      <c r="AB8" s="18">
        <f>[4]Março!$B$31</f>
        <v>23.091666666666665</v>
      </c>
      <c r="AC8" s="18">
        <f>[4]Março!$B$32</f>
        <v>21.5</v>
      </c>
      <c r="AD8" s="18">
        <f>[4]Março!$B$33</f>
        <v>24.246666666666666</v>
      </c>
      <c r="AE8" s="18">
        <f>[4]Março!$B$34</f>
        <v>23.295833333333334</v>
      </c>
      <c r="AF8" s="18">
        <f>[4]Março!$B$35</f>
        <v>24.879166666666663</v>
      </c>
      <c r="AG8" s="38">
        <f t="shared" ref="AG8" si="2">AVERAGE(B8:AF8)</f>
        <v>23.810916666666664</v>
      </c>
    </row>
    <row r="9" spans="1:34" ht="17.100000000000001" customHeight="1" x14ac:dyDescent="0.2">
      <c r="A9" s="16" t="s">
        <v>47</v>
      </c>
      <c r="B9" s="18">
        <f>[5]Março!$B$5</f>
        <v>27.641666666666666</v>
      </c>
      <c r="C9" s="18">
        <f>[5]Março!$B$6</f>
        <v>28.625000000000004</v>
      </c>
      <c r="D9" s="18">
        <f>[5]Março!$B$7</f>
        <v>28.454166666666669</v>
      </c>
      <c r="E9" s="18">
        <f>[5]Março!$B$8</f>
        <v>26.795833333333334</v>
      </c>
      <c r="F9" s="18">
        <f>[5]Março!$B$9</f>
        <v>25.945833333333336</v>
      </c>
      <c r="G9" s="18">
        <f>[5]Março!$B$10</f>
        <v>27.61666666666666</v>
      </c>
      <c r="H9" s="18">
        <f>[5]Março!$B$11</f>
        <v>29.737499999999997</v>
      </c>
      <c r="I9" s="18">
        <f>[5]Março!$B$12</f>
        <v>29.487500000000001</v>
      </c>
      <c r="J9" s="18">
        <f>[5]Março!$B$13</f>
        <v>29.216666666666669</v>
      </c>
      <c r="K9" s="18">
        <f>[5]Março!$B$14</f>
        <v>29.649999999999995</v>
      </c>
      <c r="L9" s="18">
        <f>[5]Março!$B$15</f>
        <v>27.980000000000004</v>
      </c>
      <c r="M9" s="18">
        <f>[5]Março!$B$16</f>
        <v>29.865217391304348</v>
      </c>
      <c r="N9" s="18">
        <f>[5]Março!$B$17</f>
        <v>25.541666666666661</v>
      </c>
      <c r="O9" s="18">
        <f>[5]Março!$B$18</f>
        <v>25.679166666666664</v>
      </c>
      <c r="P9" s="18">
        <f>[5]Março!$B$19</f>
        <v>26.308333333333326</v>
      </c>
      <c r="Q9" s="18">
        <f>[5]Março!$B$20</f>
        <v>25.050000000000008</v>
      </c>
      <c r="R9" s="18">
        <f>[5]Março!$B$21</f>
        <v>25.5625</v>
      </c>
      <c r="S9" s="18">
        <f>[5]Março!$B$22</f>
        <v>25.312500000000004</v>
      </c>
      <c r="T9" s="18">
        <f>[5]Março!$B$23</f>
        <v>24.145833333333339</v>
      </c>
      <c r="U9" s="18">
        <f>[5]Março!$B$24</f>
        <v>23.525000000000002</v>
      </c>
      <c r="V9" s="18">
        <f>[5]Março!$B$25</f>
        <v>24.433333333333334</v>
      </c>
      <c r="W9" s="18">
        <f>[5]Março!$B$26</f>
        <v>24.291666666666668</v>
      </c>
      <c r="X9" s="18">
        <f>[5]Março!$B$27</f>
        <v>25.570833333333329</v>
      </c>
      <c r="Y9" s="18">
        <f>[5]Março!$B$28</f>
        <v>25.420833333333334</v>
      </c>
      <c r="Z9" s="18">
        <f>[5]Março!$B$29</f>
        <v>25.829166666666666</v>
      </c>
      <c r="AA9" s="18">
        <f>[5]Março!$B$30</f>
        <v>23.316666666666666</v>
      </c>
      <c r="AB9" s="18">
        <f>[5]Março!$B$31</f>
        <v>22.147619047619042</v>
      </c>
      <c r="AC9" s="18">
        <f>[5]Março!$B$32</f>
        <v>26.744444444444451</v>
      </c>
      <c r="AD9" s="18">
        <f>[5]Março!$B$33</f>
        <v>21.020833333333336</v>
      </c>
      <c r="AE9" s="18">
        <f>[5]Março!$B$34</f>
        <v>23.054166666666671</v>
      </c>
      <c r="AF9" s="18">
        <f>[5]Março!$B$35</f>
        <v>25.849999999999994</v>
      </c>
      <c r="AG9" s="38">
        <f t="shared" si="1"/>
        <v>26.123245619893588</v>
      </c>
    </row>
    <row r="10" spans="1:34" ht="17.100000000000001" customHeight="1" x14ac:dyDescent="0.2">
      <c r="A10" s="16" t="s">
        <v>2</v>
      </c>
      <c r="B10" s="18">
        <f>[6]Março!$B$5</f>
        <v>24.891666666666669</v>
      </c>
      <c r="C10" s="18">
        <f>[6]Março!$B$6</f>
        <v>26.691666666666663</v>
      </c>
      <c r="D10" s="18">
        <f>[6]Março!$B$7</f>
        <v>27.233333333333331</v>
      </c>
      <c r="E10" s="18">
        <f>[6]Março!$B$8</f>
        <v>27.829166666666669</v>
      </c>
      <c r="F10" s="18">
        <f>[6]Março!$B$9</f>
        <v>26.241666666666664</v>
      </c>
      <c r="G10" s="18">
        <f>[6]Março!$B$10</f>
        <v>25.816666666666663</v>
      </c>
      <c r="H10" s="18">
        <f>[6]Março!$B$11</f>
        <v>27.220833333333335</v>
      </c>
      <c r="I10" s="18">
        <f>[6]Março!$B$12</f>
        <v>26.070833333333329</v>
      </c>
      <c r="J10" s="18">
        <f>[6]Março!$B$13</f>
        <v>26.962500000000002</v>
      </c>
      <c r="K10" s="18">
        <f>[6]Março!$B$14</f>
        <v>27.650000000000006</v>
      </c>
      <c r="L10" s="18">
        <f>[6]Março!$B$15</f>
        <v>26.666666666666668</v>
      </c>
      <c r="M10" s="18">
        <f>[6]Março!$B$16</f>
        <v>26.795833333333334</v>
      </c>
      <c r="N10" s="18">
        <f>[6]Março!$B$17</f>
        <v>27.670833333333334</v>
      </c>
      <c r="O10" s="18">
        <f>[6]Março!$B$18</f>
        <v>25.491666666666664</v>
      </c>
      <c r="P10" s="18">
        <f>[6]Março!$B$19</f>
        <v>25.054166666666664</v>
      </c>
      <c r="Q10" s="18">
        <f>[6]Março!$B$20</f>
        <v>22.966666666666669</v>
      </c>
      <c r="R10" s="18">
        <f>[6]Março!$B$21</f>
        <v>23.166666666666668</v>
      </c>
      <c r="S10" s="18">
        <f>[6]Março!$B$22</f>
        <v>21.708333333333339</v>
      </c>
      <c r="T10" s="18">
        <f>[6]Março!$B$23</f>
        <v>21.737499999999997</v>
      </c>
      <c r="U10" s="18">
        <f>[6]Março!$B$24</f>
        <v>22.487499999999997</v>
      </c>
      <c r="V10" s="18">
        <f>[6]Março!$B$25</f>
        <v>22.458333333333332</v>
      </c>
      <c r="W10" s="18">
        <f>[6]Março!$B$26</f>
        <v>24.6875</v>
      </c>
      <c r="X10" s="18">
        <f>[6]Março!$B$27</f>
        <v>25.595833333333331</v>
      </c>
      <c r="Y10" s="18">
        <f>[6]Março!$B$28</f>
        <v>24.224999999999998</v>
      </c>
      <c r="Z10" s="18">
        <f>[6]Março!$B$29</f>
        <v>23.5625</v>
      </c>
      <c r="AA10" s="18">
        <f>[6]Março!$B$30</f>
        <v>22.691666666666674</v>
      </c>
      <c r="AB10" s="18">
        <f>[6]Março!$B$31</f>
        <v>22.641666666666669</v>
      </c>
      <c r="AC10" s="18">
        <f>[6]Março!$B$32</f>
        <v>20.876190476190477</v>
      </c>
      <c r="AD10" s="18">
        <f>[6]Março!$B$33</f>
        <v>25.300000000000008</v>
      </c>
      <c r="AE10" s="18">
        <f>[6]Março!$B$34</f>
        <v>25.516666666666669</v>
      </c>
      <c r="AF10" s="18">
        <f>[6]Março!$B$35</f>
        <v>25.779166666666658</v>
      </c>
      <c r="AG10" s="38">
        <f t="shared" si="1"/>
        <v>24.957699692780341</v>
      </c>
    </row>
    <row r="11" spans="1:34" ht="17.100000000000001" customHeight="1" x14ac:dyDescent="0.2">
      <c r="A11" s="16" t="s">
        <v>3</v>
      </c>
      <c r="B11" s="18">
        <f>[7]Março!$B$5</f>
        <v>24.083333333333329</v>
      </c>
      <c r="C11" s="18">
        <f>[7]Março!$B$6</f>
        <v>26.083333333333332</v>
      </c>
      <c r="D11" s="18">
        <f>[7]Março!$B$7</f>
        <v>26.608333333333334</v>
      </c>
      <c r="E11" s="18">
        <f>[7]Março!$B$8</f>
        <v>28.195833333333329</v>
      </c>
      <c r="F11" s="18">
        <f>[7]Março!$B$9</f>
        <v>27.05416666666666</v>
      </c>
      <c r="G11" s="18">
        <f>[7]Março!$B$10</f>
        <v>26.320833333333326</v>
      </c>
      <c r="H11" s="18">
        <f>[7]Março!$B$11</f>
        <v>27.279166666666669</v>
      </c>
      <c r="I11" s="18">
        <f>[7]Março!$B$12</f>
        <v>26.366666666666671</v>
      </c>
      <c r="J11" s="18">
        <f>[7]Março!$B$13</f>
        <v>25.933333333333341</v>
      </c>
      <c r="K11" s="18">
        <f>[7]Março!$B$14</f>
        <v>26.670833333333338</v>
      </c>
      <c r="L11" s="18">
        <f>[7]Março!$B$15</f>
        <v>26.391666666666669</v>
      </c>
      <c r="M11" s="18">
        <f>[7]Março!$B$16</f>
        <v>25.824999999999999</v>
      </c>
      <c r="N11" s="18">
        <f>[7]Março!$B$17</f>
        <v>26.829166666666666</v>
      </c>
      <c r="O11" s="18">
        <f>[7]Março!$B$18</f>
        <v>25.629166666666666</v>
      </c>
      <c r="P11" s="18">
        <f>[7]Março!$B$19</f>
        <v>27.020833333333339</v>
      </c>
      <c r="Q11" s="18">
        <f>[7]Março!$B$20</f>
        <v>25.387499999999999</v>
      </c>
      <c r="R11" s="18">
        <f>[7]Março!$B$21</f>
        <v>24.658333333333331</v>
      </c>
      <c r="S11" s="18">
        <f>[7]Março!$B$22</f>
        <v>23.025000000000006</v>
      </c>
      <c r="T11" s="18">
        <f>[7]Março!$B$23</f>
        <v>22.25</v>
      </c>
      <c r="U11" s="18">
        <f>[7]Março!$B$24</f>
        <v>22.941666666666663</v>
      </c>
      <c r="V11" s="18">
        <f>[7]Março!$B$25</f>
        <v>23.600000000000009</v>
      </c>
      <c r="W11" s="18">
        <f>[7]Março!$B$26</f>
        <v>25.17916666666666</v>
      </c>
      <c r="X11" s="18">
        <f>[7]Março!$B$27</f>
        <v>25.525000000000002</v>
      </c>
      <c r="Y11" s="18">
        <f>[7]Março!$B$28</f>
        <v>23.133333333333329</v>
      </c>
      <c r="Z11" s="18">
        <f>[7]Março!$B$29</f>
        <v>23.308333333333334</v>
      </c>
      <c r="AA11" s="18">
        <f>[7]Março!$B$30</f>
        <v>23.087500000000002</v>
      </c>
      <c r="AB11" s="18">
        <f>[7]Março!$B$31</f>
        <v>23.804166666666671</v>
      </c>
      <c r="AC11" s="18">
        <f>[7]Março!$B$32</f>
        <v>24.185714285714287</v>
      </c>
      <c r="AD11" s="18">
        <f>[7]Março!$B$33</f>
        <v>26.479999999999997</v>
      </c>
      <c r="AE11" s="18">
        <f>[7]Março!$B$34</f>
        <v>24.987500000000001</v>
      </c>
      <c r="AF11" s="18">
        <f>[7]Março!$B$35</f>
        <v>25.954166666666666</v>
      </c>
      <c r="AG11" s="38">
        <f t="shared" si="1"/>
        <v>25.283840245775725</v>
      </c>
    </row>
    <row r="12" spans="1:34" ht="17.100000000000001" customHeight="1" x14ac:dyDescent="0.2">
      <c r="A12" s="16" t="s">
        <v>4</v>
      </c>
      <c r="B12" s="18">
        <f>[8]Março!$B$5</f>
        <v>21.654166666666669</v>
      </c>
      <c r="C12" s="18">
        <f>[8]Março!$B$6</f>
        <v>23.299999999999997</v>
      </c>
      <c r="D12" s="18">
        <f>[8]Março!$B$7</f>
        <v>24.395833333333332</v>
      </c>
      <c r="E12" s="18">
        <f>[8]Março!$B$8</f>
        <v>25.137500000000003</v>
      </c>
      <c r="F12" s="18">
        <f>[8]Março!$B$9</f>
        <v>25.020833333333332</v>
      </c>
      <c r="G12" s="18">
        <f>[8]Março!$B$10</f>
        <v>24.920833333333334</v>
      </c>
      <c r="H12" s="18">
        <f>[8]Março!$B$11</f>
        <v>24.716666666666665</v>
      </c>
      <c r="I12" s="18">
        <f>[8]Março!$B$12</f>
        <v>24.358333333333331</v>
      </c>
      <c r="J12" s="18">
        <f>[8]Março!$B$13</f>
        <v>24.25</v>
      </c>
      <c r="K12" s="18">
        <f>[8]Março!$B$14</f>
        <v>25.183333333333337</v>
      </c>
      <c r="L12" s="18">
        <f>[8]Março!$B$15</f>
        <v>24.745833333333334</v>
      </c>
      <c r="M12" s="18">
        <f>[8]Março!$B$16</f>
        <v>24.229166666666668</v>
      </c>
      <c r="N12" s="18">
        <f>[8]Março!$B$17</f>
        <v>25.329166666666666</v>
      </c>
      <c r="O12" s="18">
        <f>[8]Março!$B$18</f>
        <v>24.025000000000002</v>
      </c>
      <c r="P12" s="18">
        <f>[8]Março!$B$19</f>
        <v>25.191666666666666</v>
      </c>
      <c r="Q12" s="18">
        <f>[8]Março!$B$20</f>
        <v>23.795833333333334</v>
      </c>
      <c r="R12" s="18">
        <f>[8]Março!$B$21</f>
        <v>22.329166666666669</v>
      </c>
      <c r="S12" s="18">
        <f>[8]Março!$B$22</f>
        <v>21.429166666666671</v>
      </c>
      <c r="T12" s="18">
        <f>[8]Março!$B$23</f>
        <v>21.162500000000001</v>
      </c>
      <c r="U12" s="18">
        <f>[8]Março!$B$24</f>
        <v>22.179166666666671</v>
      </c>
      <c r="V12" s="18">
        <f>[8]Março!$B$25</f>
        <v>22.416666666666668</v>
      </c>
      <c r="W12" s="18">
        <f>[8]Março!$B$26</f>
        <v>23.008333333333336</v>
      </c>
      <c r="X12" s="18">
        <f>[8]Março!$B$27</f>
        <v>24.291666666666661</v>
      </c>
      <c r="Y12" s="18">
        <f>[8]Março!$B$28</f>
        <v>22.666666666666668</v>
      </c>
      <c r="Z12" s="18">
        <f>[8]Março!$B$29</f>
        <v>21.899999999999995</v>
      </c>
      <c r="AA12" s="18">
        <f>[8]Março!$B$30</f>
        <v>21.558333333333334</v>
      </c>
      <c r="AB12" s="18">
        <f>[8]Março!$B$31</f>
        <v>21.504166666666666</v>
      </c>
      <c r="AC12" s="18">
        <f>[8]Março!$B$32</f>
        <v>21.480952380952381</v>
      </c>
      <c r="AD12" s="18">
        <f>[8]Março!$B$33</f>
        <v>23.959999999999997</v>
      </c>
      <c r="AE12" s="18">
        <f>[8]Março!$B$34</f>
        <v>23.537499999999998</v>
      </c>
      <c r="AF12" s="18">
        <f>[8]Março!$B$35</f>
        <v>24.341666666666669</v>
      </c>
      <c r="AG12" s="38">
        <f t="shared" si="1"/>
        <v>23.484519969278036</v>
      </c>
    </row>
    <row r="13" spans="1:34" ht="17.100000000000001" customHeight="1" x14ac:dyDescent="0.2">
      <c r="A13" s="16" t="s">
        <v>5</v>
      </c>
      <c r="B13" s="18">
        <f>[9]Março!$B$5</f>
        <v>27.691666666666666</v>
      </c>
      <c r="C13" s="18">
        <f>[9]Março!$B$6</f>
        <v>29.3</v>
      </c>
      <c r="D13" s="18">
        <f>[9]Março!$B$7</f>
        <v>29.908333333333335</v>
      </c>
      <c r="E13" s="18">
        <f>[9]Março!$B$8</f>
        <v>29.074999999999992</v>
      </c>
      <c r="F13" s="18">
        <f>[9]Março!$B$9</f>
        <v>27.837499999999995</v>
      </c>
      <c r="G13" s="18">
        <f>[9]Março!$B$10</f>
        <v>29.933333333333326</v>
      </c>
      <c r="H13" s="18">
        <f>[9]Março!$B$11</f>
        <v>30.162500000000009</v>
      </c>
      <c r="I13" s="18">
        <f>[9]Março!$B$12</f>
        <v>30.583333333333325</v>
      </c>
      <c r="J13" s="18">
        <f>[9]Março!$B$13</f>
        <v>28.762499999999999</v>
      </c>
      <c r="K13" s="18">
        <f>[9]Março!$B$14</f>
        <v>31.183333333333337</v>
      </c>
      <c r="L13" s="18">
        <f>[9]Março!$B$15</f>
        <v>29.583333333333332</v>
      </c>
      <c r="M13" s="18">
        <f>[9]Março!$B$16</f>
        <v>29.875000000000004</v>
      </c>
      <c r="N13" s="18">
        <f>[9]Março!$B$17</f>
        <v>29.854166666666668</v>
      </c>
      <c r="O13" s="18">
        <f>[9]Março!$B$18</f>
        <v>25.962500000000002</v>
      </c>
      <c r="P13" s="18">
        <f>[9]Março!$B$19</f>
        <v>28.691666666666666</v>
      </c>
      <c r="Q13" s="18">
        <f>[9]Março!$B$20</f>
        <v>24.508333333333336</v>
      </c>
      <c r="R13" s="18">
        <f>[9]Março!$B$21</f>
        <v>25.595833333333335</v>
      </c>
      <c r="S13" s="18">
        <f>[9]Março!$B$22</f>
        <v>24.445833333333336</v>
      </c>
      <c r="T13" s="18">
        <f>[9]Março!$B$23</f>
        <v>23.720833333333331</v>
      </c>
      <c r="U13" s="18">
        <f>[9]Março!$B$24</f>
        <v>23.916666666666661</v>
      </c>
      <c r="V13" s="18">
        <f>[9]Março!$B$25</f>
        <v>26.345833333333331</v>
      </c>
      <c r="W13" s="18">
        <f>[9]Março!$B$26</f>
        <v>27.662499999999998</v>
      </c>
      <c r="X13" s="18">
        <f>[9]Março!$B$27</f>
        <v>27.495833333333334</v>
      </c>
      <c r="Y13" s="18">
        <f>[9]Março!$B$28</f>
        <v>25.204166666666666</v>
      </c>
      <c r="Z13" s="18">
        <f>[9]Março!$B$29</f>
        <v>25.562500000000004</v>
      </c>
      <c r="AA13" s="18">
        <f>[9]Março!$B$30</f>
        <v>25.216666666666669</v>
      </c>
      <c r="AB13" s="18">
        <f>[9]Março!$B$31</f>
        <v>26.504166666666666</v>
      </c>
      <c r="AC13" s="18">
        <f>[9]Março!$B$32</f>
        <v>24.961904761904766</v>
      </c>
      <c r="AD13" s="18">
        <f>[9]Março!$B$33</f>
        <v>25.666666666666664</v>
      </c>
      <c r="AE13" s="18">
        <f>[9]Março!$B$34</f>
        <v>26.516666666666666</v>
      </c>
      <c r="AF13" s="18">
        <f>[9]Março!$B$35</f>
        <v>28.175000000000001</v>
      </c>
      <c r="AG13" s="38">
        <f t="shared" si="1"/>
        <v>27.416244239631329</v>
      </c>
    </row>
    <row r="14" spans="1:34" ht="17.100000000000001" customHeight="1" x14ac:dyDescent="0.2">
      <c r="A14" s="16" t="s">
        <v>49</v>
      </c>
      <c r="B14" s="18">
        <f>[10]Março!$B$5</f>
        <v>22.908333333333331</v>
      </c>
      <c r="C14" s="18">
        <f>[10]Março!$B$6</f>
        <v>24.658333333333335</v>
      </c>
      <c r="D14" s="18">
        <f>[10]Março!$B$7</f>
        <v>25.539130434782617</v>
      </c>
      <c r="E14" s="18">
        <f>[10]Março!$B$8</f>
        <v>24.858333333333331</v>
      </c>
      <c r="F14" s="18">
        <f>[10]Março!$B$9</f>
        <v>24.679166666666664</v>
      </c>
      <c r="G14" s="18">
        <f>[10]Março!$B$10</f>
        <v>24.904166666666665</v>
      </c>
      <c r="H14" s="18">
        <f>[10]Março!$B$11</f>
        <v>24.316666666666666</v>
      </c>
      <c r="I14" s="18">
        <f>[10]Março!$B$12</f>
        <v>24.183333333333334</v>
      </c>
      <c r="J14" s="18">
        <f>[10]Março!$B$13</f>
        <v>24.941666666666663</v>
      </c>
      <c r="K14" s="18">
        <f>[10]Março!$B$14</f>
        <v>25.458333333333329</v>
      </c>
      <c r="L14" s="18">
        <f>[10]Março!$B$15</f>
        <v>25.162499999999998</v>
      </c>
      <c r="M14" s="18">
        <f>[10]Março!$B$16</f>
        <v>23.716666666666665</v>
      </c>
      <c r="N14" s="18">
        <f>[10]Março!$B$17</f>
        <v>25.120833333333326</v>
      </c>
      <c r="O14" s="18">
        <f>[10]Março!$B$18</f>
        <v>24.408333333333342</v>
      </c>
      <c r="P14" s="18">
        <f>[10]Março!$B$19</f>
        <v>25.933333333333337</v>
      </c>
      <c r="Q14" s="18">
        <f>[10]Março!$B$20</f>
        <v>23.533333333333335</v>
      </c>
      <c r="R14" s="18">
        <f>[10]Março!$B$21</f>
        <v>22.549999999999997</v>
      </c>
      <c r="S14" s="18">
        <f>[10]Março!$B$22</f>
        <v>22.012499999999999</v>
      </c>
      <c r="T14" s="18">
        <f>[10]Março!$B$23</f>
        <v>21.512499999999999</v>
      </c>
      <c r="U14" s="18">
        <f>[10]Março!$B$24</f>
        <v>23.05</v>
      </c>
      <c r="V14" s="18">
        <f>[10]Março!$B$25</f>
        <v>23.824999999999999</v>
      </c>
      <c r="W14" s="18">
        <f>[10]Março!$B$26</f>
        <v>23.445833333333336</v>
      </c>
      <c r="X14" s="18">
        <f>[10]Março!$B$27</f>
        <v>23.833333333333329</v>
      </c>
      <c r="Y14" s="18">
        <f>[10]Março!$B$28</f>
        <v>23.025000000000006</v>
      </c>
      <c r="Z14" s="18">
        <f>[10]Março!$B$29</f>
        <v>22.316666666666666</v>
      </c>
      <c r="AA14" s="18">
        <f>[10]Março!$B$30</f>
        <v>22.787499999999998</v>
      </c>
      <c r="AB14" s="18">
        <f>[10]Março!$B$31</f>
        <v>22.719047619047618</v>
      </c>
      <c r="AC14" s="18">
        <f>[10]Março!$B$32</f>
        <v>26.633333333333336</v>
      </c>
      <c r="AD14" s="18">
        <f>[10]Março!$B$33</f>
        <v>23.399999999999995</v>
      </c>
      <c r="AE14" s="18">
        <f>[10]Março!$B$34</f>
        <v>24.933333333333334</v>
      </c>
      <c r="AF14" s="18">
        <f>[10]Março!$B$35</f>
        <v>24.883333333333329</v>
      </c>
      <c r="AG14" s="38">
        <f>AVERAGE(B14:AF14)</f>
        <v>24.040317571628936</v>
      </c>
    </row>
    <row r="15" spans="1:34" ht="17.100000000000001" customHeight="1" x14ac:dyDescent="0.2">
      <c r="A15" s="16" t="s">
        <v>6</v>
      </c>
      <c r="B15" s="18" t="str">
        <f>[11]Março!$B$5</f>
        <v>**</v>
      </c>
      <c r="C15" s="18" t="str">
        <f>[11]Março!$B$6</f>
        <v>**</v>
      </c>
      <c r="D15" s="18" t="str">
        <f>[11]Março!$B$7</f>
        <v>**</v>
      </c>
      <c r="E15" s="18" t="str">
        <f>[11]Março!$B$8</f>
        <v>**</v>
      </c>
      <c r="F15" s="18" t="str">
        <f>[11]Março!$B$9</f>
        <v>**</v>
      </c>
      <c r="G15" s="18" t="str">
        <f>[11]Março!$B$10</f>
        <v>**</v>
      </c>
      <c r="H15" s="18" t="str">
        <f>[11]Março!$B$11</f>
        <v>**</v>
      </c>
      <c r="I15" s="18" t="str">
        <f>[11]Março!$B$12</f>
        <v>**</v>
      </c>
      <c r="J15" s="18" t="str">
        <f>[11]Março!$B$13</f>
        <v>**</v>
      </c>
      <c r="K15" s="18" t="str">
        <f>[11]Março!$B$14</f>
        <v>**</v>
      </c>
      <c r="L15" s="18">
        <f>[11]Março!$B$15</f>
        <v>26.145833333333339</v>
      </c>
      <c r="M15" s="18">
        <f>[11]Março!$B$16</f>
        <v>27.862500000000001</v>
      </c>
      <c r="N15" s="18">
        <f>[11]Março!$B$17</f>
        <v>28.520833333333329</v>
      </c>
      <c r="O15" s="18">
        <f>[11]Março!$B$18</f>
        <v>27.362499999999997</v>
      </c>
      <c r="P15" s="18">
        <f>[11]Março!$B$19</f>
        <v>26.862499999999997</v>
      </c>
      <c r="Q15" s="18">
        <f>[11]Março!$B$20</f>
        <v>24.395833333333339</v>
      </c>
      <c r="R15" s="18">
        <f>[11]Março!$B$21</f>
        <v>25.504166666666666</v>
      </c>
      <c r="S15" s="18">
        <f>[11]Março!$B$22</f>
        <v>24.133333333333336</v>
      </c>
      <c r="T15" s="18">
        <f>[11]Março!$B$23</f>
        <v>23.933333333333326</v>
      </c>
      <c r="U15" s="18">
        <f>[11]Março!$B$24</f>
        <v>25.354166666666668</v>
      </c>
      <c r="V15" s="18">
        <f>[11]Março!$B$25</f>
        <v>24.662500000000009</v>
      </c>
      <c r="W15" s="18">
        <f>[11]Março!$B$26</f>
        <v>26.416666666666671</v>
      </c>
      <c r="X15" s="18">
        <f>[11]Março!$B$27</f>
        <v>26.8</v>
      </c>
      <c r="Y15" s="18">
        <f>[11]Março!$B$28</f>
        <v>26.291666666666671</v>
      </c>
      <c r="Z15" s="18">
        <f>[11]Março!$B$29</f>
        <v>24.462500000000002</v>
      </c>
      <c r="AA15" s="18">
        <f>[11]Março!$B$30</f>
        <v>25.487499999999997</v>
      </c>
      <c r="AB15" s="18">
        <f>[11]Março!$B$31</f>
        <v>25.583333333333332</v>
      </c>
      <c r="AC15" s="18">
        <f>[11]Março!$B$32</f>
        <v>23.714285714285715</v>
      </c>
      <c r="AD15" s="18">
        <f>[11]Março!$B$33</f>
        <v>26.473333333333336</v>
      </c>
      <c r="AE15" s="18">
        <f>[11]Março!$B$34</f>
        <v>25.952000000000002</v>
      </c>
      <c r="AF15" s="18">
        <f>[11]Março!$B$35</f>
        <v>26.786956521739125</v>
      </c>
      <c r="AG15" s="38">
        <f t="shared" si="1"/>
        <v>25.843130582667857</v>
      </c>
    </row>
    <row r="16" spans="1:34" ht="17.100000000000001" customHeight="1" x14ac:dyDescent="0.2">
      <c r="A16" s="16" t="s">
        <v>7</v>
      </c>
      <c r="B16" s="18" t="str">
        <f>[12]Março!$B$5</f>
        <v>**</v>
      </c>
      <c r="C16" s="18" t="str">
        <f>[12]Março!$B$6</f>
        <v>**</v>
      </c>
      <c r="D16" s="18" t="str">
        <f>[12]Março!$B$7</f>
        <v>**</v>
      </c>
      <c r="E16" s="18" t="str">
        <f>[12]Março!$B$8</f>
        <v>**</v>
      </c>
      <c r="F16" s="18" t="str">
        <f>[12]Março!$B$9</f>
        <v>**</v>
      </c>
      <c r="G16" s="18" t="str">
        <f>[12]Março!$B$10</f>
        <v>**</v>
      </c>
      <c r="H16" s="18" t="str">
        <f>[12]Março!$B$11</f>
        <v>**</v>
      </c>
      <c r="I16" s="18" t="str">
        <f>[12]Março!$B$12</f>
        <v>**</v>
      </c>
      <c r="J16" s="18" t="str">
        <f>[12]Março!$B$13</f>
        <v>**</v>
      </c>
      <c r="K16" s="18" t="str">
        <f>[12]Março!$B$14</f>
        <v>**</v>
      </c>
      <c r="L16" s="18">
        <f>[12]Março!$B$15</f>
        <v>26.091666666666669</v>
      </c>
      <c r="M16" s="18">
        <f>[12]Março!$B$16</f>
        <v>27.8125</v>
      </c>
      <c r="N16" s="18">
        <f>[12]Março!$B$17</f>
        <v>24.970833333333335</v>
      </c>
      <c r="O16" s="18">
        <f>[12]Março!$B$18</f>
        <v>24.204166666666666</v>
      </c>
      <c r="P16" s="18">
        <f>[12]Março!$B$19</f>
        <v>24.458333333333332</v>
      </c>
      <c r="Q16" s="18">
        <f>[12]Março!$B$20</f>
        <v>23.6875</v>
      </c>
      <c r="R16" s="18">
        <f>[12]Março!$B$21</f>
        <v>23.954166666666669</v>
      </c>
      <c r="S16" s="18">
        <f>[12]Março!$B$22</f>
        <v>21.379166666666663</v>
      </c>
      <c r="T16" s="18">
        <f>[12]Março!$B$23</f>
        <v>20.862500000000001</v>
      </c>
      <c r="U16" s="18">
        <f>[12]Março!$B$24</f>
        <v>20.762499999999999</v>
      </c>
      <c r="V16" s="18">
        <f>[12]Março!$B$25</f>
        <v>21.204166666666666</v>
      </c>
      <c r="W16" s="18">
        <f>[12]Março!$B$26</f>
        <v>23.520833333333332</v>
      </c>
      <c r="X16" s="18">
        <f>[12]Março!$B$27</f>
        <v>23.929166666666671</v>
      </c>
      <c r="Y16" s="18">
        <f>[12]Março!$B$28</f>
        <v>23.695833333333336</v>
      </c>
      <c r="Z16" s="18">
        <f>[12]Março!$B$29</f>
        <v>24.074999999999999</v>
      </c>
      <c r="AA16" s="18">
        <f>[12]Março!$B$30</f>
        <v>22.466666666666665</v>
      </c>
      <c r="AB16" s="18">
        <f>[12]Março!$B$31</f>
        <v>21.508333333333336</v>
      </c>
      <c r="AC16" s="18">
        <f>[12]Março!$B$32</f>
        <v>19.047619047619047</v>
      </c>
      <c r="AD16" s="18">
        <f>[12]Março!$B$33</f>
        <v>23.873333333333335</v>
      </c>
      <c r="AE16" s="18">
        <f>[12]Março!$B$34</f>
        <v>23.629166666666666</v>
      </c>
      <c r="AF16" s="18">
        <f>[12]Março!$B$35</f>
        <v>25.283333333333331</v>
      </c>
      <c r="AG16" s="38">
        <f t="shared" si="1"/>
        <v>23.35318027210884</v>
      </c>
    </row>
    <row r="17" spans="1:33" ht="17.100000000000001" customHeight="1" x14ac:dyDescent="0.2">
      <c r="A17" s="16" t="s">
        <v>8</v>
      </c>
      <c r="B17" s="18">
        <f>[13]Março!$B$5</f>
        <v>25.158333333333335</v>
      </c>
      <c r="C17" s="18">
        <f>[13]Março!$B$6</f>
        <v>26.587500000000002</v>
      </c>
      <c r="D17" s="18">
        <f>[13]Março!$B$7</f>
        <v>27.9375</v>
      </c>
      <c r="E17" s="18">
        <f>[13]Março!$B$8</f>
        <v>27.133333333333329</v>
      </c>
      <c r="F17" s="18">
        <f>[13]Março!$B$9</f>
        <v>25.058333333333334</v>
      </c>
      <c r="G17" s="18">
        <f>[13]Março!$B$10</f>
        <v>24.920833333333331</v>
      </c>
      <c r="H17" s="18">
        <f>[13]Março!$B$11</f>
        <v>26.654166666666665</v>
      </c>
      <c r="I17" s="18">
        <f>[13]Março!$B$12</f>
        <v>26.075000000000003</v>
      </c>
      <c r="J17" s="18">
        <f>[13]Março!$B$13</f>
        <v>26.512500000000006</v>
      </c>
      <c r="K17" s="18">
        <f>[13]Março!$B$14</f>
        <v>26.795833333333338</v>
      </c>
      <c r="L17" s="18">
        <f>[13]Março!$B$15</f>
        <v>26.166666666666668</v>
      </c>
      <c r="M17" s="18">
        <f>[13]Março!$B$16</f>
        <v>27.116666666666664</v>
      </c>
      <c r="N17" s="18">
        <f>[13]Março!$B$17</f>
        <v>23.683333333333326</v>
      </c>
      <c r="O17" s="18">
        <f>[13]Março!$B$18</f>
        <v>22.358333333333331</v>
      </c>
      <c r="P17" s="18">
        <f>[13]Março!$B$19</f>
        <v>23.483333333333334</v>
      </c>
      <c r="Q17" s="18">
        <f>[13]Março!$B$20</f>
        <v>24.958333333333329</v>
      </c>
      <c r="R17" s="18">
        <f>[13]Março!$B$21</f>
        <v>24.508333333333336</v>
      </c>
      <c r="S17" s="18">
        <f>[13]Março!$B$22</f>
        <v>21.15</v>
      </c>
      <c r="T17" s="18">
        <f>[13]Março!$B$23</f>
        <v>21.1875</v>
      </c>
      <c r="U17" s="18">
        <f>[13]Março!$B$24</f>
        <v>19.504166666666674</v>
      </c>
      <c r="V17" s="18">
        <f>[13]Março!$B$25</f>
        <v>21.583333333333332</v>
      </c>
      <c r="W17" s="18">
        <f>[13]Março!$B$26</f>
        <v>23.158333333333328</v>
      </c>
      <c r="X17" s="18">
        <f>[13]Março!$B$27</f>
        <v>23.324999999999999</v>
      </c>
      <c r="Y17" s="18">
        <f>[13]Março!$B$28</f>
        <v>22.708333333333329</v>
      </c>
      <c r="Z17" s="18">
        <f>[13]Março!$B$29</f>
        <v>23.408333333333331</v>
      </c>
      <c r="AA17" s="18">
        <f>[13]Março!$B$30</f>
        <v>23.116666666666671</v>
      </c>
      <c r="AB17" s="18">
        <f>[13]Março!$B$31</f>
        <v>21.933333333333337</v>
      </c>
      <c r="AC17" s="18">
        <f>[13]Março!$B$32</f>
        <v>25.644444444444442</v>
      </c>
      <c r="AD17" s="18">
        <f>[13]Março!$B$33</f>
        <v>22.033333333333335</v>
      </c>
      <c r="AE17" s="18">
        <f>[13]Março!$B$34</f>
        <v>22.412500000000005</v>
      </c>
      <c r="AF17" s="18">
        <f>[13]Março!$B$35</f>
        <v>24.266666666666662</v>
      </c>
      <c r="AG17" s="38">
        <f t="shared" si="1"/>
        <v>24.210976702508962</v>
      </c>
    </row>
    <row r="18" spans="1:33" ht="17.100000000000001" customHeight="1" x14ac:dyDescent="0.2">
      <c r="A18" s="16" t="s">
        <v>9</v>
      </c>
      <c r="B18" s="18">
        <f>[14]Março!$B$5</f>
        <v>26.849999999999998</v>
      </c>
      <c r="C18" s="18">
        <f>[14]Março!$B$6</f>
        <v>28.82083333333334</v>
      </c>
      <c r="D18" s="18">
        <f>[14]Março!$B$7</f>
        <v>28.791666666666668</v>
      </c>
      <c r="E18" s="18">
        <f>[14]Março!$B$8</f>
        <v>27.883333333333344</v>
      </c>
      <c r="F18" s="18">
        <f>[14]Março!$B$9</f>
        <v>26.637500000000003</v>
      </c>
      <c r="G18" s="18">
        <f>[14]Março!$B$10</f>
        <v>28.034782608695654</v>
      </c>
      <c r="H18" s="18">
        <f>[14]Março!$B$11</f>
        <v>29.033333333333331</v>
      </c>
      <c r="I18" s="18">
        <f>[14]Março!$B$12</f>
        <v>29.387499999999999</v>
      </c>
      <c r="J18" s="18">
        <f>[14]Março!$B$13</f>
        <v>28.387499999999992</v>
      </c>
      <c r="K18" s="18">
        <f>[14]Março!$B$14</f>
        <v>29.633333333333326</v>
      </c>
      <c r="L18" s="18">
        <f>[14]Março!$B$15</f>
        <v>26.045833333333334</v>
      </c>
      <c r="M18" s="18">
        <f>[14]Março!$B$16</f>
        <v>27.112500000000001</v>
      </c>
      <c r="N18" s="18">
        <f>[14]Março!$B$17</f>
        <v>24.616666666666664</v>
      </c>
      <c r="O18" s="18">
        <f>[14]Março!$B$18</f>
        <v>24.491666666666671</v>
      </c>
      <c r="P18" s="18">
        <f>[14]Março!$B$19</f>
        <v>24.337500000000002</v>
      </c>
      <c r="Q18" s="18">
        <f>[14]Março!$B$20</f>
        <v>25.512499999999999</v>
      </c>
      <c r="R18" s="18">
        <f>[14]Março!$B$21</f>
        <v>24.420833333333334</v>
      </c>
      <c r="S18" s="18">
        <f>[14]Março!$B$22</f>
        <v>21.279166666666669</v>
      </c>
      <c r="T18" s="18">
        <f>[14]Março!$B$23</f>
        <v>21.775000000000002</v>
      </c>
      <c r="U18" s="18">
        <f>[14]Março!$B$24</f>
        <v>20.816666666666663</v>
      </c>
      <c r="V18" s="18">
        <f>[14]Março!$B$25</f>
        <v>22.079166666666666</v>
      </c>
      <c r="W18" s="18">
        <f>[14]Março!$B$26</f>
        <v>24.4375</v>
      </c>
      <c r="X18" s="18">
        <f>[14]Março!$B$27</f>
        <v>24.883333333333329</v>
      </c>
      <c r="Y18" s="18">
        <f>[14]Março!$B$28</f>
        <v>25.216666666666669</v>
      </c>
      <c r="Z18" s="18">
        <f>[14]Março!$B$29</f>
        <v>24.841666666666658</v>
      </c>
      <c r="AA18" s="18">
        <f>[14]Março!$B$30</f>
        <v>23.3125</v>
      </c>
      <c r="AB18" s="18">
        <f>[14]Março!$B$31</f>
        <v>23.125000000000004</v>
      </c>
      <c r="AC18" s="18">
        <f>[14]Março!$B$32</f>
        <v>21.37142857142857</v>
      </c>
      <c r="AD18" s="18">
        <f>[14]Março!$B$33</f>
        <v>24.88000000000001</v>
      </c>
      <c r="AE18" s="18">
        <f>[14]Março!$B$34</f>
        <v>23.879166666666666</v>
      </c>
      <c r="AF18" s="18">
        <f>[14]Março!$B$35</f>
        <v>25.691666666666666</v>
      </c>
      <c r="AG18" s="38">
        <f t="shared" si="1"/>
        <v>25.406006812262074</v>
      </c>
    </row>
    <row r="19" spans="1:33" ht="17.100000000000001" customHeight="1" x14ac:dyDescent="0.2">
      <c r="A19" s="16" t="s">
        <v>48</v>
      </c>
      <c r="B19" s="18">
        <f>[15]Março!$B$5</f>
        <v>26.849999999999998</v>
      </c>
      <c r="C19" s="18">
        <f>[15]Março!$B$6</f>
        <v>28.82083333333334</v>
      </c>
      <c r="D19" s="18">
        <f>[15]Março!$B$7</f>
        <v>28.791666666666668</v>
      </c>
      <c r="E19" s="18">
        <f>[15]Março!$B$8</f>
        <v>27.883333333333344</v>
      </c>
      <c r="F19" s="18">
        <f>[15]Março!$B$9</f>
        <v>26.637500000000003</v>
      </c>
      <c r="G19" s="18">
        <f>[15]Março!$B$10</f>
        <v>28.034782608695654</v>
      </c>
      <c r="H19" s="18">
        <f>[15]Março!$B$11</f>
        <v>29.033333333333331</v>
      </c>
      <c r="I19" s="18">
        <f>[15]Março!$B$12</f>
        <v>29.387499999999999</v>
      </c>
      <c r="J19" s="18">
        <f>[15]Março!$B$13</f>
        <v>28.387499999999992</v>
      </c>
      <c r="K19" s="18">
        <f>[15]Março!$B$14</f>
        <v>29.633333333333326</v>
      </c>
      <c r="L19" s="18">
        <f>[15]Março!$B$15</f>
        <v>28.883333333333326</v>
      </c>
      <c r="M19" s="18">
        <f>[15]Março!$B$16</f>
        <v>29.404166666666669</v>
      </c>
      <c r="N19" s="18">
        <f>[15]Março!$B$17</f>
        <v>26.800000000000008</v>
      </c>
      <c r="O19" s="18">
        <f>[15]Março!$B$18</f>
        <v>26.670833333333331</v>
      </c>
      <c r="P19" s="18">
        <f>[15]Março!$B$19</f>
        <v>27.012499999999999</v>
      </c>
      <c r="Q19" s="18">
        <f>[15]Março!$B$20</f>
        <v>25.287500000000005</v>
      </c>
      <c r="R19" s="18">
        <f>[15]Março!$B$21</f>
        <v>25.670833333333334</v>
      </c>
      <c r="S19" s="18">
        <f>[15]Março!$B$22</f>
        <v>24.470833333333335</v>
      </c>
      <c r="T19" s="18">
        <f>[15]Março!$B$23</f>
        <v>23.3125</v>
      </c>
      <c r="U19" s="18">
        <f>[15]Março!$B$24</f>
        <v>23.558333333333334</v>
      </c>
      <c r="V19" s="18">
        <f>[15]Março!$B$25</f>
        <v>24.554166666666664</v>
      </c>
      <c r="W19" s="18">
        <f>[15]Março!$B$26</f>
        <v>25.512499999999999</v>
      </c>
      <c r="X19" s="18">
        <f>[15]Março!$B$27</f>
        <v>26.583333333333339</v>
      </c>
      <c r="Y19" s="18">
        <f>[15]Março!$B$28</f>
        <v>26.029166666666658</v>
      </c>
      <c r="Z19" s="18">
        <f>[15]Março!$B$29</f>
        <v>25.787500000000009</v>
      </c>
      <c r="AA19" s="18">
        <f>[15]Março!$B$30</f>
        <v>24.075000000000003</v>
      </c>
      <c r="AB19" s="18">
        <f>[15]Março!$B$31</f>
        <v>24.029166666666658</v>
      </c>
      <c r="AC19" s="18">
        <f>[15]Março!$B$32</f>
        <v>20.923809523809524</v>
      </c>
      <c r="AD19" s="18">
        <f>[15]Março!$B$33</f>
        <v>25.533333333333328</v>
      </c>
      <c r="AE19" s="18">
        <f>[15]Março!$B$34</f>
        <v>25.05416666666666</v>
      </c>
      <c r="AF19" s="18">
        <f>[15]Março!$B$35</f>
        <v>27.020833333333332</v>
      </c>
      <c r="AG19" s="38">
        <f t="shared" si="1"/>
        <v>26.439793294596946</v>
      </c>
    </row>
    <row r="20" spans="1:33" ht="17.100000000000001" customHeight="1" x14ac:dyDescent="0.2">
      <c r="A20" s="16" t="s">
        <v>10</v>
      </c>
      <c r="B20" s="18">
        <f>[16]Março!$B$5</f>
        <v>25.195833333333329</v>
      </c>
      <c r="C20" s="18">
        <f>[16]Março!$B$6</f>
        <v>27.504166666666663</v>
      </c>
      <c r="D20" s="18">
        <f>[16]Março!$B$7</f>
        <v>28.650000000000006</v>
      </c>
      <c r="E20" s="18">
        <f>[16]Março!$B$8</f>
        <v>27.562500000000004</v>
      </c>
      <c r="F20" s="18">
        <f>[16]Março!$B$9</f>
        <v>25.133333333333336</v>
      </c>
      <c r="G20" s="18">
        <f>[16]Março!$B$10</f>
        <v>25.45</v>
      </c>
      <c r="H20" s="18">
        <f>[16]Março!$B$11</f>
        <v>27.420833333333334</v>
      </c>
      <c r="I20" s="18">
        <f>[16]Março!$B$12</f>
        <v>26.279166666666665</v>
      </c>
      <c r="J20" s="18">
        <f>[16]Março!$B$13</f>
        <v>25.925000000000001</v>
      </c>
      <c r="K20" s="18">
        <f>[16]Março!$B$14</f>
        <v>27.275000000000002</v>
      </c>
      <c r="L20" s="18">
        <f>[16]Março!$B$15</f>
        <v>26.166666666666671</v>
      </c>
      <c r="M20" s="18">
        <f>[16]Março!$B$16</f>
        <v>27.258333333333336</v>
      </c>
      <c r="N20" s="18">
        <f>[16]Março!$B$17</f>
        <v>24.158333333333331</v>
      </c>
      <c r="O20" s="18">
        <f>[16]Março!$B$18</f>
        <v>23.254166666666666</v>
      </c>
      <c r="P20" s="18">
        <f>[16]Março!$B$19</f>
        <v>24.183333333333337</v>
      </c>
      <c r="Q20" s="18">
        <f>[16]Março!$B$20</f>
        <v>24.658333333333331</v>
      </c>
      <c r="R20" s="18">
        <f>[16]Março!$B$21</f>
        <v>24.116666666666664</v>
      </c>
      <c r="S20" s="18">
        <f>[16]Março!$B$22</f>
        <v>21.454166666666669</v>
      </c>
      <c r="T20" s="18">
        <f>[16]Março!$B$23</f>
        <v>21.395833333333332</v>
      </c>
      <c r="U20" s="18">
        <f>[16]Março!$B$24</f>
        <v>20.270833333333332</v>
      </c>
      <c r="V20" s="18">
        <f>[16]Março!$B$25</f>
        <v>22.020833333333332</v>
      </c>
      <c r="W20" s="18">
        <f>[16]Março!$B$26</f>
        <v>23.558333333333334</v>
      </c>
      <c r="X20" s="18">
        <f>[16]Março!$B$27</f>
        <v>23.724999999999998</v>
      </c>
      <c r="Y20" s="18">
        <f>[16]Março!$B$28</f>
        <v>23.587500000000002</v>
      </c>
      <c r="Z20" s="18">
        <f>[16]Março!$B$29</f>
        <v>23.549999999999997</v>
      </c>
      <c r="AA20" s="18">
        <f>[16]Março!$B$30</f>
        <v>22.508333333333336</v>
      </c>
      <c r="AB20" s="18">
        <f>[16]Março!$B$31</f>
        <v>21.741666666666674</v>
      </c>
      <c r="AC20" s="18">
        <f>[16]Março!$B$32</f>
        <v>19.395238095238096</v>
      </c>
      <c r="AD20" s="18">
        <f>[16]Março!$B$33</f>
        <v>24.466666666666665</v>
      </c>
      <c r="AE20" s="18">
        <f>[16]Março!$B$34</f>
        <v>23.152000000000008</v>
      </c>
      <c r="AF20" s="18">
        <f>[16]Março!$B$35</f>
        <v>25.069565217391304</v>
      </c>
      <c r="AG20" s="38">
        <f t="shared" ref="AG20:AG32" si="3">AVERAGE(B20:AF20)</f>
        <v>24.389923762772991</v>
      </c>
    </row>
    <row r="21" spans="1:33" ht="17.100000000000001" customHeight="1" x14ac:dyDescent="0.2">
      <c r="A21" s="16" t="s">
        <v>11</v>
      </c>
      <c r="B21" s="18">
        <f>[17]Março!$B$5</f>
        <v>24.5</v>
      </c>
      <c r="C21" s="18">
        <f>[17]Março!$B$6</f>
        <v>27.091666666666669</v>
      </c>
      <c r="D21" s="18">
        <f>[17]Março!$B$7</f>
        <v>27.350000000000009</v>
      </c>
      <c r="E21" s="18">
        <f>[17]Março!$B$8</f>
        <v>27.337499999999995</v>
      </c>
      <c r="F21" s="18">
        <f>[17]Março!$B$9</f>
        <v>27.541666666666661</v>
      </c>
      <c r="G21" s="18">
        <f>[17]Março!$B$10</f>
        <v>27.570833333333336</v>
      </c>
      <c r="H21" s="18">
        <f>[17]Março!$B$11</f>
        <v>28.312499999999996</v>
      </c>
      <c r="I21" s="18">
        <f>[17]Março!$B$12</f>
        <v>27.279166666666665</v>
      </c>
      <c r="J21" s="18">
        <f>[17]Março!$B$13</f>
        <v>27.516666666666669</v>
      </c>
      <c r="K21" s="18">
        <f>[17]Março!$B$14</f>
        <v>28.712500000000002</v>
      </c>
      <c r="L21" s="18">
        <f>[17]Março!$B$15</f>
        <v>27.187499999999996</v>
      </c>
      <c r="M21" s="18">
        <f>[17]Março!$B$16</f>
        <v>28.337500000000002</v>
      </c>
      <c r="N21" s="18">
        <f>[17]Março!$B$17</f>
        <v>26.387499999999999</v>
      </c>
      <c r="O21" s="18">
        <f>[17]Março!$B$18</f>
        <v>25.808333333333337</v>
      </c>
      <c r="P21" s="18">
        <f>[17]Março!$B$19</f>
        <v>25.266666666666669</v>
      </c>
      <c r="Q21" s="18">
        <f>[17]Março!$B$20</f>
        <v>24.541666666666668</v>
      </c>
      <c r="R21" s="18">
        <f>[17]Março!$B$21</f>
        <v>24.745833333333337</v>
      </c>
      <c r="S21" s="18">
        <f>[17]Março!$B$22</f>
        <v>22.179166666666664</v>
      </c>
      <c r="T21" s="18">
        <f>[17]Março!$B$23</f>
        <v>20.862500000000001</v>
      </c>
      <c r="U21" s="18">
        <f>[17]Março!$B$24</f>
        <v>21.337500000000002</v>
      </c>
      <c r="V21" s="18">
        <f>[17]Março!$B$25</f>
        <v>22.120833333333334</v>
      </c>
      <c r="W21" s="18">
        <f>[17]Março!$B$26</f>
        <v>24.070833333333336</v>
      </c>
      <c r="X21" s="18">
        <f>[17]Março!$B$27</f>
        <v>24.533333333333328</v>
      </c>
      <c r="Y21" s="18">
        <f>[17]Março!$B$28</f>
        <v>24.879166666666663</v>
      </c>
      <c r="Z21" s="18">
        <f>[17]Março!$B$29</f>
        <v>24.262499999999999</v>
      </c>
      <c r="AA21" s="18">
        <f>[17]Março!$B$30</f>
        <v>23.75</v>
      </c>
      <c r="AB21" s="18">
        <f>[17]Março!$B$31</f>
        <v>22.909523809523812</v>
      </c>
      <c r="AC21" s="18">
        <f>[17]Março!$B$32</f>
        <v>25.977777777777778</v>
      </c>
      <c r="AD21" s="18">
        <f>[17]Março!$B$33</f>
        <v>20.783333333333335</v>
      </c>
      <c r="AE21" s="18">
        <f>[17]Março!$B$34</f>
        <v>23.037499999999998</v>
      </c>
      <c r="AF21" s="18">
        <f>[17]Março!$B$35</f>
        <v>25.095833333333331</v>
      </c>
      <c r="AG21" s="38">
        <f t="shared" si="3"/>
        <v>25.202816180235533</v>
      </c>
    </row>
    <row r="22" spans="1:33" ht="17.100000000000001" customHeight="1" x14ac:dyDescent="0.2">
      <c r="A22" s="16" t="s">
        <v>12</v>
      </c>
      <c r="B22" s="18">
        <f>[18]Março!$B$5</f>
        <v>26.945833333333336</v>
      </c>
      <c r="C22" s="18">
        <f>[18]Março!$B$6</f>
        <v>28.149999999999995</v>
      </c>
      <c r="D22" s="18">
        <f>[18]Março!$B$7</f>
        <v>27.933333333333334</v>
      </c>
      <c r="E22" s="18">
        <f>[18]Março!$B$8</f>
        <v>28.270833333333332</v>
      </c>
      <c r="F22" s="18">
        <f>[18]Março!$B$9</f>
        <v>27.533333333333331</v>
      </c>
      <c r="G22" s="18">
        <f>[18]Março!$B$10</f>
        <v>28.379166666666674</v>
      </c>
      <c r="H22" s="18">
        <f>[18]Março!$B$11</f>
        <v>28.912500000000005</v>
      </c>
      <c r="I22" s="18">
        <f>[18]Março!$B$12</f>
        <v>28.850000000000005</v>
      </c>
      <c r="J22" s="18">
        <f>[18]Março!$B$13</f>
        <v>29.158333333333331</v>
      </c>
      <c r="K22" s="18">
        <f>[18]Março!$B$14</f>
        <v>29.204166666666669</v>
      </c>
      <c r="L22" s="18">
        <f>[18]Março!$B$15</f>
        <v>28.350000000000005</v>
      </c>
      <c r="M22" s="18">
        <f>[18]Março!$B$16</f>
        <v>28.895833333333332</v>
      </c>
      <c r="N22" s="18">
        <f>[18]Março!$B$17</f>
        <v>29.237500000000001</v>
      </c>
      <c r="O22" s="18">
        <f>[18]Março!$B$18</f>
        <v>27.037499999999998</v>
      </c>
      <c r="P22" s="18">
        <f>[18]Março!$B$19</f>
        <v>27.420833333333331</v>
      </c>
      <c r="Q22" s="18">
        <f>[18]Março!$B$20</f>
        <v>24.370833333333334</v>
      </c>
      <c r="R22" s="18">
        <f>[18]Março!$B$21</f>
        <v>26.333333333333332</v>
      </c>
      <c r="S22" s="18">
        <f>[18]Março!$B$22</f>
        <v>24.279166666666665</v>
      </c>
      <c r="T22" s="18">
        <f>[18]Março!$B$23</f>
        <v>22.966666666666665</v>
      </c>
      <c r="U22" s="18">
        <f>[18]Março!$B$24</f>
        <v>25.299999999999997</v>
      </c>
      <c r="V22" s="18">
        <f>[18]Março!$B$25</f>
        <v>25.216666666666669</v>
      </c>
      <c r="W22" s="18">
        <f>[18]Março!$B$26</f>
        <v>26.324999999999999</v>
      </c>
      <c r="X22" s="18">
        <f>[18]Março!$B$27</f>
        <v>27.1875</v>
      </c>
      <c r="Y22" s="18">
        <f>[18]Março!$B$28</f>
        <v>25.604166666666675</v>
      </c>
      <c r="Z22" s="18">
        <f>[18]Março!$B$29</f>
        <v>24.920833333333334</v>
      </c>
      <c r="AA22" s="18">
        <f>[18]Março!$B$30</f>
        <v>24.599999999999998</v>
      </c>
      <c r="AB22" s="18">
        <f>[18]Março!$B$31</f>
        <v>24.900000000000002</v>
      </c>
      <c r="AC22" s="18">
        <f>[18]Março!$B$32</f>
        <v>21.376190476190477</v>
      </c>
      <c r="AD22" s="18">
        <f>[18]Março!$B$33</f>
        <v>25.586666666666666</v>
      </c>
      <c r="AE22" s="18">
        <f>[18]Março!$B$34</f>
        <v>25.291666666666671</v>
      </c>
      <c r="AF22" s="18">
        <f>[18]Março!$B$35</f>
        <v>26.674999999999994</v>
      </c>
      <c r="AG22" s="38">
        <f t="shared" si="3"/>
        <v>26.619769585253454</v>
      </c>
    </row>
    <row r="23" spans="1:33" ht="17.100000000000001" customHeight="1" x14ac:dyDescent="0.2">
      <c r="A23" s="16" t="s">
        <v>13</v>
      </c>
      <c r="B23" s="18">
        <f>[19]Março!$B$5</f>
        <v>26.941666666666674</v>
      </c>
      <c r="C23" s="18">
        <f>[19]Março!$B$6</f>
        <v>28.270833333333332</v>
      </c>
      <c r="D23" s="18">
        <f>[19]Março!$B$7</f>
        <v>28.608333333333338</v>
      </c>
      <c r="E23" s="18">
        <f>[19]Março!$B$8</f>
        <v>26.887500000000003</v>
      </c>
      <c r="F23" s="18">
        <f>[19]Março!$B$9</f>
        <v>27.174999999999997</v>
      </c>
      <c r="G23" s="18">
        <f>[19]Março!$B$10</f>
        <v>28.629166666666666</v>
      </c>
      <c r="H23" s="18">
        <f>[19]Março!$B$11</f>
        <v>28.758333333333336</v>
      </c>
      <c r="I23" s="18">
        <f>[19]Março!$B$12</f>
        <v>29.358333333333334</v>
      </c>
      <c r="J23" s="18">
        <f>[19]Março!$B$13</f>
        <v>29.166666666666668</v>
      </c>
      <c r="K23" s="18">
        <f>[19]Março!$B$14</f>
        <v>29.637500000000003</v>
      </c>
      <c r="L23" s="18">
        <f>[19]Março!$B$15</f>
        <v>28.833333333333332</v>
      </c>
      <c r="M23" s="18">
        <f>[19]Março!$B$16</f>
        <v>29.795833333333331</v>
      </c>
      <c r="N23" s="18">
        <f>[19]Março!$B$17</f>
        <v>30.274999999999995</v>
      </c>
      <c r="O23" s="18">
        <f>[19]Março!$B$18</f>
        <v>26.912499999999994</v>
      </c>
      <c r="P23" s="18">
        <f>[19]Março!$B$19</f>
        <v>28.262499999999999</v>
      </c>
      <c r="Q23" s="18">
        <f>[19]Março!$B$20</f>
        <v>24.895833333333332</v>
      </c>
      <c r="R23" s="18">
        <f>[19]Março!$B$21</f>
        <v>25.220833333333331</v>
      </c>
      <c r="S23" s="18">
        <f>[19]Março!$B$22</f>
        <v>24.625000000000004</v>
      </c>
      <c r="T23" s="18">
        <f>[19]Março!$B$23</f>
        <v>24.399999999999995</v>
      </c>
      <c r="U23" s="18">
        <f>[19]Março!$B$24</f>
        <v>25.529166666666669</v>
      </c>
      <c r="V23" s="18">
        <f>[19]Março!$B$25</f>
        <v>26.045833333333334</v>
      </c>
      <c r="W23" s="18">
        <f>[19]Março!$B$26</f>
        <v>26.754166666666659</v>
      </c>
      <c r="X23" s="18">
        <f>[19]Março!$B$27</f>
        <v>27.287500000000005</v>
      </c>
      <c r="Y23" s="18">
        <f>[19]Março!$B$28</f>
        <v>25.387499999999999</v>
      </c>
      <c r="Z23" s="18">
        <f>[19]Março!$B$29</f>
        <v>25.154166666666669</v>
      </c>
      <c r="AA23" s="18">
        <f>[19]Março!$B$30</f>
        <v>25.162500000000005</v>
      </c>
      <c r="AB23" s="18">
        <f>[19]Março!$B$31</f>
        <v>24.962499999999995</v>
      </c>
      <c r="AC23" s="18">
        <f>[19]Março!$B$32</f>
        <v>21.590476190476192</v>
      </c>
      <c r="AD23" s="18">
        <f>[19]Março!$B$33</f>
        <v>26.020000000000003</v>
      </c>
      <c r="AE23" s="18">
        <f>[19]Março!$B$34</f>
        <v>25.466666666666669</v>
      </c>
      <c r="AF23" s="18">
        <f>[19]Março!$B$35</f>
        <v>26.625000000000004</v>
      </c>
      <c r="AG23" s="38">
        <f t="shared" si="3"/>
        <v>26.859343317972353</v>
      </c>
    </row>
    <row r="24" spans="1:33" ht="17.100000000000001" customHeight="1" x14ac:dyDescent="0.2">
      <c r="A24" s="16" t="s">
        <v>14</v>
      </c>
      <c r="B24" s="18">
        <f>[20]Março!$B$5</f>
        <v>24.329166666666662</v>
      </c>
      <c r="C24" s="18">
        <f>[20]Março!$B$6</f>
        <v>26.496153846153842</v>
      </c>
      <c r="D24" s="18">
        <f>[20]Março!$B$7</f>
        <v>27.327272727272735</v>
      </c>
      <c r="E24" s="18">
        <f>[20]Março!$B$8</f>
        <v>28.579166666666669</v>
      </c>
      <c r="F24" s="18">
        <f>[20]Março!$B$9</f>
        <v>28.529166666666669</v>
      </c>
      <c r="G24" s="18">
        <f>[20]Março!$B$10</f>
        <v>26.970833333333331</v>
      </c>
      <c r="H24" s="18">
        <f>[20]Março!$B$11</f>
        <v>28.937500000000004</v>
      </c>
      <c r="I24" s="18">
        <f>[20]Março!$B$12</f>
        <v>27.941666666666666</v>
      </c>
      <c r="J24" s="18">
        <f>[20]Março!$B$13</f>
        <v>26.987500000000001</v>
      </c>
      <c r="K24" s="18">
        <f>[20]Março!$B$14</f>
        <v>26.291666666666668</v>
      </c>
      <c r="L24" s="18">
        <f>[20]Março!$B$15</f>
        <v>26.845833333333335</v>
      </c>
      <c r="M24" s="18">
        <f>[20]Março!$B$16</f>
        <v>25.804166666666664</v>
      </c>
      <c r="N24" s="18">
        <f>[20]Março!$B$17</f>
        <v>27.05416666666666</v>
      </c>
      <c r="O24" s="18">
        <f>[20]Março!$B$18</f>
        <v>25.633333333333336</v>
      </c>
      <c r="P24" s="18">
        <f>[20]Março!$B$19</f>
        <v>27.145833333333329</v>
      </c>
      <c r="Q24" s="18">
        <f>[20]Março!$B$20</f>
        <v>24.266666666666666</v>
      </c>
      <c r="R24" s="18">
        <f>[20]Março!$B$21</f>
        <v>25.087499999999995</v>
      </c>
      <c r="S24" s="18">
        <f>[20]Março!$B$22</f>
        <v>23.225000000000005</v>
      </c>
      <c r="T24" s="18">
        <f>[20]Março!$B$23</f>
        <v>22.849999999999998</v>
      </c>
      <c r="U24" s="18">
        <f>[20]Março!$B$24</f>
        <v>23.954166666666669</v>
      </c>
      <c r="V24" s="18">
        <f>[20]Março!$B$25</f>
        <v>24.429166666666664</v>
      </c>
      <c r="W24" s="18">
        <f>[20]Março!$B$26</f>
        <v>25.433333333333326</v>
      </c>
      <c r="X24" s="18">
        <f>[20]Março!$B$27</f>
        <v>25.870833333333326</v>
      </c>
      <c r="Y24" s="18">
        <f>[20]Março!$B$28</f>
        <v>23.399999999999995</v>
      </c>
      <c r="Z24" s="18">
        <f>[20]Março!$B$29</f>
        <v>24.108333333333334</v>
      </c>
      <c r="AA24" s="18">
        <f>[20]Março!$B$30</f>
        <v>23.262500000000003</v>
      </c>
      <c r="AB24" s="18">
        <f>[20]Março!$B$31</f>
        <v>23.504166666666666</v>
      </c>
      <c r="AC24" s="18">
        <f>[20]Março!$B$32</f>
        <v>23.990000000000002</v>
      </c>
      <c r="AD24" s="18">
        <f>[20]Março!$B$33</f>
        <v>25.773333333333333</v>
      </c>
      <c r="AE24" s="18">
        <f>[20]Março!$B$34</f>
        <v>25.133333333333329</v>
      </c>
      <c r="AF24" s="18">
        <f>[20]Março!$B$35</f>
        <v>26.283333333333331</v>
      </c>
      <c r="AG24" s="38">
        <f t="shared" si="3"/>
        <v>25.659519136777202</v>
      </c>
    </row>
    <row r="25" spans="1:33" ht="17.100000000000001" customHeight="1" x14ac:dyDescent="0.2">
      <c r="A25" s="16" t="s">
        <v>15</v>
      </c>
      <c r="B25" s="18">
        <f>[21]Março!$B$5</f>
        <v>24.308333333333326</v>
      </c>
      <c r="C25" s="18">
        <f>[21]Março!$B$6</f>
        <v>25.945833333333326</v>
      </c>
      <c r="D25" s="18">
        <f>[21]Março!$B$7</f>
        <v>27.070833333333336</v>
      </c>
      <c r="E25" s="18">
        <f>[21]Março!$B$8</f>
        <v>27.195833333333329</v>
      </c>
      <c r="F25" s="18">
        <f>[21]Março!$B$9</f>
        <v>23.799999999999994</v>
      </c>
      <c r="G25" s="18">
        <f>[21]Março!$B$10</f>
        <v>25.479166666666668</v>
      </c>
      <c r="H25" s="18">
        <f>[21]Março!$B$11</f>
        <v>28.262500000000003</v>
      </c>
      <c r="I25" s="18">
        <f>[21]Março!$B$12</f>
        <v>26.970833333333331</v>
      </c>
      <c r="J25" s="18">
        <f>[21]Março!$B$13</f>
        <v>27.341666666666665</v>
      </c>
      <c r="K25" s="18">
        <f>[21]Março!$B$14</f>
        <v>28.333333333333329</v>
      </c>
      <c r="L25" s="18">
        <f>[21]Março!$B$15</f>
        <v>24.625</v>
      </c>
      <c r="M25" s="18">
        <f>[21]Março!$B$16</f>
        <v>26.600000000000005</v>
      </c>
      <c r="N25" s="18">
        <f>[21]Março!$B$17</f>
        <v>23.091666666666658</v>
      </c>
      <c r="O25" s="18">
        <f>[21]Março!$B$18</f>
        <v>22.408333333333331</v>
      </c>
      <c r="P25" s="18">
        <f>[21]Março!$B$19</f>
        <v>23.404166666666669</v>
      </c>
      <c r="Q25" s="18">
        <f>[21]Março!$B$20</f>
        <v>22.900000000000002</v>
      </c>
      <c r="R25" s="18">
        <f>[21]Março!$B$21</f>
        <v>23.487500000000001</v>
      </c>
      <c r="S25" s="18">
        <f>[21]Março!$B$22</f>
        <v>20.812500000000004</v>
      </c>
      <c r="T25" s="18">
        <f>[21]Março!$B$23</f>
        <v>19.983333333333327</v>
      </c>
      <c r="U25" s="18">
        <f>[21]Março!$B$24</f>
        <v>19.791666666666661</v>
      </c>
      <c r="V25" s="18">
        <f>[21]Março!$B$25</f>
        <v>21.466666666666665</v>
      </c>
      <c r="W25" s="18">
        <f>[21]Março!$B$26</f>
        <v>22.645833333333332</v>
      </c>
      <c r="X25" s="18">
        <f>[21]Março!$B$27</f>
        <v>22.904166666666672</v>
      </c>
      <c r="Y25" s="18">
        <f>[21]Março!$B$28</f>
        <v>22.754166666666666</v>
      </c>
      <c r="Z25" s="18">
        <f>[21]Março!$B$29</f>
        <v>23.895833333333329</v>
      </c>
      <c r="AA25" s="18">
        <f>[21]Março!$B$30</f>
        <v>20.837500000000002</v>
      </c>
      <c r="AB25" s="18">
        <f>[21]Março!$B$31</f>
        <v>20.670833333333338</v>
      </c>
      <c r="AC25" s="18">
        <f>[21]Março!$B$32</f>
        <v>19.899999999999999</v>
      </c>
      <c r="AD25" s="18">
        <f>[21]Março!$B$33</f>
        <v>23.126666666666665</v>
      </c>
      <c r="AE25" s="18">
        <f>[21]Março!$B$34</f>
        <v>22.125000000000004</v>
      </c>
      <c r="AF25" s="18">
        <f>[21]Março!$B$35</f>
        <v>23.454166666666666</v>
      </c>
      <c r="AG25" s="38">
        <f t="shared" si="3"/>
        <v>23.72881720430108</v>
      </c>
    </row>
    <row r="26" spans="1:33" ht="17.100000000000001" customHeight="1" x14ac:dyDescent="0.2">
      <c r="A26" s="16" t="s">
        <v>16</v>
      </c>
      <c r="B26" s="18">
        <f>[22]Março!$B$5</f>
        <v>27.933333333333337</v>
      </c>
      <c r="C26" s="18">
        <f>[22]Março!$B$6</f>
        <v>29.620833333333337</v>
      </c>
      <c r="D26" s="18">
        <f>[22]Março!$B$7</f>
        <v>30.383333333333329</v>
      </c>
      <c r="E26" s="18">
        <f>[22]Março!$B$8</f>
        <v>26.483333333333334</v>
      </c>
      <c r="F26" s="18">
        <f>[22]Março!$B$9</f>
        <v>24.908333333333335</v>
      </c>
      <c r="G26" s="18">
        <f>[22]Março!$B$10</f>
        <v>29.224999999999998</v>
      </c>
      <c r="H26" s="18">
        <f>[22]Março!$B$11</f>
        <v>31.016666666666666</v>
      </c>
      <c r="I26" s="18">
        <f>[22]Março!$B$12</f>
        <v>31.241666666666674</v>
      </c>
      <c r="J26" s="18">
        <f>[22]Março!$B$13</f>
        <v>31.258333333333329</v>
      </c>
      <c r="K26" s="18">
        <f>[22]Março!$B$14</f>
        <v>31.225000000000009</v>
      </c>
      <c r="L26" s="18">
        <f>[22]Março!$B$15</f>
        <v>29.983333333333334</v>
      </c>
      <c r="M26" s="18">
        <f>[22]Março!$B$16</f>
        <v>30.737500000000001</v>
      </c>
      <c r="N26" s="18">
        <f>[22]Março!$B$17</f>
        <v>24.825000000000003</v>
      </c>
      <c r="O26" s="18">
        <f>[22]Março!$B$18</f>
        <v>25.291666666666668</v>
      </c>
      <c r="P26" s="18">
        <f>[22]Março!$B$19</f>
        <v>26.654166666666665</v>
      </c>
      <c r="Q26" s="18">
        <f>[22]Março!$B$20</f>
        <v>24.329166666666666</v>
      </c>
      <c r="R26" s="18">
        <f>[22]Março!$B$21</f>
        <v>25.512499999999999</v>
      </c>
      <c r="S26" s="18">
        <f>[22]Março!$B$22</f>
        <v>24.754166666666666</v>
      </c>
      <c r="T26" s="18">
        <f>[22]Março!$B$23</f>
        <v>25.200000000000003</v>
      </c>
      <c r="U26" s="18">
        <f>[22]Março!$B$24</f>
        <v>23.620833333333334</v>
      </c>
      <c r="V26" s="18">
        <f>[22]Março!$B$25</f>
        <v>24.824999999999999</v>
      </c>
      <c r="W26" s="18">
        <f>[22]Março!$B$26</f>
        <v>25.379166666666666</v>
      </c>
      <c r="X26" s="18">
        <f>[22]Março!$B$27</f>
        <v>26.383333333333329</v>
      </c>
      <c r="Y26" s="18">
        <f>[22]Março!$B$28</f>
        <v>25.883333333333329</v>
      </c>
      <c r="Z26" s="18">
        <f>[22]Março!$B$29</f>
        <v>27.625</v>
      </c>
      <c r="AA26" s="18">
        <f>[22]Março!$B$30</f>
        <v>23.299999999999997</v>
      </c>
      <c r="AB26" s="18">
        <f>[22]Março!$B$31</f>
        <v>23.458333333333332</v>
      </c>
      <c r="AC26" s="18">
        <f>[22]Março!$B$32</f>
        <v>21.099999999999998</v>
      </c>
      <c r="AD26" s="18">
        <f>[22]Março!$B$33</f>
        <v>25.373333333333335</v>
      </c>
      <c r="AE26" s="18">
        <f>[22]Março!$B$34</f>
        <v>24.675000000000001</v>
      </c>
      <c r="AF26" s="18">
        <f>[22]Março!$B$35</f>
        <v>28.054166666666664</v>
      </c>
      <c r="AG26" s="38">
        <f t="shared" si="3"/>
        <v>26.782607526881723</v>
      </c>
    </row>
    <row r="27" spans="1:33" ht="17.100000000000001" customHeight="1" x14ac:dyDescent="0.2">
      <c r="A27" s="16" t="s">
        <v>17</v>
      </c>
      <c r="B27" s="18">
        <f>[23]Março!$B$5</f>
        <v>24.720833333333331</v>
      </c>
      <c r="C27" s="18">
        <f>[23]Março!$B$6</f>
        <v>27.030434782608697</v>
      </c>
      <c r="D27" s="18">
        <f>[23]Março!$B$7</f>
        <v>28.416666666666661</v>
      </c>
      <c r="E27" s="18">
        <f>[23]Março!$B$8</f>
        <v>27.783333333333335</v>
      </c>
      <c r="F27" s="18">
        <f>[23]Março!$B$9</f>
        <v>27.520833333333332</v>
      </c>
      <c r="G27" s="18">
        <f>[23]Março!$B$10</f>
        <v>27.191666666666663</v>
      </c>
      <c r="H27" s="18">
        <f>[23]Março!$B$11</f>
        <v>28.487499999999997</v>
      </c>
      <c r="I27" s="18">
        <f>[23]Março!$B$12</f>
        <v>26.583333333333332</v>
      </c>
      <c r="J27" s="18">
        <f>[23]Março!$B$13</f>
        <v>26.370833333333341</v>
      </c>
      <c r="K27" s="18">
        <f>[23]Março!$B$14</f>
        <v>28.266666666666666</v>
      </c>
      <c r="L27" s="18">
        <f>[23]Março!$B$15</f>
        <v>27.154166666666669</v>
      </c>
      <c r="M27" s="18">
        <f>[23]Março!$B$16</f>
        <v>27.820833333333329</v>
      </c>
      <c r="N27" s="18">
        <f>[23]Março!$B$17</f>
        <v>25.820833333333329</v>
      </c>
      <c r="O27" s="18">
        <f>[23]Março!$B$18</f>
        <v>25.104166666666671</v>
      </c>
      <c r="P27" s="18">
        <f>[23]Março!$B$19</f>
        <v>25.008333333333329</v>
      </c>
      <c r="Q27" s="18">
        <f>[23]Março!$B$20</f>
        <v>24.462500000000002</v>
      </c>
      <c r="R27" s="18">
        <f>[23]Março!$B$21</f>
        <v>24.533333333333335</v>
      </c>
      <c r="S27" s="18">
        <f>[23]Março!$B$22</f>
        <v>21.337499999999995</v>
      </c>
      <c r="T27" s="18">
        <f>[23]Março!$B$23</f>
        <v>21.429166666666664</v>
      </c>
      <c r="U27" s="18">
        <f>[23]Março!$B$24</f>
        <v>21.816666666666663</v>
      </c>
      <c r="V27" s="18">
        <f>[23]Março!$B$25</f>
        <v>22.379166666666663</v>
      </c>
      <c r="W27" s="18">
        <f>[23]Março!$B$26</f>
        <v>24.058333333333334</v>
      </c>
      <c r="X27" s="18">
        <f>[23]Março!$B$27</f>
        <v>24.533333333333331</v>
      </c>
      <c r="Y27" s="18">
        <f>[23]Março!$B$28</f>
        <v>24.804166666666664</v>
      </c>
      <c r="Z27" s="18">
        <f>[23]Março!$B$29</f>
        <v>24.741666666666671</v>
      </c>
      <c r="AA27" s="18">
        <f>[23]Março!$B$30</f>
        <v>23.270833333333332</v>
      </c>
      <c r="AB27" s="18">
        <f>[23]Março!$B$31</f>
        <v>22.285714285714285</v>
      </c>
      <c r="AC27" s="18">
        <f>[23]Março!$B$32</f>
        <v>20.37777777777778</v>
      </c>
      <c r="AD27" s="18" t="str">
        <f>[23]Março!$B$33</f>
        <v>**</v>
      </c>
      <c r="AE27" s="18" t="str">
        <f>[23]Março!$B$34</f>
        <v>**</v>
      </c>
      <c r="AF27" s="18" t="str">
        <f>[23]Março!$B$35</f>
        <v>**</v>
      </c>
      <c r="AG27" s="38">
        <f t="shared" si="3"/>
        <v>25.118235482598831</v>
      </c>
    </row>
    <row r="28" spans="1:33" ht="17.100000000000001" customHeight="1" x14ac:dyDescent="0.2">
      <c r="A28" s="16" t="s">
        <v>18</v>
      </c>
      <c r="B28" s="18">
        <f>[24]Março!$B$5</f>
        <v>23.695833333333336</v>
      </c>
      <c r="C28" s="18">
        <f>[24]Março!$B$6</f>
        <v>23.891666666666666</v>
      </c>
      <c r="D28" s="18">
        <f>[24]Março!$B$7</f>
        <v>24.145833333333332</v>
      </c>
      <c r="E28" s="18">
        <f>[24]Março!$B$8</f>
        <v>24.420833333333338</v>
      </c>
      <c r="F28" s="18">
        <f>[24]Março!$B$9</f>
        <v>24.479166666666661</v>
      </c>
      <c r="G28" s="18">
        <f>[24]Março!$B$10</f>
        <v>24.833333333333329</v>
      </c>
      <c r="H28" s="18">
        <f>[24]Março!$B$11</f>
        <v>24.670833333333331</v>
      </c>
      <c r="I28" s="18">
        <f>[24]Março!$B$12</f>
        <v>24.941666666666663</v>
      </c>
      <c r="J28" s="18">
        <f>[24]Março!$B$13</f>
        <v>25.858333333333334</v>
      </c>
      <c r="K28" s="18">
        <f>[24]Março!$B$14</f>
        <v>26.062500000000004</v>
      </c>
      <c r="L28" s="18">
        <f>[24]Março!$B$15</f>
        <v>25.620833333333334</v>
      </c>
      <c r="M28" s="18">
        <f>[24]Março!$B$16</f>
        <v>25.629166666666666</v>
      </c>
      <c r="N28" s="18">
        <f>[24]Março!$B$17</f>
        <v>26.229166666666661</v>
      </c>
      <c r="O28" s="18">
        <f>[24]Março!$B$18</f>
        <v>24.108333333333338</v>
      </c>
      <c r="P28" s="18">
        <f>[24]Março!$B$19</f>
        <v>24.508333333333329</v>
      </c>
      <c r="Q28" s="18">
        <f>[24]Março!$B$20</f>
        <v>23.1875</v>
      </c>
      <c r="R28" s="18">
        <f>[24]Março!$B$21</f>
        <v>24.329166666666666</v>
      </c>
      <c r="S28" s="18">
        <f>[24]Março!$B$22</f>
        <v>21.529166666666669</v>
      </c>
      <c r="T28" s="18">
        <f>[24]Março!$B$23</f>
        <v>20.95</v>
      </c>
      <c r="U28" s="18">
        <f>[24]Março!$B$24</f>
        <v>22.745833333333334</v>
      </c>
      <c r="V28" s="18">
        <f>[24]Março!$B$25</f>
        <v>23.104166666666671</v>
      </c>
      <c r="W28" s="18">
        <f>[24]Março!$B$26</f>
        <v>23.470833333333335</v>
      </c>
      <c r="X28" s="18">
        <f>[24]Março!$B$27</f>
        <v>24.004166666666666</v>
      </c>
      <c r="Y28" s="18">
        <f>[24]Março!$B$28</f>
        <v>23.641666666666669</v>
      </c>
      <c r="Z28" s="18">
        <f>[24]Março!$B$29</f>
        <v>22.170833333333334</v>
      </c>
      <c r="AA28" s="18">
        <f>[24]Março!$B$30</f>
        <v>23.204166666666662</v>
      </c>
      <c r="AB28" s="18">
        <f>[24]Março!$B$31</f>
        <v>22.404166666666665</v>
      </c>
      <c r="AC28" s="18">
        <f>[24]Março!$B$32</f>
        <v>20.938095238095237</v>
      </c>
      <c r="AD28" s="18">
        <f>[24]Março!$B$33</f>
        <v>24.506666666666668</v>
      </c>
      <c r="AE28" s="18">
        <f>[24]Março!$B$34</f>
        <v>23.616666666666664</v>
      </c>
      <c r="AF28" s="18">
        <f>[24]Março!$B$35</f>
        <v>24.299999999999997</v>
      </c>
      <c r="AG28" s="38">
        <f t="shared" si="3"/>
        <v>23.90964285714286</v>
      </c>
    </row>
    <row r="29" spans="1:33" ht="17.100000000000001" customHeight="1" x14ac:dyDescent="0.2">
      <c r="A29" s="16" t="s">
        <v>19</v>
      </c>
      <c r="B29" s="18">
        <f>[25]Março!$B$5</f>
        <v>25.208333333333332</v>
      </c>
      <c r="C29" s="18">
        <f>[25]Março!$B$6</f>
        <v>26.699999999999992</v>
      </c>
      <c r="D29" s="18">
        <f>[25]Março!$B$7</f>
        <v>27.454166666666666</v>
      </c>
      <c r="E29" s="18">
        <f>[25]Março!$B$8</f>
        <v>26.937500000000004</v>
      </c>
      <c r="F29" s="18">
        <f>[25]Março!$B$9</f>
        <v>23.354166666666661</v>
      </c>
      <c r="G29" s="18">
        <f>[25]Março!$B$10</f>
        <v>23.387499999999999</v>
      </c>
      <c r="H29" s="18">
        <f>[25]Março!$B$11</f>
        <v>25.554166666666671</v>
      </c>
      <c r="I29" s="18">
        <f>[25]Março!$B$12</f>
        <v>26.366666666666664</v>
      </c>
      <c r="J29" s="18">
        <f>[25]Março!$B$13</f>
        <v>25.675000000000001</v>
      </c>
      <c r="K29" s="18">
        <f>[25]Março!$B$14</f>
        <v>24.891666666666666</v>
      </c>
      <c r="L29" s="18">
        <f>[25]Março!$B$15</f>
        <v>24.579166666666669</v>
      </c>
      <c r="M29" s="18">
        <f>[25]Março!$B$16</f>
        <v>26.745833333333334</v>
      </c>
      <c r="N29" s="18">
        <f>[25]Março!$B$17</f>
        <v>21.9375</v>
      </c>
      <c r="O29" s="18">
        <f>[25]Março!$B$18</f>
        <v>21.612500000000001</v>
      </c>
      <c r="P29" s="18">
        <f>[25]Março!$B$19</f>
        <v>22.595833333333335</v>
      </c>
      <c r="Q29" s="18">
        <f>[25]Março!$B$20</f>
        <v>24.445833333333336</v>
      </c>
      <c r="R29" s="18">
        <f>[25]Março!$B$21</f>
        <v>23.833333333333332</v>
      </c>
      <c r="S29" s="18">
        <f>[25]Março!$B$22</f>
        <v>21.008333333333336</v>
      </c>
      <c r="T29" s="18">
        <f>[25]Março!$B$23</f>
        <v>21.241666666666671</v>
      </c>
      <c r="U29" s="18">
        <f>[25]Março!$B$24</f>
        <v>19.087499999999999</v>
      </c>
      <c r="V29" s="18">
        <f>[25]Março!$B$25</f>
        <v>20.916666666666675</v>
      </c>
      <c r="W29" s="18">
        <f>[25]Março!$B$26</f>
        <v>22.416666666666668</v>
      </c>
      <c r="X29" s="18">
        <f>[25]Março!$B$27</f>
        <v>22.462500000000002</v>
      </c>
      <c r="Y29" s="18">
        <f>[25]Março!$B$28</f>
        <v>23.045833333333338</v>
      </c>
      <c r="Z29" s="18">
        <f>[25]Março!$B$29</f>
        <v>23.375</v>
      </c>
      <c r="AA29" s="18">
        <f>[25]Março!$B$30</f>
        <v>23.239130434782609</v>
      </c>
      <c r="AB29" s="18">
        <f>[25]Março!$B$31</f>
        <v>20.370833333333334</v>
      </c>
      <c r="AC29" s="18">
        <f>[25]Março!$B$32</f>
        <v>19.457142857142859</v>
      </c>
      <c r="AD29" s="18">
        <f>[25]Março!$B$33</f>
        <v>23.553333333333331</v>
      </c>
      <c r="AE29" s="18">
        <f>[25]Março!$B$34</f>
        <v>22.729166666666668</v>
      </c>
      <c r="AF29" s="18">
        <f>[25]Março!$B$35</f>
        <v>24.345833333333328</v>
      </c>
      <c r="AG29" s="38">
        <f t="shared" si="3"/>
        <v>23.500928170707269</v>
      </c>
    </row>
    <row r="30" spans="1:33" ht="17.100000000000001" customHeight="1" x14ac:dyDescent="0.2">
      <c r="A30" s="16" t="s">
        <v>31</v>
      </c>
      <c r="B30" s="18">
        <f>[26]Março!$B$5</f>
        <v>25.008333333333336</v>
      </c>
      <c r="C30" s="18">
        <f>[26]Março!$B$6</f>
        <v>27.154166666666669</v>
      </c>
      <c r="D30" s="18">
        <f>[26]Março!$B$7</f>
        <v>28.483333333333334</v>
      </c>
      <c r="E30" s="18">
        <f>[26]Março!$B$8</f>
        <v>28.958333333333339</v>
      </c>
      <c r="F30" s="18">
        <f>[26]Março!$B$9</f>
        <v>28.079166666666662</v>
      </c>
      <c r="G30" s="18">
        <f>[26]Março!$B$10</f>
        <v>27.020833333333339</v>
      </c>
      <c r="H30" s="18">
        <f>[26]Março!$B$11</f>
        <v>28.637500000000006</v>
      </c>
      <c r="I30" s="18">
        <f>[26]Março!$B$12</f>
        <v>27.308333333333326</v>
      </c>
      <c r="J30" s="18">
        <f>[26]Março!$B$13</f>
        <v>27.920833333333334</v>
      </c>
      <c r="K30" s="18">
        <f>[26]Março!$B$14</f>
        <v>28.441666666666666</v>
      </c>
      <c r="L30" s="18">
        <f>[26]Março!$B$15</f>
        <v>27.433333333333337</v>
      </c>
      <c r="M30" s="18">
        <f>[26]Março!$B$16</f>
        <v>26.970833333333335</v>
      </c>
      <c r="N30" s="18">
        <f>[26]Março!$B$17</f>
        <v>26.387500000000003</v>
      </c>
      <c r="O30" s="18">
        <f>[26]Março!$B$18</f>
        <v>25.383333333333329</v>
      </c>
      <c r="P30" s="18">
        <f>[26]Março!$B$19</f>
        <v>24.508333333333329</v>
      </c>
      <c r="Q30" s="18">
        <f>[26]Março!$B$20</f>
        <v>23.1875</v>
      </c>
      <c r="R30" s="18">
        <f>[26]Março!$B$21</f>
        <v>24.329166666666666</v>
      </c>
      <c r="S30" s="18">
        <f>[26]Março!$B$22</f>
        <v>21.529166666666669</v>
      </c>
      <c r="T30" s="18">
        <f>[26]Março!$B$23</f>
        <v>20.95</v>
      </c>
      <c r="U30" s="18">
        <f>[26]Março!$B$24</f>
        <v>21.599999999999998</v>
      </c>
      <c r="V30" s="18">
        <f>[26]Março!$B$25</f>
        <v>21.979166666666668</v>
      </c>
      <c r="W30" s="18">
        <f>[26]Março!$B$26</f>
        <v>23.833333333333332</v>
      </c>
      <c r="X30" s="18">
        <f>[26]Março!$B$27</f>
        <v>24.583333333333332</v>
      </c>
      <c r="Y30" s="18">
        <f>[26]Março!$B$28</f>
        <v>25.029166666666669</v>
      </c>
      <c r="Z30" s="18">
        <f>[26]Março!$B$29</f>
        <v>23.775000000000002</v>
      </c>
      <c r="AA30" s="18">
        <f>[26]Março!$B$30</f>
        <v>22.4375</v>
      </c>
      <c r="AB30" s="18">
        <f>[26]Março!$B$31</f>
        <v>22.404166666666669</v>
      </c>
      <c r="AC30" s="18">
        <f>[26]Março!$B$32</f>
        <v>19.947619047619046</v>
      </c>
      <c r="AD30" s="18">
        <f>[26]Março!$B$33</f>
        <v>24.473333333333336</v>
      </c>
      <c r="AE30" s="18">
        <f>[26]Março!$B$34</f>
        <v>23.966666666666665</v>
      </c>
      <c r="AF30" s="18">
        <f>[26]Março!$B$35</f>
        <v>26.295833333333334</v>
      </c>
      <c r="AG30" s="38">
        <f t="shared" si="3"/>
        <v>25.097315668202768</v>
      </c>
    </row>
    <row r="31" spans="1:33" ht="17.100000000000001" customHeight="1" x14ac:dyDescent="0.2">
      <c r="A31" s="16" t="s">
        <v>50</v>
      </c>
      <c r="B31" s="18">
        <f>[27]Março!$B$5</f>
        <v>24.254166666666666</v>
      </c>
      <c r="C31" s="18">
        <f>[27]Março!$B$6</f>
        <v>25.458333333333332</v>
      </c>
      <c r="D31" s="18">
        <f>[27]Março!$B$7</f>
        <v>25.691666666666674</v>
      </c>
      <c r="E31" s="18">
        <f>[27]Março!$B$8</f>
        <v>25.816666666666666</v>
      </c>
      <c r="F31" s="18">
        <f>[27]Março!$B$9</f>
        <v>25.620833333333326</v>
      </c>
      <c r="G31" s="18">
        <f>[27]Março!$B$10</f>
        <v>25.9375</v>
      </c>
      <c r="H31" s="18">
        <f>[27]Março!$B$11</f>
        <v>26.341666666666665</v>
      </c>
      <c r="I31" s="18">
        <f>[27]Março!$B$12</f>
        <v>25.854166666666661</v>
      </c>
      <c r="J31" s="18">
        <f>[27]Março!$B$13</f>
        <v>26.470833333333335</v>
      </c>
      <c r="K31" s="18">
        <f>[27]Março!$B$14</f>
        <v>27.400000000000002</v>
      </c>
      <c r="L31" s="18">
        <f>[27]Março!$B$15</f>
        <v>27.341666666666665</v>
      </c>
      <c r="M31" s="18">
        <f>[27]Março!$B$16</f>
        <v>27.358333333333324</v>
      </c>
      <c r="N31" s="18">
        <f>[27]Março!$B$17</f>
        <v>26.929166666666671</v>
      </c>
      <c r="O31" s="18">
        <f>[27]Março!$B$18</f>
        <v>25.474999999999998</v>
      </c>
      <c r="P31" s="18">
        <f>[27]Março!$B$19</f>
        <v>26.170833333333331</v>
      </c>
      <c r="Q31" s="18">
        <f>[27]Março!$B$20</f>
        <v>23.087500000000002</v>
      </c>
      <c r="R31" s="18">
        <f>[27]Março!$B$21</f>
        <v>24.429166666666664</v>
      </c>
      <c r="S31" s="18">
        <f>[27]Março!$B$22</f>
        <v>23.241666666666671</v>
      </c>
      <c r="T31" s="18">
        <f>[27]Março!$B$23</f>
        <v>23.495833333333334</v>
      </c>
      <c r="U31" s="18">
        <f>[27]Março!$B$24</f>
        <v>24.262499999999999</v>
      </c>
      <c r="V31" s="18">
        <f>[27]Março!$B$25</f>
        <v>24.175000000000001</v>
      </c>
      <c r="W31" s="18">
        <f>[27]Março!$B$26</f>
        <v>25.254166666666674</v>
      </c>
      <c r="X31" s="18">
        <f>[27]Março!$B$27</f>
        <v>24.620833333333337</v>
      </c>
      <c r="Y31" s="18">
        <f>[27]Março!$B$28</f>
        <v>24.662499999999998</v>
      </c>
      <c r="Z31" s="18">
        <f>[27]Março!$B$29</f>
        <v>22.704166666666666</v>
      </c>
      <c r="AA31" s="18">
        <f>[27]Março!$B$30</f>
        <v>23.924999999999997</v>
      </c>
      <c r="AB31" s="18">
        <f>[27]Março!$B$31</f>
        <v>24.387499999999992</v>
      </c>
      <c r="AC31" s="18">
        <f>[27]Março!$B$32</f>
        <v>23.304761904761904</v>
      </c>
      <c r="AD31" s="18">
        <f>[27]Março!$B$33</f>
        <v>24.526666666666664</v>
      </c>
      <c r="AE31" s="18">
        <f>[27]Março!$B$34</f>
        <v>24.575000000000006</v>
      </c>
      <c r="AF31" s="18">
        <f>[27]Março!$B$35</f>
        <v>25.904166666666658</v>
      </c>
      <c r="AG31" s="38">
        <f>AVERAGE(B31:AF31)</f>
        <v>25.118621351766514</v>
      </c>
    </row>
    <row r="32" spans="1:33" ht="17.100000000000001" customHeight="1" x14ac:dyDescent="0.2">
      <c r="A32" s="16" t="s">
        <v>20</v>
      </c>
      <c r="B32" s="18">
        <f>[28]Março!$B$5</f>
        <v>25.654166666666669</v>
      </c>
      <c r="C32" s="18">
        <f>[28]Março!$B$6</f>
        <v>27.591666666666665</v>
      </c>
      <c r="D32" s="18">
        <f>[28]Março!$B$7</f>
        <v>29.012500000000003</v>
      </c>
      <c r="E32" s="18">
        <f>[28]Março!$B$8</f>
        <v>29.895833333333332</v>
      </c>
      <c r="F32" s="18">
        <f>[28]Março!$B$9</f>
        <v>29.400000000000002</v>
      </c>
      <c r="G32" s="18">
        <f>[28]Março!$B$10</f>
        <v>28.483333333333334</v>
      </c>
      <c r="H32" s="18">
        <f>[28]Março!$B$11</f>
        <v>30.32083333333334</v>
      </c>
      <c r="I32" s="18">
        <f>[28]Março!$B$12</f>
        <v>30.224999999999998</v>
      </c>
      <c r="J32" s="18">
        <f>[28]Março!$B$13</f>
        <v>29.375</v>
      </c>
      <c r="K32" s="18">
        <f>[28]Março!$B$14</f>
        <v>29.062499999999989</v>
      </c>
      <c r="L32" s="18">
        <f>[28]Março!$B$15</f>
        <v>28.437500000000011</v>
      </c>
      <c r="M32" s="18">
        <f>[28]Março!$B$16</f>
        <v>27.995833333333334</v>
      </c>
      <c r="N32" s="18">
        <f>[28]Março!$B$17</f>
        <v>26.545833333333334</v>
      </c>
      <c r="O32" s="18">
        <f>[28]Março!$B$18</f>
        <v>26.474999999999998</v>
      </c>
      <c r="P32" s="18">
        <f>[28]Março!$B$19</f>
        <v>27.324999999999999</v>
      </c>
      <c r="Q32" s="18">
        <f>[28]Março!$B$20</f>
        <v>25.791666666666661</v>
      </c>
      <c r="R32" s="18">
        <f>[28]Março!$B$21</f>
        <v>23.266666666666666</v>
      </c>
      <c r="S32" s="18">
        <f>[28]Março!$B$22</f>
        <v>21.824999999999999</v>
      </c>
      <c r="T32" s="18">
        <f>[28]Março!$B$23</f>
        <v>22.566666666666663</v>
      </c>
      <c r="U32" s="18">
        <f>[28]Março!$B$24</f>
        <v>23.337500000000002</v>
      </c>
      <c r="V32" s="18">
        <f>[28]Março!$B$25</f>
        <v>23.733333333333334</v>
      </c>
      <c r="W32" s="18">
        <f>[28]Março!$B$26</f>
        <v>25.595833333333328</v>
      </c>
      <c r="X32" s="18">
        <f>[28]Março!$B$27</f>
        <v>26.579166666666662</v>
      </c>
      <c r="Y32" s="18">
        <f>[28]Março!$B$28</f>
        <v>24.600000000000005</v>
      </c>
      <c r="Z32" s="18">
        <f>[28]Março!$B$29</f>
        <v>25.370833333333334</v>
      </c>
      <c r="AA32" s="18">
        <f>[28]Março!$B$30</f>
        <v>25.058333333333334</v>
      </c>
      <c r="AB32" s="18">
        <f>[28]Março!$B$31</f>
        <v>24.18571428571429</v>
      </c>
      <c r="AC32" s="18">
        <f>[28]Março!$B$32</f>
        <v>29.022222222222222</v>
      </c>
      <c r="AD32" s="18">
        <f>[28]Março!$B$33</f>
        <v>25.270833333333339</v>
      </c>
      <c r="AE32" s="18">
        <f>[28]Março!$B$34</f>
        <v>25.345833333333328</v>
      </c>
      <c r="AF32" s="18">
        <f>[28]Março!$B$35</f>
        <v>27.125</v>
      </c>
      <c r="AG32" s="38">
        <f t="shared" si="3"/>
        <v>26.595954941116229</v>
      </c>
    </row>
    <row r="33" spans="1:34" s="5" customFormat="1" ht="17.100000000000001" customHeight="1" x14ac:dyDescent="0.2">
      <c r="A33" s="34" t="s">
        <v>34</v>
      </c>
      <c r="B33" s="35">
        <f t="shared" ref="B33:AG33" si="4">AVERAGE(B5:B32)</f>
        <v>25.358166666666669</v>
      </c>
      <c r="C33" s="35">
        <f t="shared" si="4"/>
        <v>27.06523021181717</v>
      </c>
      <c r="D33" s="35">
        <f t="shared" si="4"/>
        <v>27.727989459815554</v>
      </c>
      <c r="E33" s="35">
        <f t="shared" si="4"/>
        <v>27.388333333333335</v>
      </c>
      <c r="F33" s="35">
        <f t="shared" si="4"/>
        <v>26.261666666666667</v>
      </c>
      <c r="G33" s="35">
        <f t="shared" si="4"/>
        <v>26.864115942028985</v>
      </c>
      <c r="H33" s="35">
        <f t="shared" si="4"/>
        <v>27.964833333333335</v>
      </c>
      <c r="I33" s="35">
        <f t="shared" si="4"/>
        <v>27.545999999999996</v>
      </c>
      <c r="J33" s="35">
        <f t="shared" si="4"/>
        <v>27.527000000000001</v>
      </c>
      <c r="K33" s="35">
        <f t="shared" si="4"/>
        <v>28.118666666666662</v>
      </c>
      <c r="L33" s="35">
        <f t="shared" si="4"/>
        <v>27.003888888888891</v>
      </c>
      <c r="M33" s="35">
        <f t="shared" si="4"/>
        <v>27.539761137949537</v>
      </c>
      <c r="N33" s="35">
        <f t="shared" si="4"/>
        <v>26.264197530864202</v>
      </c>
      <c r="O33" s="35">
        <f t="shared" si="4"/>
        <v>25.064043209876541</v>
      </c>
      <c r="P33" s="35">
        <f t="shared" si="4"/>
        <v>25.706481481481479</v>
      </c>
      <c r="Q33" s="35">
        <f t="shared" si="4"/>
        <v>24.407407407407405</v>
      </c>
      <c r="R33" s="35">
        <f t="shared" si="4"/>
        <v>24.533333333333331</v>
      </c>
      <c r="S33" s="35">
        <f t="shared" si="4"/>
        <v>22.590740740740742</v>
      </c>
      <c r="T33" s="35">
        <f t="shared" si="4"/>
        <v>22.241975308641972</v>
      </c>
      <c r="U33" s="35">
        <f t="shared" si="4"/>
        <v>22.546604938271603</v>
      </c>
      <c r="V33" s="35">
        <f t="shared" si="4"/>
        <v>23.297839506172831</v>
      </c>
      <c r="W33" s="35">
        <f t="shared" si="4"/>
        <v>24.575744047619047</v>
      </c>
      <c r="X33" s="35">
        <f t="shared" si="4"/>
        <v>25.119940476190475</v>
      </c>
      <c r="Y33" s="35">
        <f t="shared" si="4"/>
        <v>24.422916666666669</v>
      </c>
      <c r="Z33" s="35">
        <f t="shared" si="4"/>
        <v>24.2266369047619</v>
      </c>
      <c r="AA33" s="35">
        <f t="shared" si="4"/>
        <v>23.458986801242229</v>
      </c>
      <c r="AB33" s="35">
        <f t="shared" si="4"/>
        <v>23.087266156462587</v>
      </c>
      <c r="AC33" s="35">
        <f t="shared" si="4"/>
        <v>22.363248299319729</v>
      </c>
      <c r="AD33" s="35">
        <f t="shared" si="4"/>
        <v>24.446340388007052</v>
      </c>
      <c r="AE33" s="35">
        <f t="shared" si="4"/>
        <v>24.189345679012348</v>
      </c>
      <c r="AF33" s="35">
        <f t="shared" si="4"/>
        <v>25.759655126140633</v>
      </c>
      <c r="AG33" s="38">
        <f t="shared" si="4"/>
        <v>25.203920990945186</v>
      </c>
      <c r="AH33" s="8"/>
    </row>
    <row r="35" spans="1:34" x14ac:dyDescent="0.2">
      <c r="A35" s="26"/>
      <c r="B35" s="26" t="s">
        <v>53</v>
      </c>
      <c r="C35" s="26"/>
      <c r="D35" s="26"/>
      <c r="E35" s="26"/>
      <c r="F35" s="26"/>
      <c r="N35" s="2" t="s">
        <v>54</v>
      </c>
      <c r="Y35" s="2" t="s">
        <v>56</v>
      </c>
    </row>
    <row r="36" spans="1:34" x14ac:dyDescent="0.2">
      <c r="K36" s="27"/>
      <c r="L36" s="27"/>
      <c r="M36" s="27"/>
      <c r="N36" s="27" t="s">
        <v>55</v>
      </c>
      <c r="O36" s="27"/>
      <c r="P36" s="27"/>
      <c r="Q36" s="27"/>
      <c r="R36" s="28"/>
      <c r="W36" s="27"/>
      <c r="X36" s="27"/>
      <c r="Y36" s="27" t="s">
        <v>57</v>
      </c>
      <c r="Z36" s="27"/>
      <c r="AA36" s="27"/>
      <c r="AB36" s="28"/>
    </row>
    <row r="38" spans="1:34" x14ac:dyDescent="0.2">
      <c r="H38" s="2" t="s">
        <v>52</v>
      </c>
    </row>
    <row r="39" spans="1:34" x14ac:dyDescent="0.2">
      <c r="L39" s="2" t="s">
        <v>52</v>
      </c>
      <c r="U39" s="2" t="s">
        <v>52</v>
      </c>
    </row>
  </sheetData>
  <sheetProtection password="C6EC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90" zoomScaleNormal="90" workbookViewId="0">
      <selection activeCell="AH37" sqref="AH37"/>
    </sheetView>
  </sheetViews>
  <sheetFormatPr defaultRowHeight="12.75" x14ac:dyDescent="0.2"/>
  <cols>
    <col min="1" max="1" width="18.85546875" style="2" customWidth="1"/>
    <col min="2" max="2" width="6" style="2" customWidth="1"/>
    <col min="3" max="3" width="5.42578125" style="2" customWidth="1"/>
    <col min="4" max="4" width="6.28515625" style="2" customWidth="1"/>
    <col min="5" max="5" width="5.140625" style="2" customWidth="1"/>
    <col min="6" max="7" width="6" style="2" customWidth="1"/>
    <col min="8" max="8" width="5.28515625" style="2" customWidth="1"/>
    <col min="9" max="9" width="6.140625" style="2" customWidth="1"/>
    <col min="10" max="10" width="5.5703125" style="2" customWidth="1"/>
    <col min="11" max="12" width="5.28515625" style="2" customWidth="1"/>
    <col min="13" max="13" width="5" style="2" customWidth="1"/>
    <col min="14" max="14" width="6.42578125" style="2" customWidth="1"/>
    <col min="15" max="16" width="6.28515625" style="2" customWidth="1"/>
    <col min="17" max="18" width="6" style="2" customWidth="1"/>
    <col min="19" max="19" width="6.28515625" style="2" customWidth="1"/>
    <col min="20" max="20" width="6.140625" style="2" customWidth="1"/>
    <col min="21" max="21" width="6.42578125" style="2" customWidth="1"/>
    <col min="22" max="23" width="6" style="2" customWidth="1"/>
    <col min="24" max="24" width="5" style="2" customWidth="1"/>
    <col min="25" max="25" width="6.140625" style="2" customWidth="1"/>
    <col min="26" max="26" width="6.28515625" style="2" customWidth="1"/>
    <col min="27" max="27" width="6.42578125" style="2" customWidth="1"/>
    <col min="28" max="28" width="5.42578125" style="2" customWidth="1"/>
    <col min="29" max="29" width="5.5703125" style="2" customWidth="1"/>
    <col min="30" max="30" width="6.42578125" style="2" customWidth="1"/>
    <col min="31" max="32" width="5.7109375" style="2" customWidth="1"/>
    <col min="33" max="33" width="8.85546875" style="9" bestFit="1" customWidth="1"/>
    <col min="34" max="34" width="8.28515625" style="1" bestFit="1" customWidth="1"/>
    <col min="35" max="35" width="16.140625" style="15" bestFit="1" customWidth="1"/>
  </cols>
  <sheetData>
    <row r="1" spans="1:36" ht="20.100000000000001" customHeight="1" x14ac:dyDescent="0.2">
      <c r="A1" s="61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6" s="4" customFormat="1" ht="20.100000000000001" customHeight="1" x14ac:dyDescent="0.2">
      <c r="A2" s="60" t="s">
        <v>21</v>
      </c>
      <c r="B2" s="58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4" t="s">
        <v>60</v>
      </c>
    </row>
    <row r="3" spans="1:36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0" t="s">
        <v>45</v>
      </c>
      <c r="AH3" s="39" t="s">
        <v>41</v>
      </c>
      <c r="AI3" s="54" t="s">
        <v>61</v>
      </c>
    </row>
    <row r="4" spans="1:36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1" t="s">
        <v>39</v>
      </c>
      <c r="AH4" s="39" t="s">
        <v>39</v>
      </c>
      <c r="AI4" s="55"/>
    </row>
    <row r="5" spans="1:36" s="5" customFormat="1" ht="20.100000000000001" customHeight="1" x14ac:dyDescent="0.2">
      <c r="A5" s="16" t="s">
        <v>46</v>
      </c>
      <c r="B5" s="17">
        <f>[1]Março!$K$5</f>
        <v>0.8</v>
      </c>
      <c r="C5" s="17">
        <f>[1]Março!$K$6</f>
        <v>0</v>
      </c>
      <c r="D5" s="17">
        <f>[1]Março!$K$7</f>
        <v>0</v>
      </c>
      <c r="E5" s="17">
        <f>[1]Março!$K$8</f>
        <v>0</v>
      </c>
      <c r="F5" s="17">
        <f>[1]Março!$K$9</f>
        <v>0</v>
      </c>
      <c r="G5" s="17">
        <f>[1]Março!$K$10</f>
        <v>0.2</v>
      </c>
      <c r="H5" s="17">
        <f>[1]Março!$K$11</f>
        <v>0</v>
      </c>
      <c r="I5" s="17">
        <f>[1]Março!$K$12</f>
        <v>0</v>
      </c>
      <c r="J5" s="17">
        <f>[1]Março!$K$13</f>
        <v>0</v>
      </c>
      <c r="K5" s="17">
        <f>[1]Março!$K$14</f>
        <v>0</v>
      </c>
      <c r="L5" s="17">
        <f>[1]Março!$K$15</f>
        <v>0</v>
      </c>
      <c r="M5" s="17">
        <f>[1]Março!$K$16</f>
        <v>0.4</v>
      </c>
      <c r="N5" s="17">
        <f>[1]Março!$K$17</f>
        <v>0.2</v>
      </c>
      <c r="O5" s="17">
        <f>[1]Março!$K$18</f>
        <v>0.60000000000000009</v>
      </c>
      <c r="P5" s="17">
        <f>[1]Março!$K$19</f>
        <v>0.2</v>
      </c>
      <c r="Q5" s="17">
        <f>[1]Março!$K$20</f>
        <v>0.2</v>
      </c>
      <c r="R5" s="17">
        <f>[1]Março!$K$21</f>
        <v>0</v>
      </c>
      <c r="S5" s="17">
        <f>[1]Março!$K$22</f>
        <v>0.2</v>
      </c>
      <c r="T5" s="17">
        <f>[1]Março!$K$23</f>
        <v>0</v>
      </c>
      <c r="U5" s="17">
        <f>[1]Março!$K$24</f>
        <v>0</v>
      </c>
      <c r="V5" s="17">
        <f>[1]Março!$K$25</f>
        <v>0</v>
      </c>
      <c r="W5" s="17">
        <f>[1]Março!$K$26</f>
        <v>0.2</v>
      </c>
      <c r="X5" s="17">
        <f>[1]Março!$K$27</f>
        <v>0</v>
      </c>
      <c r="Y5" s="17">
        <f>[1]Março!$K$28</f>
        <v>0</v>
      </c>
      <c r="Z5" s="17">
        <f>[1]Março!$K$29</f>
        <v>0</v>
      </c>
      <c r="AA5" s="17">
        <f>[1]Março!$K$30</f>
        <v>0</v>
      </c>
      <c r="AB5" s="17">
        <f>[1]Março!$K$31</f>
        <v>0</v>
      </c>
      <c r="AC5" s="17">
        <f>[1]Março!$K$32</f>
        <v>0</v>
      </c>
      <c r="AD5" s="17">
        <f>[1]Março!$K$33</f>
        <v>0</v>
      </c>
      <c r="AE5" s="17">
        <f>[1]Março!$K$34</f>
        <v>0</v>
      </c>
      <c r="AF5" s="17">
        <f>[1]Março!$K$35</f>
        <v>0</v>
      </c>
      <c r="AG5" s="38">
        <f>SUM(B5:AF5)</f>
        <v>3.0000000000000009</v>
      </c>
      <c r="AH5" s="52">
        <f>MAX(B5:AF5)</f>
        <v>0.8</v>
      </c>
      <c r="AI5" s="56">
        <f t="shared" ref="AI5:AI30" si="1">COUNTIF(B5:AF5,"=0,0")</f>
        <v>22</v>
      </c>
    </row>
    <row r="6" spans="1:36" ht="17.100000000000001" customHeight="1" x14ac:dyDescent="0.2">
      <c r="A6" s="16" t="s">
        <v>0</v>
      </c>
      <c r="B6" s="18">
        <f>[2]Março!$K$5</f>
        <v>0</v>
      </c>
      <c r="C6" s="18">
        <f>[2]Março!$K$6</f>
        <v>0</v>
      </c>
      <c r="D6" s="18">
        <f>[2]Março!$K$7</f>
        <v>0</v>
      </c>
      <c r="E6" s="18">
        <f>[2]Março!$K$8</f>
        <v>1.4</v>
      </c>
      <c r="F6" s="18">
        <f>[2]Março!$K$9</f>
        <v>0.2</v>
      </c>
      <c r="G6" s="18">
        <f>[2]Março!$K$10</f>
        <v>0</v>
      </c>
      <c r="H6" s="18">
        <f>[2]Março!$K$11</f>
        <v>0</v>
      </c>
      <c r="I6" s="18">
        <f>[2]Março!$K$12</f>
        <v>8</v>
      </c>
      <c r="J6" s="18">
        <f>[2]Março!$K$13</f>
        <v>1.4</v>
      </c>
      <c r="K6" s="18">
        <f>[2]Março!$K$14</f>
        <v>0.2</v>
      </c>
      <c r="L6" s="18">
        <f>[2]Março!$K$15</f>
        <v>0.2</v>
      </c>
      <c r="M6" s="18">
        <f>[2]Março!$K$16</f>
        <v>0</v>
      </c>
      <c r="N6" s="18">
        <f>[2]Março!$K$17</f>
        <v>36.800000000000004</v>
      </c>
      <c r="O6" s="18">
        <f>[2]Março!$K$18</f>
        <v>2.2000000000000002</v>
      </c>
      <c r="P6" s="18">
        <f>[2]Março!$K$19</f>
        <v>4.2</v>
      </c>
      <c r="Q6" s="18">
        <f>[2]Março!$K$20</f>
        <v>14.799999999999999</v>
      </c>
      <c r="R6" s="18">
        <f>[2]Março!$K$21</f>
        <v>26.999999999999996</v>
      </c>
      <c r="S6" s="18">
        <f>[2]Março!$K$22</f>
        <v>65.800000000000011</v>
      </c>
      <c r="T6" s="18">
        <f>[2]Março!$K$23</f>
        <v>0</v>
      </c>
      <c r="U6" s="18">
        <f>[2]Março!$K$24</f>
        <v>42.2</v>
      </c>
      <c r="V6" s="18">
        <f>[2]Março!$K$25</f>
        <v>2.2000000000000002</v>
      </c>
      <c r="W6" s="18">
        <f>[2]Março!$K$26</f>
        <v>0</v>
      </c>
      <c r="X6" s="18">
        <f>[2]Março!$K$27</f>
        <v>0</v>
      </c>
      <c r="Y6" s="18">
        <f>[2]Março!$K$28</f>
        <v>12.8</v>
      </c>
      <c r="Z6" s="18">
        <f>[2]Março!$K$29</f>
        <v>27.4</v>
      </c>
      <c r="AA6" s="18">
        <f>[2]Março!$K$30</f>
        <v>31.6</v>
      </c>
      <c r="AB6" s="18">
        <f>[2]Março!$K$31</f>
        <v>0</v>
      </c>
      <c r="AC6" s="18">
        <f>[2]Março!$K$32</f>
        <v>0</v>
      </c>
      <c r="AD6" s="18">
        <f>[2]Março!$K$33</f>
        <v>0</v>
      </c>
      <c r="AE6" s="18">
        <f>[2]Março!$K$34</f>
        <v>0</v>
      </c>
      <c r="AF6" s="18">
        <f>[2]Março!$K$35</f>
        <v>0</v>
      </c>
      <c r="AG6" s="38">
        <f t="shared" ref="AG6:AG17" si="2">SUM(B6:AF6)</f>
        <v>278.40000000000003</v>
      </c>
      <c r="AH6" s="41">
        <f>MAX(B6:AF6)</f>
        <v>65.800000000000011</v>
      </c>
      <c r="AI6" s="56">
        <f t="shared" si="1"/>
        <v>14</v>
      </c>
    </row>
    <row r="7" spans="1:36" ht="17.100000000000001" customHeight="1" x14ac:dyDescent="0.2">
      <c r="A7" s="16" t="s">
        <v>1</v>
      </c>
      <c r="B7" s="18">
        <f>[3]Março!$K$5</f>
        <v>0.4</v>
      </c>
      <c r="C7" s="18">
        <f>[3]Março!$K$6</f>
        <v>0</v>
      </c>
      <c r="D7" s="18">
        <f>[3]Março!$K$7</f>
        <v>33.4</v>
      </c>
      <c r="E7" s="18">
        <f>[3]Março!$K$8</f>
        <v>6.2</v>
      </c>
      <c r="F7" s="18">
        <f>[3]Março!$K$9</f>
        <v>5.8</v>
      </c>
      <c r="G7" s="18">
        <f>[3]Março!$K$10</f>
        <v>0.2</v>
      </c>
      <c r="H7" s="18">
        <f>[3]Março!$K$11</f>
        <v>0.2</v>
      </c>
      <c r="I7" s="18">
        <f>[3]Março!$K$12</f>
        <v>0</v>
      </c>
      <c r="J7" s="18">
        <f>[3]Março!$K$13</f>
        <v>0</v>
      </c>
      <c r="K7" s="18">
        <f>[3]Março!$K$14</f>
        <v>0</v>
      </c>
      <c r="L7" s="18">
        <f>[3]Março!$K$15</f>
        <v>0</v>
      </c>
      <c r="M7" s="18">
        <f>[3]Março!$K$16</f>
        <v>0</v>
      </c>
      <c r="N7" s="18">
        <f>[3]Março!$K$17</f>
        <v>2.4</v>
      </c>
      <c r="O7" s="18">
        <f>[3]Março!$K$18</f>
        <v>0</v>
      </c>
      <c r="P7" s="18">
        <f>[3]Março!$K$19</f>
        <v>0</v>
      </c>
      <c r="Q7" s="18">
        <f>[3]Março!$K$20</f>
        <v>5.6</v>
      </c>
      <c r="R7" s="18">
        <f>[3]Março!$K$21</f>
        <v>0</v>
      </c>
      <c r="S7" s="18">
        <f>[3]Março!$K$22</f>
        <v>6.6000000000000005</v>
      </c>
      <c r="T7" s="18">
        <f>[3]Março!$K$23</f>
        <v>12</v>
      </c>
      <c r="U7" s="18">
        <f>[3]Março!$K$24</f>
        <v>12.4</v>
      </c>
      <c r="V7" s="18">
        <f>[3]Março!$K$25</f>
        <v>0</v>
      </c>
      <c r="W7" s="18">
        <f>[3]Março!$K$26</f>
        <v>0</v>
      </c>
      <c r="X7" s="18">
        <f>[3]Março!$K$27</f>
        <v>0</v>
      </c>
      <c r="Y7" s="18">
        <f>[3]Março!$K$28</f>
        <v>12.4</v>
      </c>
      <c r="Z7" s="18">
        <f>[3]Março!$K$29</f>
        <v>8.7999999999999989</v>
      </c>
      <c r="AA7" s="18">
        <f>[3]Março!$K$30</f>
        <v>0</v>
      </c>
      <c r="AB7" s="18">
        <f>[3]Março!$K$31</f>
        <v>0</v>
      </c>
      <c r="AC7" s="18">
        <f>[3]Março!$K$32</f>
        <v>0</v>
      </c>
      <c r="AD7" s="18">
        <f>[3]Março!$K$33</f>
        <v>0.2</v>
      </c>
      <c r="AE7" s="18">
        <f>[3]Março!$K$34</f>
        <v>0</v>
      </c>
      <c r="AF7" s="18">
        <f>[3]Março!$K$35</f>
        <v>0</v>
      </c>
      <c r="AG7" s="38">
        <f t="shared" si="2"/>
        <v>106.60000000000002</v>
      </c>
      <c r="AH7" s="41">
        <f t="shared" ref="AH7:AH17" si="3">MAX(B7:AF7)</f>
        <v>33.4</v>
      </c>
      <c r="AI7" s="56">
        <f t="shared" si="1"/>
        <v>17</v>
      </c>
    </row>
    <row r="8" spans="1:36" ht="17.100000000000001" customHeight="1" x14ac:dyDescent="0.2">
      <c r="A8" s="16" t="s">
        <v>71</v>
      </c>
      <c r="B8" s="18" t="str">
        <f>[4]Março!$K$5</f>
        <v>**</v>
      </c>
      <c r="C8" s="18" t="str">
        <f>[4]Março!$K$6</f>
        <v>**</v>
      </c>
      <c r="D8" s="18" t="str">
        <f>[4]Março!$K$7</f>
        <v>**</v>
      </c>
      <c r="E8" s="18" t="str">
        <f>[4]Março!$K$8</f>
        <v>**</v>
      </c>
      <c r="F8" s="18" t="str">
        <f>[4]Março!$K$9</f>
        <v>**</v>
      </c>
      <c r="G8" s="18" t="str">
        <f>[4]Março!$K$10</f>
        <v>**</v>
      </c>
      <c r="H8" s="18" t="str">
        <f>[4]Março!$K$11</f>
        <v>**</v>
      </c>
      <c r="I8" s="18" t="str">
        <f>[4]Março!$K$12</f>
        <v>**</v>
      </c>
      <c r="J8" s="18" t="str">
        <f>[4]Março!$K$13</f>
        <v>**</v>
      </c>
      <c r="K8" s="18" t="str">
        <f>[4]Março!$K$14</f>
        <v>**</v>
      </c>
      <c r="L8" s="18" t="str">
        <f>[4]Março!$K$15</f>
        <v>**</v>
      </c>
      <c r="M8" s="18" t="str">
        <f>[4]Março!$K$16</f>
        <v>**</v>
      </c>
      <c r="N8" s="18" t="str">
        <f>[4]Março!$K$17</f>
        <v>**</v>
      </c>
      <c r="O8" s="18" t="str">
        <f>[4]Março!$K$18</f>
        <v>**</v>
      </c>
      <c r="P8" s="18" t="str">
        <f>[4]Março!$K$19</f>
        <v>**</v>
      </c>
      <c r="Q8" s="18" t="str">
        <f>[4]Março!$K$20</f>
        <v>**</v>
      </c>
      <c r="R8" s="18" t="str">
        <f>[4]Março!$K$21</f>
        <v>**</v>
      </c>
      <c r="S8" s="18" t="str">
        <f>[4]Março!$K$22</f>
        <v>**</v>
      </c>
      <c r="T8" s="18" t="str">
        <f>[4]Março!$K$23</f>
        <v>**</v>
      </c>
      <c r="U8" s="18" t="str">
        <f>[4]Março!$K$24</f>
        <v>**</v>
      </c>
      <c r="V8" s="18" t="str">
        <f>[4]Março!$K$25</f>
        <v>**</v>
      </c>
      <c r="W8" s="18">
        <f>[4]Março!$K$26</f>
        <v>0</v>
      </c>
      <c r="X8" s="18">
        <f>[4]Março!$K$27</f>
        <v>0</v>
      </c>
      <c r="Y8" s="18">
        <f>[4]Março!$K$28</f>
        <v>2</v>
      </c>
      <c r="Z8" s="18">
        <f>[4]Março!$K$29</f>
        <v>0</v>
      </c>
      <c r="AA8" s="18">
        <f>[4]Março!$K$30</f>
        <v>2.6</v>
      </c>
      <c r="AB8" s="18">
        <f>[4]Março!$K$31</f>
        <v>0</v>
      </c>
      <c r="AC8" s="18">
        <f>[4]Março!$K$32</f>
        <v>0</v>
      </c>
      <c r="AD8" s="18">
        <f>[4]Março!$K$33</f>
        <v>0</v>
      </c>
      <c r="AE8" s="18">
        <f>[4]Março!$K$34</f>
        <v>0</v>
      </c>
      <c r="AF8" s="18">
        <f>[4]Março!$K$35</f>
        <v>0</v>
      </c>
      <c r="AG8" s="38">
        <f t="shared" ref="AG8" si="4">SUM(B8:AF8)</f>
        <v>4.5999999999999996</v>
      </c>
      <c r="AH8" s="41">
        <f t="shared" si="3"/>
        <v>2.6</v>
      </c>
      <c r="AI8" s="56">
        <f t="shared" si="1"/>
        <v>8</v>
      </c>
    </row>
    <row r="9" spans="1:36" ht="17.100000000000001" customHeight="1" x14ac:dyDescent="0.2">
      <c r="A9" s="16" t="s">
        <v>47</v>
      </c>
      <c r="B9" s="18">
        <f>[5]Março!$K$5</f>
        <v>0</v>
      </c>
      <c r="C9" s="18">
        <f>[5]Março!$K$6</f>
        <v>0</v>
      </c>
      <c r="D9" s="18">
        <f>[5]Março!$K$7</f>
        <v>0</v>
      </c>
      <c r="E9" s="18">
        <f>[5]Março!$K$8</f>
        <v>0</v>
      </c>
      <c r="F9" s="18">
        <f>[5]Março!$K$9</f>
        <v>0</v>
      </c>
      <c r="G9" s="18">
        <f>[5]Março!$K$10</f>
        <v>0</v>
      </c>
      <c r="H9" s="18">
        <f>[5]Março!$K$11</f>
        <v>0</v>
      </c>
      <c r="I9" s="18">
        <f>[5]Março!$K$12</f>
        <v>0</v>
      </c>
      <c r="J9" s="18">
        <f>[5]Março!$K$13</f>
        <v>0</v>
      </c>
      <c r="K9" s="18">
        <f>[5]Março!$K$14</f>
        <v>0</v>
      </c>
      <c r="L9" s="18">
        <f>[5]Março!$K$15</f>
        <v>0</v>
      </c>
      <c r="M9" s="18">
        <f>[5]Março!$K$16</f>
        <v>0</v>
      </c>
      <c r="N9" s="18">
        <f>[5]Março!$K$17</f>
        <v>0</v>
      </c>
      <c r="O9" s="18">
        <f>[5]Março!$K$18</f>
        <v>0</v>
      </c>
      <c r="P9" s="18">
        <f>[5]Março!$K$19</f>
        <v>0</v>
      </c>
      <c r="Q9" s="18">
        <f>[5]Março!$K$20</f>
        <v>0</v>
      </c>
      <c r="R9" s="18">
        <f>[5]Março!$K$21</f>
        <v>0</v>
      </c>
      <c r="S9" s="18">
        <f>[5]Março!$K$22</f>
        <v>0</v>
      </c>
      <c r="T9" s="18">
        <f>[5]Março!$K$23</f>
        <v>0</v>
      </c>
      <c r="U9" s="18">
        <f>[5]Março!$K$24</f>
        <v>0</v>
      </c>
      <c r="V9" s="18">
        <f>[5]Março!$K$25</f>
        <v>0</v>
      </c>
      <c r="W9" s="18">
        <f>[5]Março!$K$26</f>
        <v>0</v>
      </c>
      <c r="X9" s="18">
        <f>[5]Março!$K$27</f>
        <v>0</v>
      </c>
      <c r="Y9" s="18">
        <f>[5]Março!$K$28</f>
        <v>0</v>
      </c>
      <c r="Z9" s="18">
        <f>[5]Março!$K$29</f>
        <v>0</v>
      </c>
      <c r="AA9" s="18">
        <f>[5]Março!$K$30</f>
        <v>0</v>
      </c>
      <c r="AB9" s="18">
        <f>[5]Março!$K$31</f>
        <v>0</v>
      </c>
      <c r="AC9" s="18">
        <f>[5]Março!$K$32</f>
        <v>0</v>
      </c>
      <c r="AD9" s="18">
        <f>[5]Março!$K$33</f>
        <v>0</v>
      </c>
      <c r="AE9" s="18">
        <f>[5]Março!$K$34</f>
        <v>0</v>
      </c>
      <c r="AF9" s="18">
        <f>[5]Março!$K$35</f>
        <v>0</v>
      </c>
      <c r="AG9" s="38">
        <f t="shared" ref="AG9" si="5">SUM(B9:AF9)</f>
        <v>0</v>
      </c>
      <c r="AH9" s="41">
        <f t="shared" ref="AH9" si="6">MAX(B9:AF9)</f>
        <v>0</v>
      </c>
      <c r="AI9" s="56">
        <f t="shared" si="1"/>
        <v>31</v>
      </c>
    </row>
    <row r="10" spans="1:36" ht="17.100000000000001" customHeight="1" x14ac:dyDescent="0.2">
      <c r="A10" s="16" t="s">
        <v>2</v>
      </c>
      <c r="B10" s="18">
        <f>[6]Março!$K$5</f>
        <v>4</v>
      </c>
      <c r="C10" s="18">
        <f>[6]Março!$K$6</f>
        <v>0</v>
      </c>
      <c r="D10" s="18">
        <f>[6]Março!$K$7</f>
        <v>0</v>
      </c>
      <c r="E10" s="18">
        <f>[6]Março!$K$8</f>
        <v>0</v>
      </c>
      <c r="F10" s="18">
        <f>[6]Março!$K$9</f>
        <v>10.4</v>
      </c>
      <c r="G10" s="18">
        <f>[6]Março!$K$10</f>
        <v>0</v>
      </c>
      <c r="H10" s="18">
        <f>[6]Março!$K$11</f>
        <v>0</v>
      </c>
      <c r="I10" s="18">
        <f>[6]Março!$K$12</f>
        <v>0</v>
      </c>
      <c r="J10" s="18">
        <f>[6]Março!$K$13</f>
        <v>0</v>
      </c>
      <c r="K10" s="18">
        <f>[6]Março!$K$14</f>
        <v>0</v>
      </c>
      <c r="L10" s="18">
        <f>[6]Março!$K$15</f>
        <v>0.6</v>
      </c>
      <c r="M10" s="18">
        <f>[6]Março!$K$16</f>
        <v>10.6</v>
      </c>
      <c r="N10" s="18">
        <f>[6]Março!$K$17</f>
        <v>0</v>
      </c>
      <c r="O10" s="18">
        <f>[6]Março!$K$18</f>
        <v>8.8000000000000007</v>
      </c>
      <c r="P10" s="18">
        <f>[6]Março!$K$19</f>
        <v>0.60000000000000009</v>
      </c>
      <c r="Q10" s="18">
        <f>[6]Março!$K$20</f>
        <v>23.599999999999998</v>
      </c>
      <c r="R10" s="18">
        <f>[6]Março!$K$21</f>
        <v>30.4</v>
      </c>
      <c r="S10" s="18">
        <f>[6]Março!$K$22</f>
        <v>43.199999999999996</v>
      </c>
      <c r="T10" s="18">
        <f>[6]Março!$K$23</f>
        <v>0.60000000000000009</v>
      </c>
      <c r="U10" s="18">
        <f>[6]Março!$K$24</f>
        <v>7.0000000000000009</v>
      </c>
      <c r="V10" s="18">
        <f>[6]Março!$K$25</f>
        <v>0</v>
      </c>
      <c r="W10" s="18">
        <f>[6]Março!$K$26</f>
        <v>0</v>
      </c>
      <c r="X10" s="18">
        <f>[6]Março!$K$27</f>
        <v>0</v>
      </c>
      <c r="Y10" s="18">
        <f>[6]Março!$K$28</f>
        <v>36.399999999999991</v>
      </c>
      <c r="Z10" s="18">
        <f>[6]Março!$K$29</f>
        <v>9</v>
      </c>
      <c r="AA10" s="18">
        <f>[6]Março!$K$30</f>
        <v>0.8</v>
      </c>
      <c r="AB10" s="18">
        <f>[6]Março!$K$31</f>
        <v>0</v>
      </c>
      <c r="AC10" s="18">
        <f>[6]Março!$K$32</f>
        <v>0</v>
      </c>
      <c r="AD10" s="18">
        <f>[6]Março!$K$33</f>
        <v>0</v>
      </c>
      <c r="AE10" s="18">
        <f>[6]Março!$K$34</f>
        <v>0</v>
      </c>
      <c r="AF10" s="18">
        <f>[6]Março!$K$35</f>
        <v>0.8</v>
      </c>
      <c r="AG10" s="38">
        <f t="shared" si="2"/>
        <v>186.8</v>
      </c>
      <c r="AH10" s="41">
        <f t="shared" si="3"/>
        <v>43.199999999999996</v>
      </c>
      <c r="AI10" s="56">
        <f t="shared" si="1"/>
        <v>16</v>
      </c>
    </row>
    <row r="11" spans="1:36" ht="17.100000000000001" customHeight="1" x14ac:dyDescent="0.2">
      <c r="A11" s="16" t="s">
        <v>3</v>
      </c>
      <c r="B11" s="18">
        <f>[7]Março!$K$5</f>
        <v>25.2</v>
      </c>
      <c r="C11" s="18">
        <f>[7]Março!$K$6</f>
        <v>0</v>
      </c>
      <c r="D11" s="18">
        <f>[7]Março!$K$7</f>
        <v>0</v>
      </c>
      <c r="E11" s="18">
        <f>[7]Março!$K$8</f>
        <v>0</v>
      </c>
      <c r="F11" s="18">
        <f>[7]Março!$K$9</f>
        <v>9.8000000000000007</v>
      </c>
      <c r="G11" s="18">
        <f>[7]Março!$K$10</f>
        <v>10.400000000000002</v>
      </c>
      <c r="H11" s="18">
        <f>[7]Março!$K$11</f>
        <v>0</v>
      </c>
      <c r="I11" s="18">
        <f>[7]Março!$K$12</f>
        <v>12</v>
      </c>
      <c r="J11" s="18">
        <f>[7]Março!$K$13</f>
        <v>1.8</v>
      </c>
      <c r="K11" s="18">
        <f>[7]Março!$K$14</f>
        <v>0.4</v>
      </c>
      <c r="L11" s="18">
        <f>[7]Março!$K$15</f>
        <v>0</v>
      </c>
      <c r="M11" s="18">
        <f>[7]Março!$K$16</f>
        <v>0.8</v>
      </c>
      <c r="N11" s="18">
        <f>[7]Março!$K$17</f>
        <v>0</v>
      </c>
      <c r="O11" s="18">
        <f>[7]Março!$K$18</f>
        <v>56.400000000000006</v>
      </c>
      <c r="P11" s="18">
        <f>[7]Março!$K$19</f>
        <v>0</v>
      </c>
      <c r="Q11" s="18">
        <f>[7]Março!$K$20</f>
        <v>0</v>
      </c>
      <c r="R11" s="18">
        <f>[7]Março!$K$21</f>
        <v>8.1999999999999993</v>
      </c>
      <c r="S11" s="18">
        <f>[7]Março!$K$22</f>
        <v>29.2</v>
      </c>
      <c r="T11" s="18">
        <f>[7]Março!$K$23</f>
        <v>18.199999999999996</v>
      </c>
      <c r="U11" s="18">
        <f>[7]Março!$K$24</f>
        <v>14.6</v>
      </c>
      <c r="V11" s="18">
        <f>[7]Março!$K$25</f>
        <v>12</v>
      </c>
      <c r="W11" s="18">
        <f>[7]Março!$K$26</f>
        <v>1.4</v>
      </c>
      <c r="X11" s="18">
        <f>[7]Março!$K$27</f>
        <v>4.6000000000000005</v>
      </c>
      <c r="Y11" s="18">
        <f>[7]Março!$K$28</f>
        <v>0</v>
      </c>
      <c r="Z11" s="18">
        <f>[7]Março!$K$29</f>
        <v>4.8000000000000007</v>
      </c>
      <c r="AA11" s="18">
        <f>[7]Março!$K$30</f>
        <v>1.8</v>
      </c>
      <c r="AB11" s="18">
        <f>[7]Março!$K$31</f>
        <v>0</v>
      </c>
      <c r="AC11" s="18">
        <f>[7]Março!$K$32</f>
        <v>0</v>
      </c>
      <c r="AD11" s="18">
        <f>[7]Março!$K$33</f>
        <v>0</v>
      </c>
      <c r="AE11" s="18">
        <f>[7]Março!$K$34</f>
        <v>0</v>
      </c>
      <c r="AF11" s="18">
        <f>[7]Março!$K$35</f>
        <v>0</v>
      </c>
      <c r="AG11" s="38">
        <f t="shared" si="2"/>
        <v>211.60000000000002</v>
      </c>
      <c r="AH11" s="41">
        <f t="shared" si="3"/>
        <v>56.400000000000006</v>
      </c>
      <c r="AI11" s="56">
        <f t="shared" si="1"/>
        <v>14</v>
      </c>
    </row>
    <row r="12" spans="1:36" ht="17.100000000000001" customHeight="1" x14ac:dyDescent="0.2">
      <c r="A12" s="16" t="s">
        <v>4</v>
      </c>
      <c r="B12" s="18">
        <f>[8]Março!$K$5</f>
        <v>0</v>
      </c>
      <c r="C12" s="18">
        <f>[8]Março!$K$6</f>
        <v>0</v>
      </c>
      <c r="D12" s="18">
        <f>[8]Março!$K$7</f>
        <v>0</v>
      </c>
      <c r="E12" s="18">
        <f>[8]Março!$K$8</f>
        <v>0</v>
      </c>
      <c r="F12" s="18">
        <f>[8]Março!$K$9</f>
        <v>0</v>
      </c>
      <c r="G12" s="18">
        <f>[8]Março!$K$10</f>
        <v>0</v>
      </c>
      <c r="H12" s="18">
        <f>[8]Março!$K$11</f>
        <v>0</v>
      </c>
      <c r="I12" s="18">
        <f>[8]Março!$K$12</f>
        <v>0</v>
      </c>
      <c r="J12" s="18">
        <f>[8]Março!$K$13</f>
        <v>0</v>
      </c>
      <c r="K12" s="18">
        <f>[8]Março!$K$14</f>
        <v>0</v>
      </c>
      <c r="L12" s="18">
        <f>[8]Março!$K$15</f>
        <v>0</v>
      </c>
      <c r="M12" s="18">
        <f>[8]Março!$K$16</f>
        <v>0</v>
      </c>
      <c r="N12" s="18">
        <f>[8]Março!$K$17</f>
        <v>0</v>
      </c>
      <c r="O12" s="18">
        <f>[8]Março!$K$18</f>
        <v>0</v>
      </c>
      <c r="P12" s="18">
        <f>[8]Março!$K$19</f>
        <v>0</v>
      </c>
      <c r="Q12" s="18">
        <f>[8]Março!$K$20</f>
        <v>0</v>
      </c>
      <c r="R12" s="18">
        <f>[8]Março!$K$21</f>
        <v>0</v>
      </c>
      <c r="S12" s="18">
        <f>[8]Março!$K$22</f>
        <v>27.4</v>
      </c>
      <c r="T12" s="18">
        <f>[8]Março!$K$23</f>
        <v>0</v>
      </c>
      <c r="U12" s="18">
        <f>[8]Março!$K$24</f>
        <v>0</v>
      </c>
      <c r="V12" s="18">
        <f>[8]Março!$K$25</f>
        <v>0</v>
      </c>
      <c r="W12" s="18">
        <f>[8]Março!$K$26</f>
        <v>0</v>
      </c>
      <c r="X12" s="18">
        <f>[8]Março!$K$27</f>
        <v>0</v>
      </c>
      <c r="Y12" s="18">
        <f>[8]Março!$K$28</f>
        <v>0</v>
      </c>
      <c r="Z12" s="18">
        <f>[8]Março!$K$29</f>
        <v>0</v>
      </c>
      <c r="AA12" s="18">
        <f>[8]Março!$K$30</f>
        <v>0</v>
      </c>
      <c r="AB12" s="18">
        <f>[8]Março!$K$31</f>
        <v>0</v>
      </c>
      <c r="AC12" s="18">
        <f>[8]Março!$K$32</f>
        <v>0</v>
      </c>
      <c r="AD12" s="18">
        <f>[8]Março!$K$33</f>
        <v>0</v>
      </c>
      <c r="AE12" s="18">
        <f>[8]Março!$K$34</f>
        <v>0</v>
      </c>
      <c r="AF12" s="18">
        <f>[8]Março!$K$35</f>
        <v>0</v>
      </c>
      <c r="AG12" s="38">
        <f t="shared" si="2"/>
        <v>27.4</v>
      </c>
      <c r="AH12" s="41">
        <f t="shared" si="3"/>
        <v>27.4</v>
      </c>
      <c r="AI12" s="56">
        <f t="shared" si="1"/>
        <v>30</v>
      </c>
    </row>
    <row r="13" spans="1:36" ht="17.100000000000001" customHeight="1" x14ac:dyDescent="0.2">
      <c r="A13" s="16" t="s">
        <v>5</v>
      </c>
      <c r="B13" s="19">
        <f>[9]Março!$K$5</f>
        <v>0</v>
      </c>
      <c r="C13" s="19">
        <f>[9]Março!$K$6</f>
        <v>0</v>
      </c>
      <c r="D13" s="19">
        <f>[9]Março!$K$7</f>
        <v>0</v>
      </c>
      <c r="E13" s="19">
        <f>[9]Março!$K$8</f>
        <v>0</v>
      </c>
      <c r="F13" s="19">
        <f>[9]Março!$K$9</f>
        <v>0</v>
      </c>
      <c r="G13" s="19">
        <f>[9]Março!$K$10</f>
        <v>0</v>
      </c>
      <c r="H13" s="19">
        <f>[9]Março!$K$11</f>
        <v>0.4</v>
      </c>
      <c r="I13" s="19">
        <f>[9]Março!$K$12</f>
        <v>0</v>
      </c>
      <c r="J13" s="19">
        <f>[9]Março!$K$13</f>
        <v>2.8</v>
      </c>
      <c r="K13" s="19">
        <f>[9]Março!$K$14</f>
        <v>0</v>
      </c>
      <c r="L13" s="19">
        <f>[9]Março!$K$15</f>
        <v>6</v>
      </c>
      <c r="M13" s="19">
        <f>[9]Março!$K$16</f>
        <v>0</v>
      </c>
      <c r="N13" s="19">
        <f>[9]Março!$K$17</f>
        <v>0</v>
      </c>
      <c r="O13" s="19">
        <f>[9]Março!$K$18</f>
        <v>2.4000000000000004</v>
      </c>
      <c r="P13" s="19">
        <f>[9]Março!$K$19</f>
        <v>2.8</v>
      </c>
      <c r="Q13" s="19">
        <f>[9]Março!$K$20</f>
        <v>36</v>
      </c>
      <c r="R13" s="19">
        <f>[9]Março!$K$21</f>
        <v>3.6</v>
      </c>
      <c r="S13" s="19">
        <f>[9]Março!$K$22</f>
        <v>49.199999999999996</v>
      </c>
      <c r="T13" s="19">
        <f>[9]Março!$K$23</f>
        <v>74.2</v>
      </c>
      <c r="U13" s="19">
        <f>[9]Março!$K$24</f>
        <v>1.5999999999999999</v>
      </c>
      <c r="V13" s="19">
        <f>[9]Março!$K$25</f>
        <v>0.6</v>
      </c>
      <c r="W13" s="19">
        <f>[9]Março!$K$26</f>
        <v>26.8</v>
      </c>
      <c r="X13" s="19">
        <f>[9]Março!$K$27</f>
        <v>0.6</v>
      </c>
      <c r="Y13" s="19">
        <f>[9]Março!$K$28</f>
        <v>3.8000000000000007</v>
      </c>
      <c r="Z13" s="19">
        <f>[9]Março!$K$29</f>
        <v>0</v>
      </c>
      <c r="AA13" s="19">
        <f>[9]Março!$K$30</f>
        <v>0</v>
      </c>
      <c r="AB13" s="19">
        <f>[9]Março!$K$31</f>
        <v>0</v>
      </c>
      <c r="AC13" s="19">
        <f>[9]Março!$K$32</f>
        <v>0</v>
      </c>
      <c r="AD13" s="19">
        <f>[9]Março!$K$33</f>
        <v>0</v>
      </c>
      <c r="AE13" s="19">
        <f>[9]Março!$K$34</f>
        <v>0</v>
      </c>
      <c r="AF13" s="19">
        <f>[9]Março!$K$35</f>
        <v>0</v>
      </c>
      <c r="AG13" s="38">
        <f t="shared" si="2"/>
        <v>210.79999999999998</v>
      </c>
      <c r="AH13" s="41">
        <f t="shared" si="3"/>
        <v>74.2</v>
      </c>
      <c r="AI13" s="56">
        <f t="shared" si="1"/>
        <v>17</v>
      </c>
    </row>
    <row r="14" spans="1:36" ht="17.100000000000001" customHeight="1" x14ac:dyDescent="0.2">
      <c r="A14" s="16" t="s">
        <v>49</v>
      </c>
      <c r="B14" s="19">
        <f>[10]Março!$K$5</f>
        <v>6.2</v>
      </c>
      <c r="C14" s="19">
        <f>[10]Março!$K$6</f>
        <v>9.6</v>
      </c>
      <c r="D14" s="19">
        <f>[10]Março!$K$7</f>
        <v>1.2</v>
      </c>
      <c r="E14" s="19">
        <f>[10]Março!$K$8</f>
        <v>32</v>
      </c>
      <c r="F14" s="19">
        <f>[10]Março!$K$9</f>
        <v>0</v>
      </c>
      <c r="G14" s="19">
        <f>[10]Março!$K$10</f>
        <v>24.2</v>
      </c>
      <c r="H14" s="19">
        <f>[10]Março!$K$11</f>
        <v>2.2000000000000002</v>
      </c>
      <c r="I14" s="19">
        <f>[10]Março!$K$12</f>
        <v>0</v>
      </c>
      <c r="J14" s="19">
        <f>[10]Março!$K$13</f>
        <v>1.7999999999999998</v>
      </c>
      <c r="K14" s="19">
        <f>[10]Março!$K$14</f>
        <v>0</v>
      </c>
      <c r="L14" s="19">
        <f>[10]Março!$K$15</f>
        <v>0</v>
      </c>
      <c r="M14" s="19">
        <f>[10]Março!$K$16</f>
        <v>4</v>
      </c>
      <c r="N14" s="19">
        <f>[10]Março!$K$17</f>
        <v>0</v>
      </c>
      <c r="O14" s="19">
        <f>[10]Março!$K$18</f>
        <v>3.9999999999999996</v>
      </c>
      <c r="P14" s="19">
        <f>[10]Março!$K$19</f>
        <v>0</v>
      </c>
      <c r="Q14" s="19">
        <f>[10]Março!$K$20</f>
        <v>7.1999999999999993</v>
      </c>
      <c r="R14" s="19">
        <f>[10]Março!$K$21</f>
        <v>5.2</v>
      </c>
      <c r="S14" s="19">
        <f>[10]Março!$K$22</f>
        <v>57.2</v>
      </c>
      <c r="T14" s="19">
        <f>[10]Março!$K$23</f>
        <v>9.1999999999999993</v>
      </c>
      <c r="U14" s="19">
        <f>[10]Março!$K$24</f>
        <v>3.8</v>
      </c>
      <c r="V14" s="19">
        <f>[10]Março!$K$25</f>
        <v>1</v>
      </c>
      <c r="W14" s="19">
        <f>[10]Março!$K$26</f>
        <v>25.8</v>
      </c>
      <c r="X14" s="19">
        <f>[10]Março!$K$27</f>
        <v>0</v>
      </c>
      <c r="Y14" s="19">
        <f>[10]Março!$K$28</f>
        <v>3.2</v>
      </c>
      <c r="Z14" s="19">
        <f>[10]Março!$K$29</f>
        <v>10.799999999999999</v>
      </c>
      <c r="AA14" s="19">
        <f>[10]Março!$K$30</f>
        <v>0</v>
      </c>
      <c r="AB14" s="19">
        <f>[10]Março!$K$31</f>
        <v>0</v>
      </c>
      <c r="AC14" s="19">
        <f>[10]Março!$K$32</f>
        <v>0</v>
      </c>
      <c r="AD14" s="19">
        <f>[10]Março!$K$33</f>
        <v>0</v>
      </c>
      <c r="AE14" s="19">
        <f>[10]Março!$K$34</f>
        <v>0</v>
      </c>
      <c r="AF14" s="19">
        <f>[10]Março!$K$35</f>
        <v>7.4</v>
      </c>
      <c r="AG14" s="38">
        <f t="shared" ref="AG14" si="7">SUM(B14:AF14)</f>
        <v>216.00000000000003</v>
      </c>
      <c r="AH14" s="41">
        <f t="shared" ref="AH14" si="8">MAX(B14:AF14)</f>
        <v>57.2</v>
      </c>
      <c r="AI14" s="56">
        <f t="shared" si="1"/>
        <v>12</v>
      </c>
    </row>
    <row r="15" spans="1:36" ht="17.100000000000001" customHeight="1" x14ac:dyDescent="0.2">
      <c r="A15" s="16" t="s">
        <v>6</v>
      </c>
      <c r="B15" s="19" t="str">
        <f>[11]Março!$K$5</f>
        <v>**</v>
      </c>
      <c r="C15" s="19" t="str">
        <f>[11]Março!$K$6</f>
        <v>**</v>
      </c>
      <c r="D15" s="19" t="str">
        <f>[11]Março!$K$7</f>
        <v>**</v>
      </c>
      <c r="E15" s="19" t="str">
        <f>[11]Março!$K$8</f>
        <v>**</v>
      </c>
      <c r="F15" s="19" t="str">
        <f>[11]Março!$K$9</f>
        <v>**</v>
      </c>
      <c r="G15" s="19" t="str">
        <f>[11]Março!$K$10</f>
        <v>**</v>
      </c>
      <c r="H15" s="19" t="str">
        <f>[11]Março!$K$11</f>
        <v>**</v>
      </c>
      <c r="I15" s="19" t="str">
        <f>[11]Março!$K$12</f>
        <v>**</v>
      </c>
      <c r="J15" s="19" t="str">
        <f>[11]Março!$K$13</f>
        <v>**</v>
      </c>
      <c r="K15" s="19" t="str">
        <f>[11]Março!$K$14</f>
        <v>**</v>
      </c>
      <c r="L15" s="19">
        <f>[11]Março!$K$15</f>
        <v>26.200000000000003</v>
      </c>
      <c r="M15" s="19">
        <f>[11]Março!$K$16</f>
        <v>0.2</v>
      </c>
      <c r="N15" s="19">
        <f>[11]Março!$K$17</f>
        <v>0</v>
      </c>
      <c r="O15" s="19">
        <f>[11]Março!$K$18</f>
        <v>0.6</v>
      </c>
      <c r="P15" s="19">
        <f>[11]Março!$K$19</f>
        <v>5.6000000000000005</v>
      </c>
      <c r="Q15" s="19">
        <f>[11]Março!$K$20</f>
        <v>83.8</v>
      </c>
      <c r="R15" s="19">
        <f>[11]Março!$K$21</f>
        <v>6.6000000000000005</v>
      </c>
      <c r="S15" s="19">
        <f>[11]Março!$K$22</f>
        <v>10.199999999999999</v>
      </c>
      <c r="T15" s="19">
        <f>[11]Março!$K$23</f>
        <v>3</v>
      </c>
      <c r="U15" s="19">
        <f>[11]Março!$K$24</f>
        <v>11.8</v>
      </c>
      <c r="V15" s="19">
        <f>[11]Março!$K$25</f>
        <v>43.2</v>
      </c>
      <c r="W15" s="19">
        <f>[11]Março!$K$26</f>
        <v>0</v>
      </c>
      <c r="X15" s="19">
        <f>[11]Março!$K$27</f>
        <v>0</v>
      </c>
      <c r="Y15" s="19">
        <f>[11]Março!$K$28</f>
        <v>0</v>
      </c>
      <c r="Z15" s="19">
        <f>[11]Março!$K$29</f>
        <v>0.60000000000000009</v>
      </c>
      <c r="AA15" s="19">
        <f>[11]Março!$K$30</f>
        <v>0.2</v>
      </c>
      <c r="AB15" s="19">
        <f>[11]Março!$K$31</f>
        <v>0</v>
      </c>
      <c r="AC15" s="19">
        <f>[11]Março!$K$32</f>
        <v>0</v>
      </c>
      <c r="AD15" s="19">
        <f>[11]Março!$K$33</f>
        <v>0</v>
      </c>
      <c r="AE15" s="19">
        <f>[11]Março!$K$34</f>
        <v>0</v>
      </c>
      <c r="AF15" s="19">
        <f>[11]Março!$K$35</f>
        <v>0</v>
      </c>
      <c r="AG15" s="38">
        <f t="shared" si="2"/>
        <v>191.99999999999997</v>
      </c>
      <c r="AH15" s="41">
        <f t="shared" si="3"/>
        <v>83.8</v>
      </c>
      <c r="AI15" s="56">
        <f t="shared" si="1"/>
        <v>9</v>
      </c>
    </row>
    <row r="16" spans="1:36" ht="17.100000000000001" customHeight="1" x14ac:dyDescent="0.2">
      <c r="A16" s="16" t="s">
        <v>7</v>
      </c>
      <c r="B16" s="19">
        <f>[12]Março!$K$5</f>
        <v>2</v>
      </c>
      <c r="C16" s="19">
        <f>[12]Março!$K$6</f>
        <v>6</v>
      </c>
      <c r="D16" s="19">
        <f>[12]Março!$K$7</f>
        <v>0</v>
      </c>
      <c r="E16" s="19">
        <f>[12]Março!$K$8</f>
        <v>0</v>
      </c>
      <c r="F16" s="19">
        <f>[12]Março!$K$9</f>
        <v>40</v>
      </c>
      <c r="G16" s="19">
        <f>[12]Março!$K$10</f>
        <v>2</v>
      </c>
      <c r="H16" s="19">
        <f>[12]Março!$K$11</f>
        <v>0</v>
      </c>
      <c r="I16" s="19">
        <f>[12]Março!$K$12</f>
        <v>186</v>
      </c>
      <c r="J16" s="19">
        <f>[12]Março!$K$13</f>
        <v>12</v>
      </c>
      <c r="K16" s="19">
        <f>[12]Março!$K$14</f>
        <v>0</v>
      </c>
      <c r="L16" s="19">
        <f>[12]Março!$K$15</f>
        <v>0</v>
      </c>
      <c r="M16" s="19">
        <f>[12]Março!$K$16</f>
        <v>0</v>
      </c>
      <c r="N16" s="19">
        <f>[12]Março!$K$17</f>
        <v>24.599999999999998</v>
      </c>
      <c r="O16" s="19">
        <f>[12]Março!$K$18</f>
        <v>1.4</v>
      </c>
      <c r="P16" s="19">
        <f>[12]Março!$K$19</f>
        <v>3.4000000000000004</v>
      </c>
      <c r="Q16" s="19">
        <f>[12]Março!$K$20</f>
        <v>34.200000000000003</v>
      </c>
      <c r="R16" s="19">
        <f>[12]Março!$K$21</f>
        <v>0.2</v>
      </c>
      <c r="S16" s="19">
        <f>[12]Março!$K$22</f>
        <v>92.2</v>
      </c>
      <c r="T16" s="19">
        <f>[12]Março!$K$23</f>
        <v>0</v>
      </c>
      <c r="U16" s="19">
        <f>[12]Março!$K$24</f>
        <v>23.4</v>
      </c>
      <c r="V16" s="19">
        <f>[12]Março!$K$25</f>
        <v>0.2</v>
      </c>
      <c r="W16" s="19">
        <f>[12]Março!$K$26</f>
        <v>0</v>
      </c>
      <c r="X16" s="19">
        <f>[12]Março!$K$27</f>
        <v>0</v>
      </c>
      <c r="Y16" s="19">
        <f>[12]Março!$K$28</f>
        <v>6</v>
      </c>
      <c r="Z16" s="19">
        <f>[12]Março!$K$29</f>
        <v>0</v>
      </c>
      <c r="AA16" s="19">
        <f>[12]Março!$K$30</f>
        <v>2</v>
      </c>
      <c r="AB16" s="19">
        <f>[12]Março!$K$31</f>
        <v>0</v>
      </c>
      <c r="AC16" s="19">
        <f>[12]Março!$K$32</f>
        <v>0</v>
      </c>
      <c r="AD16" s="19">
        <f>[12]Março!$K$33</f>
        <v>0</v>
      </c>
      <c r="AE16" s="19">
        <f>[12]Março!$K$34</f>
        <v>0</v>
      </c>
      <c r="AF16" s="19">
        <f>[12]Março!$K$35</f>
        <v>0.6</v>
      </c>
      <c r="AG16" s="38">
        <f t="shared" si="2"/>
        <v>436.19999999999993</v>
      </c>
      <c r="AH16" s="41">
        <f t="shared" si="3"/>
        <v>186</v>
      </c>
      <c r="AI16" s="56">
        <f t="shared" si="1"/>
        <v>14</v>
      </c>
      <c r="AJ16" s="29" t="s">
        <v>52</v>
      </c>
    </row>
    <row r="17" spans="1:35" ht="17.100000000000001" customHeight="1" x14ac:dyDescent="0.2">
      <c r="A17" s="16" t="s">
        <v>8</v>
      </c>
      <c r="B17" s="18">
        <f>[13]Março!$K$5</f>
        <v>0.2</v>
      </c>
      <c r="C17" s="18">
        <f>[13]Março!$K$6</f>
        <v>0</v>
      </c>
      <c r="D17" s="18">
        <f>[13]Março!$K$7</f>
        <v>0</v>
      </c>
      <c r="E17" s="18">
        <f>[13]Março!$K$8</f>
        <v>12.2</v>
      </c>
      <c r="F17" s="18">
        <f>[13]Março!$K$9</f>
        <v>0</v>
      </c>
      <c r="G17" s="18">
        <f>[13]Março!$K$10</f>
        <v>0</v>
      </c>
      <c r="H17" s="18">
        <f>[13]Março!$K$11</f>
        <v>15.600000000000001</v>
      </c>
      <c r="I17" s="18">
        <f>[13]Março!$K$12</f>
        <v>0</v>
      </c>
      <c r="J17" s="18">
        <f>[13]Março!$K$13</f>
        <v>0</v>
      </c>
      <c r="K17" s="18">
        <f>[13]Março!$K$14</f>
        <v>1</v>
      </c>
      <c r="L17" s="18">
        <f>[13]Março!$K$15</f>
        <v>0.2</v>
      </c>
      <c r="M17" s="18">
        <f>[13]Março!$K$16</f>
        <v>1.6</v>
      </c>
      <c r="N17" s="18">
        <f>[13]Março!$K$17</f>
        <v>55</v>
      </c>
      <c r="O17" s="18">
        <f>[13]Março!$K$18</f>
        <v>27.2</v>
      </c>
      <c r="P17" s="18">
        <f>[13]Março!$K$19</f>
        <v>0</v>
      </c>
      <c r="Q17" s="18">
        <f>[13]Março!$K$20</f>
        <v>13.799999999999999</v>
      </c>
      <c r="R17" s="18">
        <f>[13]Março!$K$21</f>
        <v>1.8</v>
      </c>
      <c r="S17" s="18">
        <f>[13]Março!$K$22</f>
        <v>1.9999999999999998</v>
      </c>
      <c r="T17" s="18">
        <f>[13]Março!$K$23</f>
        <v>0</v>
      </c>
      <c r="U17" s="18">
        <f>[13]Março!$K$24</f>
        <v>53.600000000000009</v>
      </c>
      <c r="V17" s="18">
        <f>[13]Março!$K$25</f>
        <v>0</v>
      </c>
      <c r="W17" s="18">
        <f>[13]Março!$K$26</f>
        <v>0.2</v>
      </c>
      <c r="X17" s="18">
        <f>[13]Março!$K$27</f>
        <v>0</v>
      </c>
      <c r="Y17" s="18">
        <f>[13]Março!$K$28</f>
        <v>33.200000000000003</v>
      </c>
      <c r="Z17" s="18">
        <f>[13]Março!$K$29</f>
        <v>0.2</v>
      </c>
      <c r="AA17" s="18">
        <f>[13]Março!$K$30</f>
        <v>4.4000000000000004</v>
      </c>
      <c r="AB17" s="18">
        <f>[13]Março!$K$31</f>
        <v>0</v>
      </c>
      <c r="AC17" s="18">
        <f>[13]Março!$K$32</f>
        <v>0</v>
      </c>
      <c r="AD17" s="18">
        <f>[13]Março!$K$33</f>
        <v>0</v>
      </c>
      <c r="AE17" s="18">
        <f>[13]Março!$K$34</f>
        <v>0</v>
      </c>
      <c r="AF17" s="18">
        <f>[13]Março!$K$35</f>
        <v>0</v>
      </c>
      <c r="AG17" s="38">
        <f t="shared" si="2"/>
        <v>222.19999999999996</v>
      </c>
      <c r="AH17" s="41">
        <f t="shared" si="3"/>
        <v>55</v>
      </c>
      <c r="AI17" s="56">
        <f t="shared" si="1"/>
        <v>15</v>
      </c>
    </row>
    <row r="18" spans="1:35" ht="17.100000000000001" customHeight="1" x14ac:dyDescent="0.2">
      <c r="A18" s="16" t="s">
        <v>9</v>
      </c>
      <c r="B18" s="19">
        <f>[14]Março!$K$5</f>
        <v>2.8000000000000003</v>
      </c>
      <c r="C18" s="19">
        <f>[14]Março!$K$6</f>
        <v>0</v>
      </c>
      <c r="D18" s="19">
        <f>[14]Março!$K$7</f>
        <v>0</v>
      </c>
      <c r="E18" s="19">
        <f>[14]Março!$K$8</f>
        <v>0</v>
      </c>
      <c r="F18" s="19">
        <f>[14]Março!$K$9</f>
        <v>0</v>
      </c>
      <c r="G18" s="19">
        <f>[14]Março!$K$10</f>
        <v>0</v>
      </c>
      <c r="H18" s="19">
        <f>[14]Março!$K$11</f>
        <v>13.8</v>
      </c>
      <c r="I18" s="19">
        <f>[14]Março!$K$12</f>
        <v>0</v>
      </c>
      <c r="J18" s="19">
        <f>[14]Março!$K$13</f>
        <v>0</v>
      </c>
      <c r="K18" s="19">
        <f>[14]Março!$K$14</f>
        <v>0</v>
      </c>
      <c r="L18" s="19">
        <f>[14]Março!$K$15</f>
        <v>3.8000000000000003</v>
      </c>
      <c r="M18" s="19">
        <f>[14]Março!$K$16</f>
        <v>0.8</v>
      </c>
      <c r="N18" s="19">
        <f>[14]Março!$K$17</f>
        <v>23.2</v>
      </c>
      <c r="O18" s="19">
        <f>[14]Março!$K$18</f>
        <v>0.4</v>
      </c>
      <c r="P18" s="19">
        <f>[14]Março!$K$19</f>
        <v>60</v>
      </c>
      <c r="Q18" s="19">
        <f>[14]Março!$K$20</f>
        <v>4.2</v>
      </c>
      <c r="R18" s="19">
        <f>[14]Março!$K$21</f>
        <v>3.8</v>
      </c>
      <c r="S18" s="19">
        <f>[14]Março!$K$22</f>
        <v>8.6</v>
      </c>
      <c r="T18" s="19">
        <f>[14]Março!$K$23</f>
        <v>0</v>
      </c>
      <c r="U18" s="19">
        <f>[14]Março!$K$24</f>
        <v>46.2</v>
      </c>
      <c r="V18" s="19">
        <f>[14]Março!$K$25</f>
        <v>0</v>
      </c>
      <c r="W18" s="19">
        <f>[14]Março!$K$26</f>
        <v>0</v>
      </c>
      <c r="X18" s="19">
        <f>[14]Março!$K$27</f>
        <v>0</v>
      </c>
      <c r="Y18" s="19">
        <f>[14]Março!$K$28</f>
        <v>3.4</v>
      </c>
      <c r="Z18" s="19">
        <f>[14]Março!$K$29</f>
        <v>7</v>
      </c>
      <c r="AA18" s="19">
        <f>[14]Março!$K$30</f>
        <v>2.2000000000000002</v>
      </c>
      <c r="AB18" s="19">
        <f>[14]Março!$K$31</f>
        <v>0</v>
      </c>
      <c r="AC18" s="19">
        <f>[14]Março!$K$32</f>
        <v>0</v>
      </c>
      <c r="AD18" s="19">
        <f>[14]Março!$K$33</f>
        <v>0</v>
      </c>
      <c r="AE18" s="19">
        <f>[14]Março!$K$34</f>
        <v>0</v>
      </c>
      <c r="AF18" s="19">
        <f>[14]Março!$K$35</f>
        <v>0</v>
      </c>
      <c r="AG18" s="38">
        <f t="shared" ref="AG18:AG32" si="9">SUM(B18:AF18)</f>
        <v>180.20000000000002</v>
      </c>
      <c r="AH18" s="41">
        <f t="shared" ref="AH18:AH32" si="10">MAX(B18:AF18)</f>
        <v>60</v>
      </c>
      <c r="AI18" s="56">
        <f t="shared" si="1"/>
        <v>17</v>
      </c>
    </row>
    <row r="19" spans="1:35" ht="17.100000000000001" customHeight="1" x14ac:dyDescent="0.2">
      <c r="A19" s="16" t="s">
        <v>48</v>
      </c>
      <c r="B19" s="19">
        <f>[15]Março!$K$5</f>
        <v>2.8000000000000003</v>
      </c>
      <c r="C19" s="19">
        <f>[15]Março!$K$6</f>
        <v>0</v>
      </c>
      <c r="D19" s="19">
        <f>[15]Março!$K$7</f>
        <v>0</v>
      </c>
      <c r="E19" s="19">
        <f>[15]Março!$K$8</f>
        <v>0</v>
      </c>
      <c r="F19" s="19">
        <f>[15]Março!$K$9</f>
        <v>0</v>
      </c>
      <c r="G19" s="19">
        <f>[15]Março!$K$10</f>
        <v>0</v>
      </c>
      <c r="H19" s="19">
        <f>[15]Março!$K$11</f>
        <v>13.8</v>
      </c>
      <c r="I19" s="19">
        <f>[15]Março!$K$12</f>
        <v>0</v>
      </c>
      <c r="J19" s="19">
        <f>[15]Março!$K$13</f>
        <v>0</v>
      </c>
      <c r="K19" s="19">
        <f>[15]Março!$K$14</f>
        <v>0</v>
      </c>
      <c r="L19" s="19">
        <f>[15]Março!$K$15</f>
        <v>0</v>
      </c>
      <c r="M19" s="19">
        <f>[15]Março!$K$16</f>
        <v>0</v>
      </c>
      <c r="N19" s="19">
        <f>[15]Março!$K$17</f>
        <v>26.2</v>
      </c>
      <c r="O19" s="19">
        <f>[15]Março!$K$18</f>
        <v>6.1999999999999993</v>
      </c>
      <c r="P19" s="19">
        <f>[15]Março!$K$19</f>
        <v>0</v>
      </c>
      <c r="Q19" s="19">
        <f>[15]Março!$K$20</f>
        <v>19.599999999999998</v>
      </c>
      <c r="R19" s="19">
        <f>[15]Março!$K$21</f>
        <v>0.4</v>
      </c>
      <c r="S19" s="19">
        <f>[15]Março!$K$22</f>
        <v>20.399999999999999</v>
      </c>
      <c r="T19" s="19">
        <f>[15]Março!$K$23</f>
        <v>6.4</v>
      </c>
      <c r="U19" s="19">
        <f>[15]Março!$K$24</f>
        <v>7.9999999999999991</v>
      </c>
      <c r="V19" s="19">
        <f>[15]Março!$K$25</f>
        <v>0</v>
      </c>
      <c r="W19" s="19">
        <f>[15]Março!$K$26</f>
        <v>0</v>
      </c>
      <c r="X19" s="19">
        <f>[15]Março!$K$27</f>
        <v>0</v>
      </c>
      <c r="Y19" s="19">
        <f>[15]Março!$K$28</f>
        <v>0</v>
      </c>
      <c r="Z19" s="19">
        <f>[15]Março!$K$29</f>
        <v>6</v>
      </c>
      <c r="AA19" s="19">
        <f>[15]Março!$K$30</f>
        <v>7.4</v>
      </c>
      <c r="AB19" s="19">
        <f>[15]Março!$K$31</f>
        <v>0</v>
      </c>
      <c r="AC19" s="19">
        <f>[15]Março!$K$32</f>
        <v>0</v>
      </c>
      <c r="AD19" s="19">
        <f>[15]Março!$K$33</f>
        <v>0</v>
      </c>
      <c r="AE19" s="19">
        <f>[15]Março!$K$34</f>
        <v>0</v>
      </c>
      <c r="AF19" s="19">
        <f>[15]Março!$K$35</f>
        <v>0</v>
      </c>
      <c r="AG19" s="38">
        <f t="shared" ref="AG19:AG20" si="11">SUM(B19:AF19)</f>
        <v>117.20000000000002</v>
      </c>
      <c r="AH19" s="41">
        <f t="shared" ref="AH19:AH20" si="12">MAX(B19:AF19)</f>
        <v>26.2</v>
      </c>
      <c r="AI19" s="56">
        <f t="shared" si="1"/>
        <v>20</v>
      </c>
    </row>
    <row r="20" spans="1:35" ht="17.100000000000001" customHeight="1" x14ac:dyDescent="0.2">
      <c r="A20" s="16" t="s">
        <v>10</v>
      </c>
      <c r="B20" s="19">
        <f>[16]Março!$K$5</f>
        <v>0</v>
      </c>
      <c r="C20" s="19">
        <f>[16]Março!$K$6</f>
        <v>0</v>
      </c>
      <c r="D20" s="19">
        <f>[16]Março!$K$7</f>
        <v>0</v>
      </c>
      <c r="E20" s="19">
        <f>[16]Março!$K$8</f>
        <v>1.8</v>
      </c>
      <c r="F20" s="19">
        <f>[16]Março!$K$9</f>
        <v>14.6</v>
      </c>
      <c r="G20" s="19">
        <f>[16]Março!$K$10</f>
        <v>0</v>
      </c>
      <c r="H20" s="19">
        <f>[16]Março!$K$11</f>
        <v>21.4</v>
      </c>
      <c r="I20" s="19">
        <f>[16]Março!$K$12</f>
        <v>3.2</v>
      </c>
      <c r="J20" s="19">
        <f>[16]Março!$K$13</f>
        <v>10</v>
      </c>
      <c r="K20" s="19">
        <f>[16]Março!$K$14</f>
        <v>0.4</v>
      </c>
      <c r="L20" s="19">
        <f>[16]Março!$K$15</f>
        <v>0.4</v>
      </c>
      <c r="M20" s="19">
        <f>[16]Março!$K$16</f>
        <v>10.799999999999999</v>
      </c>
      <c r="N20" s="19">
        <f>[16]Março!$K$17</f>
        <v>14.200000000000001</v>
      </c>
      <c r="O20" s="19">
        <f>[16]Março!$K$18</f>
        <v>17.2</v>
      </c>
      <c r="P20" s="19">
        <f>[16]Março!$K$19</f>
        <v>1.2</v>
      </c>
      <c r="Q20" s="19">
        <f>[16]Março!$K$20</f>
        <v>71.800000000000011</v>
      </c>
      <c r="R20" s="19">
        <f>[16]Março!$K$21</f>
        <v>4.2</v>
      </c>
      <c r="S20" s="19">
        <f>[16]Março!$K$22</f>
        <v>35.400000000000006</v>
      </c>
      <c r="T20" s="19">
        <f>[16]Março!$K$23</f>
        <v>0.2</v>
      </c>
      <c r="U20" s="19">
        <f>[16]Março!$K$24</f>
        <v>71.800000000000011</v>
      </c>
      <c r="V20" s="19">
        <f>[16]Março!$K$25</f>
        <v>0</v>
      </c>
      <c r="W20" s="19">
        <f>[16]Março!$K$26</f>
        <v>0</v>
      </c>
      <c r="X20" s="19">
        <f>[16]Março!$K$27</f>
        <v>0</v>
      </c>
      <c r="Y20" s="19">
        <f>[16]Março!$K$28</f>
        <v>9.7999999999999989</v>
      </c>
      <c r="Z20" s="19">
        <f>[16]Março!$K$29</f>
        <v>0</v>
      </c>
      <c r="AA20" s="19">
        <f>[16]Março!$K$30</f>
        <v>38.6</v>
      </c>
      <c r="AB20" s="19">
        <f>[16]Março!$K$31</f>
        <v>0</v>
      </c>
      <c r="AC20" s="19">
        <f>[16]Março!$K$32</f>
        <v>0</v>
      </c>
      <c r="AD20" s="19">
        <f>[16]Março!$K$33</f>
        <v>0</v>
      </c>
      <c r="AE20" s="19">
        <f>[16]Março!$K$34</f>
        <v>0</v>
      </c>
      <c r="AF20" s="19">
        <f>[16]Março!$K$35</f>
        <v>0</v>
      </c>
      <c r="AG20" s="38">
        <f t="shared" si="11"/>
        <v>327.00000000000006</v>
      </c>
      <c r="AH20" s="41">
        <f t="shared" si="12"/>
        <v>71.800000000000011</v>
      </c>
      <c r="AI20" s="56">
        <f t="shared" si="1"/>
        <v>13</v>
      </c>
    </row>
    <row r="21" spans="1:35" ht="17.100000000000001" customHeight="1" x14ac:dyDescent="0.2">
      <c r="A21" s="16" t="s">
        <v>11</v>
      </c>
      <c r="B21" s="19">
        <f>[17]Março!$K$5</f>
        <v>0.8</v>
      </c>
      <c r="C21" s="19">
        <f>[17]Março!$K$6</f>
        <v>0.4</v>
      </c>
      <c r="D21" s="19">
        <f>[17]Março!$K$7</f>
        <v>0.60000000000000009</v>
      </c>
      <c r="E21" s="19">
        <f>[17]Março!$K$8</f>
        <v>0</v>
      </c>
      <c r="F21" s="19">
        <f>[17]Março!$K$9</f>
        <v>0.2</v>
      </c>
      <c r="G21" s="19">
        <f>[17]Março!$K$10</f>
        <v>0</v>
      </c>
      <c r="H21" s="19">
        <f>[17]Março!$K$11</f>
        <v>0</v>
      </c>
      <c r="I21" s="19">
        <f>[17]Março!$K$12</f>
        <v>0</v>
      </c>
      <c r="J21" s="19">
        <f>[17]Março!$K$13</f>
        <v>0</v>
      </c>
      <c r="K21" s="19">
        <f>[17]Março!$K$14</f>
        <v>0</v>
      </c>
      <c r="L21" s="19">
        <f>[17]Março!$K$15</f>
        <v>0</v>
      </c>
      <c r="M21" s="19">
        <f>[17]Março!$K$16</f>
        <v>0</v>
      </c>
      <c r="N21" s="19">
        <f>[17]Março!$K$17</f>
        <v>7.200000000000002</v>
      </c>
      <c r="O21" s="19">
        <f>[17]Março!$K$18</f>
        <v>2.4</v>
      </c>
      <c r="P21" s="19">
        <f>[17]Março!$K$19</f>
        <v>2.1999999999999997</v>
      </c>
      <c r="Q21" s="19">
        <f>[17]Março!$K$20</f>
        <v>1</v>
      </c>
      <c r="R21" s="19">
        <f>[17]Março!$K$21</f>
        <v>0.60000000000000009</v>
      </c>
      <c r="S21" s="19">
        <f>[17]Março!$K$22</f>
        <v>11.999999999999998</v>
      </c>
      <c r="T21" s="19">
        <f>[17]Março!$K$23</f>
        <v>16.599999999999998</v>
      </c>
      <c r="U21" s="19">
        <f>[17]Março!$K$24</f>
        <v>8.2000000000000028</v>
      </c>
      <c r="V21" s="19">
        <f>[17]Março!$K$25</f>
        <v>9.6000000000000032</v>
      </c>
      <c r="W21" s="19">
        <f>[17]Março!$K$26</f>
        <v>14.400000000000002</v>
      </c>
      <c r="X21" s="19">
        <f>[17]Março!$K$27</f>
        <v>6.8000000000000025</v>
      </c>
      <c r="Y21" s="19">
        <f>[17]Março!$K$28</f>
        <v>0.60000000000000009</v>
      </c>
      <c r="Z21" s="19">
        <f>[17]Março!$K$29</f>
        <v>0.2</v>
      </c>
      <c r="AA21" s="19">
        <f>[17]Março!$K$30</f>
        <v>0</v>
      </c>
      <c r="AB21" s="19">
        <f>[17]Março!$K$31</f>
        <v>0</v>
      </c>
      <c r="AC21" s="19">
        <f>[17]Março!$K$32</f>
        <v>0</v>
      </c>
      <c r="AD21" s="19">
        <f>[17]Março!$K$33</f>
        <v>0</v>
      </c>
      <c r="AE21" s="19">
        <f>[17]Março!$K$34</f>
        <v>0</v>
      </c>
      <c r="AF21" s="19">
        <f>[17]Março!$K$35</f>
        <v>0</v>
      </c>
      <c r="AG21" s="38">
        <f t="shared" si="9"/>
        <v>83.8</v>
      </c>
      <c r="AH21" s="41">
        <f t="shared" si="10"/>
        <v>16.599999999999998</v>
      </c>
      <c r="AI21" s="56">
        <f t="shared" si="1"/>
        <v>14</v>
      </c>
    </row>
    <row r="22" spans="1:35" ht="17.100000000000001" customHeight="1" x14ac:dyDescent="0.2">
      <c r="A22" s="16" t="s">
        <v>12</v>
      </c>
      <c r="B22" s="19">
        <f>[18]Março!$K$5</f>
        <v>0.2</v>
      </c>
      <c r="C22" s="19">
        <f>[18]Março!$K$6</f>
        <v>0</v>
      </c>
      <c r="D22" s="19">
        <f>[18]Março!$K$7</f>
        <v>17.400000000000002</v>
      </c>
      <c r="E22" s="19">
        <f>[18]Março!$K$8</f>
        <v>0</v>
      </c>
      <c r="F22" s="19">
        <f>[18]Março!$K$9</f>
        <v>0</v>
      </c>
      <c r="G22" s="19">
        <f>[18]Março!$K$10</f>
        <v>5</v>
      </c>
      <c r="H22" s="19">
        <f>[18]Março!$K$11</f>
        <v>0</v>
      </c>
      <c r="I22" s="19">
        <f>[18]Março!$K$12</f>
        <v>0</v>
      </c>
      <c r="J22" s="19">
        <f>[18]Março!$K$13</f>
        <v>1.2</v>
      </c>
      <c r="K22" s="19">
        <f>[18]Março!$K$14</f>
        <v>0.2</v>
      </c>
      <c r="L22" s="19">
        <f>[18]Março!$K$15</f>
        <v>6.2</v>
      </c>
      <c r="M22" s="19">
        <f>[18]Março!$K$16</f>
        <v>0</v>
      </c>
      <c r="N22" s="19">
        <f>[18]Março!$K$17</f>
        <v>5.6</v>
      </c>
      <c r="O22" s="19">
        <f>[18]Março!$K$18</f>
        <v>0</v>
      </c>
      <c r="P22" s="19">
        <f>[18]Março!$K$19</f>
        <v>12.799999999999999</v>
      </c>
      <c r="Q22" s="19">
        <f>[18]Março!$K$20</f>
        <v>61.400000000000006</v>
      </c>
      <c r="R22" s="19">
        <f>[18]Março!$K$21</f>
        <v>0</v>
      </c>
      <c r="S22" s="19">
        <f>[18]Março!$K$22</f>
        <v>11.6</v>
      </c>
      <c r="T22" s="19">
        <f>[18]Março!$K$23</f>
        <v>20.2</v>
      </c>
      <c r="U22" s="19">
        <f>[18]Março!$K$24</f>
        <v>1</v>
      </c>
      <c r="V22" s="19">
        <f>[18]Março!$K$25</f>
        <v>0</v>
      </c>
      <c r="W22" s="19">
        <f>[18]Março!$K$26</f>
        <v>0</v>
      </c>
      <c r="X22" s="19">
        <f>[18]Março!$K$27</f>
        <v>0</v>
      </c>
      <c r="Y22" s="19">
        <f>[18]Março!$K$28</f>
        <v>0</v>
      </c>
      <c r="Z22" s="19">
        <f>[18]Março!$K$29</f>
        <v>0.60000000000000009</v>
      </c>
      <c r="AA22" s="19">
        <f>[18]Março!$K$30</f>
        <v>0</v>
      </c>
      <c r="AB22" s="19">
        <f>[18]Março!$K$31</f>
        <v>0</v>
      </c>
      <c r="AC22" s="19">
        <f>[18]Março!$K$32</f>
        <v>0</v>
      </c>
      <c r="AD22" s="19">
        <f>[18]Março!$K$33</f>
        <v>0</v>
      </c>
      <c r="AE22" s="19">
        <f>[18]Março!$K$34</f>
        <v>0</v>
      </c>
      <c r="AF22" s="19">
        <f>[18]Março!$K$35</f>
        <v>0</v>
      </c>
      <c r="AG22" s="38">
        <f t="shared" si="9"/>
        <v>143.39999999999998</v>
      </c>
      <c r="AH22" s="41">
        <f t="shared" si="10"/>
        <v>61.400000000000006</v>
      </c>
      <c r="AI22" s="56">
        <f t="shared" si="1"/>
        <v>18</v>
      </c>
    </row>
    <row r="23" spans="1:35" ht="17.100000000000001" customHeight="1" x14ac:dyDescent="0.2">
      <c r="A23" s="16" t="s">
        <v>13</v>
      </c>
      <c r="B23" s="19">
        <f>[19]Março!$K$5</f>
        <v>0.2</v>
      </c>
      <c r="C23" s="19">
        <f>[19]Março!$K$6</f>
        <v>0</v>
      </c>
      <c r="D23" s="19">
        <f>[19]Março!$K$7</f>
        <v>4.5999999999999996</v>
      </c>
      <c r="E23" s="19">
        <f>[19]Março!$K$8</f>
        <v>4.5999999999999996</v>
      </c>
      <c r="F23" s="19">
        <f>[19]Março!$K$9</f>
        <v>0</v>
      </c>
      <c r="G23" s="19">
        <f>[19]Março!$K$10</f>
        <v>0</v>
      </c>
      <c r="H23" s="19">
        <f>[19]Março!$K$11</f>
        <v>1.2</v>
      </c>
      <c r="I23" s="19">
        <f>[19]Março!$K$12</f>
        <v>0</v>
      </c>
      <c r="J23" s="19">
        <f>[19]Março!$K$13</f>
        <v>0</v>
      </c>
      <c r="K23" s="19">
        <f>[19]Março!$K$14</f>
        <v>0</v>
      </c>
      <c r="L23" s="19">
        <f>[19]Março!$K$15</f>
        <v>0</v>
      </c>
      <c r="M23" s="19">
        <f>[19]Março!$K$16</f>
        <v>0</v>
      </c>
      <c r="N23" s="19">
        <f>[19]Março!$K$17</f>
        <v>5</v>
      </c>
      <c r="O23" s="19">
        <f>[19]Março!$K$18</f>
        <v>1</v>
      </c>
      <c r="P23" s="19">
        <f>[19]Março!$K$19</f>
        <v>3</v>
      </c>
      <c r="Q23" s="19">
        <f>[19]Março!$K$20</f>
        <v>17.8</v>
      </c>
      <c r="R23" s="19">
        <f>[19]Março!$K$21</f>
        <v>7.3999999999999995</v>
      </c>
      <c r="S23" s="19">
        <f>[19]Março!$K$22</f>
        <v>34.4</v>
      </c>
      <c r="T23" s="19">
        <f>[19]Março!$K$23</f>
        <v>15.2</v>
      </c>
      <c r="U23" s="19">
        <f>[19]Março!$K$24</f>
        <v>1</v>
      </c>
      <c r="V23" s="19">
        <f>[19]Março!$K$25</f>
        <v>0</v>
      </c>
      <c r="W23" s="19">
        <f>[19]Março!$K$26</f>
        <v>18.8</v>
      </c>
      <c r="X23" s="19">
        <f>[19]Março!$K$27</f>
        <v>0.6</v>
      </c>
      <c r="Y23" s="19">
        <f>[19]Março!$K$28</f>
        <v>3.4000000000000004</v>
      </c>
      <c r="Z23" s="19">
        <f>[19]Março!$K$29</f>
        <v>9</v>
      </c>
      <c r="AA23" s="19">
        <f>[19]Março!$K$30</f>
        <v>0.2</v>
      </c>
      <c r="AB23" s="19">
        <f>[19]Março!$K$31</f>
        <v>0</v>
      </c>
      <c r="AC23" s="19">
        <f>[19]Março!$K$32</f>
        <v>0</v>
      </c>
      <c r="AD23" s="19">
        <f>[19]Março!$K$33</f>
        <v>0</v>
      </c>
      <c r="AE23" s="19">
        <f>[19]Março!$K$34</f>
        <v>0</v>
      </c>
      <c r="AF23" s="19">
        <f>[19]Março!$K$35</f>
        <v>0</v>
      </c>
      <c r="AG23" s="38">
        <f t="shared" si="9"/>
        <v>127.39999999999999</v>
      </c>
      <c r="AH23" s="41">
        <f t="shared" si="10"/>
        <v>34.4</v>
      </c>
      <c r="AI23" s="56">
        <f t="shared" si="1"/>
        <v>14</v>
      </c>
    </row>
    <row r="24" spans="1:35" ht="17.100000000000001" customHeight="1" x14ac:dyDescent="0.2">
      <c r="A24" s="16" t="s">
        <v>14</v>
      </c>
      <c r="B24" s="19">
        <f>[20]Março!$K$5</f>
        <v>58.8</v>
      </c>
      <c r="C24" s="19">
        <f>[20]Março!$K$6</f>
        <v>0</v>
      </c>
      <c r="D24" s="19">
        <f>[20]Março!$K$7</f>
        <v>0</v>
      </c>
      <c r="E24" s="19">
        <f>[20]Março!$K$8</f>
        <v>0</v>
      </c>
      <c r="F24" s="19">
        <f>[20]Março!$K$9</f>
        <v>0</v>
      </c>
      <c r="G24" s="19">
        <f>[20]Março!$K$10</f>
        <v>4.2</v>
      </c>
      <c r="H24" s="19">
        <f>[20]Março!$K$11</f>
        <v>0</v>
      </c>
      <c r="I24" s="19">
        <f>[20]Março!$K$12</f>
        <v>0</v>
      </c>
      <c r="J24" s="19">
        <f>[20]Março!$K$13</f>
        <v>9.8000000000000007</v>
      </c>
      <c r="K24" s="19">
        <f>[20]Março!$K$14</f>
        <v>0.4</v>
      </c>
      <c r="L24" s="19">
        <f>[20]Março!$K$15</f>
        <v>8</v>
      </c>
      <c r="M24" s="19">
        <f>[20]Março!$K$16</f>
        <v>14.8</v>
      </c>
      <c r="N24" s="19">
        <f>[20]Março!$K$17</f>
        <v>0</v>
      </c>
      <c r="O24" s="19">
        <f>[20]Março!$K$18</f>
        <v>44</v>
      </c>
      <c r="P24" s="19">
        <f>[20]Março!$K$19</f>
        <v>0</v>
      </c>
      <c r="Q24" s="19">
        <f>[20]Março!$K$20</f>
        <v>2.4000000000000004</v>
      </c>
      <c r="R24" s="19">
        <f>[20]Março!$K$21</f>
        <v>0</v>
      </c>
      <c r="S24" s="19">
        <f>[20]Março!$K$22</f>
        <v>12.8</v>
      </c>
      <c r="T24" s="19">
        <f>[20]Março!$K$23</f>
        <v>7.2</v>
      </c>
      <c r="U24" s="19">
        <f>[20]Março!$K$24</f>
        <v>0.8</v>
      </c>
      <c r="V24" s="19">
        <f>[20]Março!$K$25</f>
        <v>30.399999999999995</v>
      </c>
      <c r="W24" s="19">
        <f>[20]Março!$K$26</f>
        <v>0.8</v>
      </c>
      <c r="X24" s="19">
        <f>[20]Março!$K$27</f>
        <v>0.8</v>
      </c>
      <c r="Y24" s="19">
        <f>[20]Março!$K$28</f>
        <v>4</v>
      </c>
      <c r="Z24" s="19">
        <f>[20]Março!$K$29</f>
        <v>0</v>
      </c>
      <c r="AA24" s="19">
        <f>[20]Março!$K$30</f>
        <v>19.600000000000001</v>
      </c>
      <c r="AB24" s="19">
        <f>[20]Março!$K$31</f>
        <v>0</v>
      </c>
      <c r="AC24" s="19">
        <f>[20]Março!$K$32</f>
        <v>0</v>
      </c>
      <c r="AD24" s="19">
        <f>[20]Março!$K$33</f>
        <v>0</v>
      </c>
      <c r="AE24" s="19">
        <f>[20]Março!$K$34</f>
        <v>0</v>
      </c>
      <c r="AF24" s="19">
        <f>[20]Março!$K$35</f>
        <v>0</v>
      </c>
      <c r="AG24" s="38">
        <f t="shared" si="9"/>
        <v>218.80000000000004</v>
      </c>
      <c r="AH24" s="41">
        <f t="shared" si="10"/>
        <v>58.8</v>
      </c>
      <c r="AI24" s="56">
        <f t="shared" si="1"/>
        <v>15</v>
      </c>
    </row>
    <row r="25" spans="1:35" ht="17.100000000000001" customHeight="1" x14ac:dyDescent="0.2">
      <c r="A25" s="16" t="s">
        <v>15</v>
      </c>
      <c r="B25" s="19">
        <f>[21]Março!$K$5</f>
        <v>0</v>
      </c>
      <c r="C25" s="19">
        <f>[21]Março!$K$6</f>
        <v>0</v>
      </c>
      <c r="D25" s="19">
        <f>[21]Março!$K$7</f>
        <v>0</v>
      </c>
      <c r="E25" s="19">
        <f>[21]Março!$K$8</f>
        <v>0</v>
      </c>
      <c r="F25" s="19">
        <f>[21]Março!$K$9</f>
        <v>0</v>
      </c>
      <c r="G25" s="19">
        <f>[21]Março!$K$10</f>
        <v>0</v>
      </c>
      <c r="H25" s="19">
        <f>[21]Março!$K$11</f>
        <v>0</v>
      </c>
      <c r="I25" s="19">
        <f>[21]Março!$K$12</f>
        <v>0</v>
      </c>
      <c r="J25" s="19">
        <f>[21]Março!$K$13</f>
        <v>0</v>
      </c>
      <c r="K25" s="19">
        <f>[21]Março!$K$14</f>
        <v>0</v>
      </c>
      <c r="L25" s="19">
        <f>[21]Março!$K$15</f>
        <v>0.60000000000000009</v>
      </c>
      <c r="M25" s="19">
        <f>[21]Março!$K$16</f>
        <v>1</v>
      </c>
      <c r="N25" s="19">
        <f>[21]Março!$K$17</f>
        <v>20</v>
      </c>
      <c r="O25" s="19">
        <f>[21]Março!$K$18</f>
        <v>5</v>
      </c>
      <c r="P25" s="19">
        <f>[21]Março!$K$19</f>
        <v>6.6</v>
      </c>
      <c r="Q25" s="19">
        <f>[21]Março!$K$20</f>
        <v>7</v>
      </c>
      <c r="R25" s="19">
        <f>[21]Março!$K$21</f>
        <v>1.2</v>
      </c>
      <c r="S25" s="19">
        <f>[21]Março!$K$22</f>
        <v>0.2</v>
      </c>
      <c r="T25" s="19">
        <f>[21]Março!$K$23</f>
        <v>0</v>
      </c>
      <c r="U25" s="19">
        <f>[21]Março!$K$24</f>
        <v>72.000000000000014</v>
      </c>
      <c r="V25" s="19">
        <f>[21]Março!$K$25</f>
        <v>0.4</v>
      </c>
      <c r="W25" s="19">
        <f>[21]Março!$K$26</f>
        <v>0</v>
      </c>
      <c r="X25" s="19">
        <f>[21]Março!$K$27</f>
        <v>0</v>
      </c>
      <c r="Y25" s="19">
        <f>[21]Março!$K$28</f>
        <v>2</v>
      </c>
      <c r="Z25" s="19">
        <f>[21]Março!$K$29</f>
        <v>0</v>
      </c>
      <c r="AA25" s="19">
        <f>[21]Março!$K$30</f>
        <v>44.6</v>
      </c>
      <c r="AB25" s="19">
        <f>[21]Março!$K$31</f>
        <v>0</v>
      </c>
      <c r="AC25" s="19">
        <f>[21]Março!$K$32</f>
        <v>0</v>
      </c>
      <c r="AD25" s="19">
        <f>[21]Março!$K$33</f>
        <v>0</v>
      </c>
      <c r="AE25" s="19">
        <f>[21]Março!$K$34</f>
        <v>0</v>
      </c>
      <c r="AF25" s="19">
        <f>[21]Março!$K$35</f>
        <v>0</v>
      </c>
      <c r="AG25" s="38">
        <f t="shared" si="9"/>
        <v>160.60000000000002</v>
      </c>
      <c r="AH25" s="41">
        <f t="shared" si="10"/>
        <v>72.000000000000014</v>
      </c>
      <c r="AI25" s="56">
        <f t="shared" si="1"/>
        <v>19</v>
      </c>
    </row>
    <row r="26" spans="1:35" ht="17.100000000000001" customHeight="1" x14ac:dyDescent="0.2">
      <c r="A26" s="16" t="s">
        <v>16</v>
      </c>
      <c r="B26" s="19">
        <f>[22]Março!$K$5</f>
        <v>55.4</v>
      </c>
      <c r="C26" s="19">
        <f>[22]Março!$K$6</f>
        <v>0</v>
      </c>
      <c r="D26" s="19">
        <f>[22]Março!$K$7</f>
        <v>0</v>
      </c>
      <c r="E26" s="19">
        <f>[22]Março!$K$8</f>
        <v>0</v>
      </c>
      <c r="F26" s="19">
        <f>[22]Março!$K$9</f>
        <v>0</v>
      </c>
      <c r="G26" s="19">
        <f>[22]Março!$K$10</f>
        <v>0</v>
      </c>
      <c r="H26" s="19">
        <f>[22]Março!$K$11</f>
        <v>0</v>
      </c>
      <c r="I26" s="19">
        <f>[22]Março!$K$12</f>
        <v>0</v>
      </c>
      <c r="J26" s="19">
        <f>[22]Março!$K$13</f>
        <v>0</v>
      </c>
      <c r="K26" s="19">
        <f>[22]Março!$K$14</f>
        <v>0</v>
      </c>
      <c r="L26" s="19">
        <f>[22]Março!$K$15</f>
        <v>7.8</v>
      </c>
      <c r="M26" s="19">
        <f>[22]Março!$K$16</f>
        <v>0.6</v>
      </c>
      <c r="N26" s="19">
        <f>[22]Março!$K$17</f>
        <v>5.6</v>
      </c>
      <c r="O26" s="19">
        <f>[22]Março!$K$18</f>
        <v>0</v>
      </c>
      <c r="P26" s="19">
        <f>[22]Março!$K$19</f>
        <v>0</v>
      </c>
      <c r="Q26" s="19">
        <f>[22]Março!$K$20</f>
        <v>0</v>
      </c>
      <c r="R26" s="19">
        <f>[22]Março!$K$21</f>
        <v>13.4</v>
      </c>
      <c r="S26" s="19">
        <f>[22]Março!$K$22</f>
        <v>0</v>
      </c>
      <c r="T26" s="19">
        <f>[22]Março!$K$23</f>
        <v>0</v>
      </c>
      <c r="U26" s="19">
        <f>[22]Março!$K$24</f>
        <v>16.399999999999999</v>
      </c>
      <c r="V26" s="19">
        <f>[22]Março!$K$25</f>
        <v>0</v>
      </c>
      <c r="W26" s="19">
        <f>[22]Março!$K$26</f>
        <v>0</v>
      </c>
      <c r="X26" s="19">
        <f>[22]Março!$K$27</f>
        <v>0</v>
      </c>
      <c r="Y26" s="19">
        <f>[22]Março!$K$28</f>
        <v>0</v>
      </c>
      <c r="Z26" s="19">
        <f>[22]Março!$K$29</f>
        <v>14.6</v>
      </c>
      <c r="AA26" s="19">
        <f>[22]Março!$K$30</f>
        <v>23.6</v>
      </c>
      <c r="AB26" s="19">
        <f>[22]Março!$K$31</f>
        <v>0</v>
      </c>
      <c r="AC26" s="19">
        <f>[22]Março!$K$32</f>
        <v>0</v>
      </c>
      <c r="AD26" s="19">
        <f>[22]Março!$K$33</f>
        <v>0</v>
      </c>
      <c r="AE26" s="19">
        <f>[22]Março!$K$34</f>
        <v>0</v>
      </c>
      <c r="AF26" s="19">
        <f>[22]Março!$K$35</f>
        <v>1.4</v>
      </c>
      <c r="AG26" s="38">
        <f t="shared" si="9"/>
        <v>138.79999999999998</v>
      </c>
      <c r="AH26" s="41">
        <f t="shared" si="10"/>
        <v>55.4</v>
      </c>
      <c r="AI26" s="56">
        <f t="shared" si="1"/>
        <v>22</v>
      </c>
    </row>
    <row r="27" spans="1:35" ht="17.100000000000001" customHeight="1" x14ac:dyDescent="0.2">
      <c r="A27" s="16" t="s">
        <v>17</v>
      </c>
      <c r="B27" s="19">
        <f>[23]Março!$K$5</f>
        <v>0.8</v>
      </c>
      <c r="C27" s="19">
        <f>[23]Março!$K$6</f>
        <v>0.8</v>
      </c>
      <c r="D27" s="19">
        <f>[23]Março!$K$7</f>
        <v>0.8</v>
      </c>
      <c r="E27" s="19">
        <f>[23]Março!$K$8</f>
        <v>1</v>
      </c>
      <c r="F27" s="19">
        <f>[23]Março!$K$9</f>
        <v>1.4</v>
      </c>
      <c r="G27" s="19">
        <f>[23]Março!$K$10</f>
        <v>0.60000000000000009</v>
      </c>
      <c r="H27" s="19">
        <f>[23]Março!$K$11</f>
        <v>0.2</v>
      </c>
      <c r="I27" s="19">
        <f>[23]Março!$K$12</f>
        <v>0.2</v>
      </c>
      <c r="J27" s="19">
        <f>[23]Março!$K$13</f>
        <v>0.2</v>
      </c>
      <c r="K27" s="19">
        <f>[23]Março!$K$14</f>
        <v>0.8</v>
      </c>
      <c r="L27" s="19">
        <f>[23]Março!$K$15</f>
        <v>0.4</v>
      </c>
      <c r="M27" s="19">
        <f>[23]Março!$K$16</f>
        <v>0.2</v>
      </c>
      <c r="N27" s="19">
        <f>[23]Março!$K$17</f>
        <v>0.2</v>
      </c>
      <c r="O27" s="19">
        <f>[23]Março!$K$18</f>
        <v>0.2</v>
      </c>
      <c r="P27" s="19">
        <f>[23]Março!$K$19</f>
        <v>0.4</v>
      </c>
      <c r="Q27" s="19">
        <f>[23]Março!$K$20</f>
        <v>9</v>
      </c>
      <c r="R27" s="19">
        <f>[23]Março!$K$21</f>
        <v>10.400000000000002</v>
      </c>
      <c r="S27" s="19">
        <f>[23]Março!$K$22</f>
        <v>11.200000000000001</v>
      </c>
      <c r="T27" s="19">
        <f>[23]Março!$K$23</f>
        <v>11.4</v>
      </c>
      <c r="U27" s="19">
        <f>[23]Março!$K$24</f>
        <v>15.799999999999999</v>
      </c>
      <c r="V27" s="19">
        <f>[23]Março!$K$25</f>
        <v>14.799999999999997</v>
      </c>
      <c r="W27" s="19">
        <f>[23]Março!$K$26</f>
        <v>16.600000000000005</v>
      </c>
      <c r="X27" s="19">
        <f>[23]Março!$K$27</f>
        <v>9.3999999999999986</v>
      </c>
      <c r="Y27" s="19">
        <f>[23]Março!$K$28</f>
        <v>8.2000000000000028</v>
      </c>
      <c r="Z27" s="19">
        <f>[23]Março!$K$29</f>
        <v>14.600000000000001</v>
      </c>
      <c r="AA27" s="19">
        <f>[23]Março!$K$30</f>
        <v>1.8</v>
      </c>
      <c r="AB27" s="19">
        <f>[23]Março!$K$31</f>
        <v>0</v>
      </c>
      <c r="AC27" s="19">
        <f>[23]Março!$K$32</f>
        <v>0.2</v>
      </c>
      <c r="AD27" s="19" t="str">
        <f>[23]Março!$K$33</f>
        <v>**</v>
      </c>
      <c r="AE27" s="19" t="str">
        <f>[23]Março!$K$34</f>
        <v>**</v>
      </c>
      <c r="AF27" s="19" t="str">
        <f>[23]Março!$K$35</f>
        <v>**</v>
      </c>
      <c r="AG27" s="38">
        <f t="shared" si="9"/>
        <v>131.60000000000002</v>
      </c>
      <c r="AH27" s="41">
        <f t="shared" si="10"/>
        <v>16.600000000000005</v>
      </c>
      <c r="AI27" s="56">
        <f t="shared" si="1"/>
        <v>1</v>
      </c>
    </row>
    <row r="28" spans="1:35" ht="17.100000000000001" customHeight="1" x14ac:dyDescent="0.2">
      <c r="A28" s="16" t="s">
        <v>18</v>
      </c>
      <c r="B28" s="19">
        <f>[24]Março!$K$5</f>
        <v>1.2</v>
      </c>
      <c r="C28" s="19">
        <f>[24]Março!$K$6</f>
        <v>11.2</v>
      </c>
      <c r="D28" s="19">
        <f>[24]Março!$K$7</f>
        <v>55.800000000000004</v>
      </c>
      <c r="E28" s="19">
        <f>[24]Março!$K$8</f>
        <v>0</v>
      </c>
      <c r="F28" s="19">
        <f>[24]Março!$K$9</f>
        <v>0</v>
      </c>
      <c r="G28" s="19">
        <f>[24]Março!$K$10</f>
        <v>0</v>
      </c>
      <c r="H28" s="19">
        <f>[24]Março!$K$11</f>
        <v>3.6</v>
      </c>
      <c r="I28" s="19">
        <f>[24]Março!$K$12</f>
        <v>2.4</v>
      </c>
      <c r="J28" s="19">
        <f>[24]Março!$K$13</f>
        <v>0</v>
      </c>
      <c r="K28" s="19">
        <f>[24]Março!$K$14</f>
        <v>0</v>
      </c>
      <c r="L28" s="19">
        <f>[24]Março!$K$15</f>
        <v>0.2</v>
      </c>
      <c r="M28" s="19">
        <f>[24]Março!$K$16</f>
        <v>0.2</v>
      </c>
      <c r="N28" s="19">
        <f>[24]Março!$K$17</f>
        <v>0</v>
      </c>
      <c r="O28" s="19">
        <f>[24]Março!$K$18</f>
        <v>35.200000000000003</v>
      </c>
      <c r="P28" s="19">
        <f>[24]Março!$K$19</f>
        <v>19.2</v>
      </c>
      <c r="Q28" s="19">
        <f>[24]Março!$K$20</f>
        <v>47.8</v>
      </c>
      <c r="R28" s="19">
        <f>[24]Março!$K$21</f>
        <v>0</v>
      </c>
      <c r="S28" s="19">
        <f>[24]Março!$K$22</f>
        <v>77.400000000000006</v>
      </c>
      <c r="T28" s="19">
        <f>[24]Março!$K$23</f>
        <v>5.3999999999999995</v>
      </c>
      <c r="U28" s="19">
        <f>[24]Março!$K$24</f>
        <v>13.799999999999997</v>
      </c>
      <c r="V28" s="19">
        <f>[24]Março!$K$25</f>
        <v>8.1999999999999993</v>
      </c>
      <c r="W28" s="19">
        <f>[24]Março!$K$26</f>
        <v>3.4000000000000004</v>
      </c>
      <c r="X28" s="19">
        <f>[24]Março!$K$27</f>
        <v>5.8</v>
      </c>
      <c r="Y28" s="19">
        <f>[24]Março!$K$28</f>
        <v>9.6</v>
      </c>
      <c r="Z28" s="19">
        <f>[24]Março!$K$29</f>
        <v>6</v>
      </c>
      <c r="AA28" s="19">
        <f>[24]Março!$K$30</f>
        <v>0</v>
      </c>
      <c r="AB28" s="19">
        <f>[24]Março!$K$31</f>
        <v>0</v>
      </c>
      <c r="AC28" s="19">
        <f>[24]Março!$K$32</f>
        <v>0</v>
      </c>
      <c r="AD28" s="19">
        <f>[24]Março!$K$33</f>
        <v>0</v>
      </c>
      <c r="AE28" s="19">
        <f>[24]Março!$K$34</f>
        <v>0</v>
      </c>
      <c r="AF28" s="19">
        <f>[24]Março!$K$35</f>
        <v>0</v>
      </c>
      <c r="AG28" s="38">
        <f t="shared" si="9"/>
        <v>306.40000000000003</v>
      </c>
      <c r="AH28" s="41">
        <f t="shared" si="10"/>
        <v>77.400000000000006</v>
      </c>
      <c r="AI28" s="56">
        <f t="shared" si="1"/>
        <v>13</v>
      </c>
    </row>
    <row r="29" spans="1:35" ht="17.100000000000001" customHeight="1" x14ac:dyDescent="0.2">
      <c r="A29" s="16" t="s">
        <v>19</v>
      </c>
      <c r="B29" s="19">
        <f>[25]Março!$K$5</f>
        <v>0</v>
      </c>
      <c r="C29" s="19">
        <f>[25]Março!$K$6</f>
        <v>0</v>
      </c>
      <c r="D29" s="19">
        <f>[25]Março!$K$7</f>
        <v>0</v>
      </c>
      <c r="E29" s="19">
        <f>[25]Março!$K$8</f>
        <v>0.4</v>
      </c>
      <c r="F29" s="19">
        <f>[25]Março!$K$9</f>
        <v>0</v>
      </c>
      <c r="G29" s="19">
        <f>[25]Março!$K$10</f>
        <v>2.6</v>
      </c>
      <c r="H29" s="19">
        <f>[25]Março!$K$11</f>
        <v>11.2</v>
      </c>
      <c r="I29" s="19">
        <f>[25]Março!$K$12</f>
        <v>0</v>
      </c>
      <c r="J29" s="19">
        <f>[25]Março!$K$13</f>
        <v>11.2</v>
      </c>
      <c r="K29" s="19">
        <f>[25]Março!$K$14</f>
        <v>1.7999999999999998</v>
      </c>
      <c r="L29" s="19">
        <f>[25]Março!$K$15</f>
        <v>0</v>
      </c>
      <c r="M29" s="19">
        <f>[25]Março!$K$16</f>
        <v>5</v>
      </c>
      <c r="N29" s="19">
        <f>[25]Março!$K$17</f>
        <v>15.799999999999999</v>
      </c>
      <c r="O29" s="19">
        <f>[25]Março!$K$18</f>
        <v>5.6</v>
      </c>
      <c r="P29" s="19">
        <f>[25]Março!$K$19</f>
        <v>1</v>
      </c>
      <c r="Q29" s="19">
        <f>[25]Março!$K$20</f>
        <v>8</v>
      </c>
      <c r="R29" s="19">
        <f>[25]Março!$K$21</f>
        <v>1.4</v>
      </c>
      <c r="S29" s="19">
        <f>[25]Março!$K$22</f>
        <v>1.8</v>
      </c>
      <c r="T29" s="19">
        <f>[25]Março!$K$23</f>
        <v>0.2</v>
      </c>
      <c r="U29" s="19">
        <f>[25]Março!$K$24</f>
        <v>132.6</v>
      </c>
      <c r="V29" s="19">
        <f>[25]Março!$K$25</f>
        <v>1.2000000000000002</v>
      </c>
      <c r="W29" s="19">
        <f>[25]Março!$K$26</f>
        <v>0</v>
      </c>
      <c r="X29" s="19">
        <f>[25]Março!$K$27</f>
        <v>0</v>
      </c>
      <c r="Y29" s="19">
        <f>[25]Março!$K$28</f>
        <v>2.2000000000000002</v>
      </c>
      <c r="Z29" s="19">
        <f>[25]Março!$K$29</f>
        <v>0.2</v>
      </c>
      <c r="AA29" s="19">
        <f>[25]Março!$K$30</f>
        <v>0.2</v>
      </c>
      <c r="AB29" s="19">
        <f>[25]Março!$K$31</f>
        <v>0</v>
      </c>
      <c r="AC29" s="19">
        <f>[25]Março!$K$32</f>
        <v>0.2</v>
      </c>
      <c r="AD29" s="19">
        <f>[25]Março!$K$33</f>
        <v>0</v>
      </c>
      <c r="AE29" s="19">
        <f>[25]Março!$K$34</f>
        <v>0</v>
      </c>
      <c r="AF29" s="19">
        <f>[25]Março!$K$35</f>
        <v>0</v>
      </c>
      <c r="AG29" s="38">
        <f t="shared" si="9"/>
        <v>202.59999999999994</v>
      </c>
      <c r="AH29" s="41">
        <f t="shared" si="10"/>
        <v>132.6</v>
      </c>
      <c r="AI29" s="56">
        <f t="shared" si="1"/>
        <v>12</v>
      </c>
    </row>
    <row r="30" spans="1:35" ht="17.100000000000001" customHeight="1" x14ac:dyDescent="0.2">
      <c r="A30" s="16" t="s">
        <v>31</v>
      </c>
      <c r="B30" s="19">
        <f>[26]Março!$K$5</f>
        <v>6.4</v>
      </c>
      <c r="C30" s="19">
        <f>[26]Março!$K$6</f>
        <v>0</v>
      </c>
      <c r="D30" s="19">
        <f>[26]Março!$K$7</f>
        <v>0</v>
      </c>
      <c r="E30" s="19">
        <f>[26]Março!$K$8</f>
        <v>0</v>
      </c>
      <c r="F30" s="19">
        <f>[26]Março!$K$9</f>
        <v>0</v>
      </c>
      <c r="G30" s="19">
        <f>[26]Março!$K$10</f>
        <v>0</v>
      </c>
      <c r="H30" s="19">
        <f>[26]Março!$K$11</f>
        <v>0</v>
      </c>
      <c r="I30" s="19">
        <f>[26]Março!$K$12</f>
        <v>0</v>
      </c>
      <c r="J30" s="19">
        <f>[26]Março!$K$13</f>
        <v>0</v>
      </c>
      <c r="K30" s="19">
        <f>[26]Março!$K$14</f>
        <v>0</v>
      </c>
      <c r="L30" s="19">
        <f>[26]Março!$K$15</f>
        <v>0.6</v>
      </c>
      <c r="M30" s="19">
        <f>[26]Março!$K$16</f>
        <v>3.2</v>
      </c>
      <c r="N30" s="19">
        <f>[26]Março!$K$17</f>
        <v>15.399999999999999</v>
      </c>
      <c r="O30" s="19">
        <f>[26]Março!$K$18</f>
        <v>0</v>
      </c>
      <c r="P30" s="19">
        <f>[26]Março!$K$19</f>
        <v>19.2</v>
      </c>
      <c r="Q30" s="19">
        <f>[26]Março!$K$20</f>
        <v>47.8</v>
      </c>
      <c r="R30" s="19">
        <f>[26]Março!$K$21</f>
        <v>0</v>
      </c>
      <c r="S30" s="19">
        <f>[26]Março!$K$22</f>
        <v>77.400000000000006</v>
      </c>
      <c r="T30" s="19">
        <f>[26]Março!$K$23</f>
        <v>5.3999999999999995</v>
      </c>
      <c r="U30" s="19">
        <f>[26]Março!$K$24</f>
        <v>8</v>
      </c>
      <c r="V30" s="19">
        <f>[26]Março!$K$25</f>
        <v>0</v>
      </c>
      <c r="W30" s="19">
        <f>[26]Março!$K$26</f>
        <v>0</v>
      </c>
      <c r="X30" s="19">
        <f>[26]Março!$K$27</f>
        <v>0</v>
      </c>
      <c r="Y30" s="19">
        <f>[26]Março!$K$28</f>
        <v>8</v>
      </c>
      <c r="Z30" s="19">
        <f>[26]Março!$K$29</f>
        <v>22</v>
      </c>
      <c r="AA30" s="19">
        <f>[26]Março!$K$30</f>
        <v>6.8</v>
      </c>
      <c r="AB30" s="19">
        <f>[26]Março!$K$31</f>
        <v>0</v>
      </c>
      <c r="AC30" s="19">
        <f>[26]Março!$K$32</f>
        <v>0</v>
      </c>
      <c r="AD30" s="19">
        <f>[26]Março!$K$33</f>
        <v>0</v>
      </c>
      <c r="AE30" s="19">
        <f>[26]Março!$K$34</f>
        <v>0</v>
      </c>
      <c r="AF30" s="19">
        <f>[26]Março!$K$35</f>
        <v>0</v>
      </c>
      <c r="AG30" s="38">
        <f>SUM(B30:AF30)</f>
        <v>220.20000000000002</v>
      </c>
      <c r="AH30" s="41">
        <f t="shared" ref="AH30" si="13">MAX(B30:AF30)</f>
        <v>77.400000000000006</v>
      </c>
      <c r="AI30" s="56">
        <f t="shared" si="1"/>
        <v>19</v>
      </c>
    </row>
    <row r="31" spans="1:35" ht="17.100000000000001" customHeight="1" x14ac:dyDescent="0.2">
      <c r="A31" s="16" t="s">
        <v>50</v>
      </c>
      <c r="B31" s="19">
        <f>[27]Março!$K$5</f>
        <v>2.2000000000000002</v>
      </c>
      <c r="C31" s="19">
        <f>[27]Março!$K$6</f>
        <v>0</v>
      </c>
      <c r="D31" s="19">
        <f>[27]Março!$K$7</f>
        <v>11.8</v>
      </c>
      <c r="E31" s="19">
        <f>[27]Março!$K$8</f>
        <v>0.4</v>
      </c>
      <c r="F31" s="19">
        <f>[27]Março!$K$9</f>
        <v>17.599999999999998</v>
      </c>
      <c r="G31" s="19">
        <f>[27]Março!$K$10</f>
        <v>0</v>
      </c>
      <c r="H31" s="19">
        <f>[27]Março!$K$11</f>
        <v>0.6</v>
      </c>
      <c r="I31" s="19">
        <f>[27]Março!$K$12</f>
        <v>12.600000000000001</v>
      </c>
      <c r="J31" s="19">
        <f>[27]Março!$K$13</f>
        <v>0.4</v>
      </c>
      <c r="K31" s="19">
        <f>[27]Março!$K$14</f>
        <v>0</v>
      </c>
      <c r="L31" s="19">
        <f>[27]Março!$K$15</f>
        <v>0</v>
      </c>
      <c r="M31" s="19">
        <f>[27]Março!$K$16</f>
        <v>0</v>
      </c>
      <c r="N31" s="19">
        <f>[27]Março!$K$17</f>
        <v>0</v>
      </c>
      <c r="O31" s="19">
        <f>[27]Março!$K$18</f>
        <v>0.60000000000000009</v>
      </c>
      <c r="P31" s="19">
        <f>[27]Março!$K$19</f>
        <v>3</v>
      </c>
      <c r="Q31" s="19">
        <f>[27]Março!$K$20</f>
        <v>50.000000000000007</v>
      </c>
      <c r="R31" s="19">
        <f>[27]Março!$K$21</f>
        <v>0.2</v>
      </c>
      <c r="S31" s="19">
        <f>[27]Março!$K$22</f>
        <v>24.999999999999996</v>
      </c>
      <c r="T31" s="19">
        <f>[27]Março!$K$23</f>
        <v>0</v>
      </c>
      <c r="U31" s="19">
        <f>[27]Março!$K$24</f>
        <v>0</v>
      </c>
      <c r="V31" s="19">
        <f>[27]Março!$K$25</f>
        <v>16.2</v>
      </c>
      <c r="W31" s="19">
        <f>[27]Março!$K$26</f>
        <v>0</v>
      </c>
      <c r="X31" s="19">
        <f>[27]Março!$K$27</f>
        <v>10.399999999999999</v>
      </c>
      <c r="Y31" s="19">
        <f>[27]Março!$K$28</f>
        <v>0.2</v>
      </c>
      <c r="Z31" s="19">
        <f>[27]Março!$K$29</f>
        <v>19.799999999999997</v>
      </c>
      <c r="AA31" s="19">
        <f>[27]Março!$K$30</f>
        <v>2.4</v>
      </c>
      <c r="AB31" s="19">
        <f>[27]Março!$K$31</f>
        <v>0</v>
      </c>
      <c r="AC31" s="19">
        <f>[27]Março!$K$32</f>
        <v>0</v>
      </c>
      <c r="AD31" s="19">
        <f>[27]Março!$K$33</f>
        <v>5.4</v>
      </c>
      <c r="AE31" s="19">
        <f>[27]Março!$K$34</f>
        <v>2.4000000000000004</v>
      </c>
      <c r="AF31" s="19">
        <f>[27]Março!$K$35</f>
        <v>0</v>
      </c>
      <c r="AG31" s="38">
        <f t="shared" ref="AG31" si="14">SUM(B31:AF31)</f>
        <v>181.20000000000002</v>
      </c>
      <c r="AH31" s="41">
        <f>MAX(B31:AF31)</f>
        <v>50.000000000000007</v>
      </c>
      <c r="AI31" s="56" t="s">
        <v>62</v>
      </c>
    </row>
    <row r="32" spans="1:35" ht="17.100000000000001" customHeight="1" x14ac:dyDescent="0.2">
      <c r="A32" s="16" t="s">
        <v>20</v>
      </c>
      <c r="B32" s="18">
        <f>[28]Março!$K$5</f>
        <v>8.3999999999999986</v>
      </c>
      <c r="C32" s="18">
        <f>[28]Março!$K$6</f>
        <v>0</v>
      </c>
      <c r="D32" s="18">
        <f>[28]Março!$K$7</f>
        <v>0</v>
      </c>
      <c r="E32" s="18">
        <f>[28]Março!$K$8</f>
        <v>0</v>
      </c>
      <c r="F32" s="18">
        <f>[28]Março!$K$9</f>
        <v>0</v>
      </c>
      <c r="G32" s="18">
        <f>[28]Março!$K$10</f>
        <v>0</v>
      </c>
      <c r="H32" s="18">
        <f>[28]Março!$K$11</f>
        <v>0</v>
      </c>
      <c r="I32" s="18">
        <f>[28]Março!$K$12</f>
        <v>0</v>
      </c>
      <c r="J32" s="18">
        <f>[28]Março!$K$13</f>
        <v>0</v>
      </c>
      <c r="K32" s="18">
        <f>[28]Março!$K$14</f>
        <v>0</v>
      </c>
      <c r="L32" s="18">
        <f>[28]Março!$K$15</f>
        <v>0</v>
      </c>
      <c r="M32" s="18">
        <f>[28]Março!$K$16</f>
        <v>6.2</v>
      </c>
      <c r="N32" s="18">
        <f>[28]Março!$K$17</f>
        <v>22</v>
      </c>
      <c r="O32" s="18">
        <f>[28]Março!$K$18</f>
        <v>18.999999999999993</v>
      </c>
      <c r="P32" s="18">
        <f>[28]Março!$K$19</f>
        <v>0.60000000000000009</v>
      </c>
      <c r="Q32" s="18">
        <f>[28]Março!$K$20</f>
        <v>2.4000000000000004</v>
      </c>
      <c r="R32" s="18">
        <f>[28]Março!$K$21</f>
        <v>49.800000000000011</v>
      </c>
      <c r="S32" s="18">
        <f>[28]Março!$K$22</f>
        <v>3.2000000000000011</v>
      </c>
      <c r="T32" s="18">
        <f>[28]Março!$K$23</f>
        <v>1.7999999999999998</v>
      </c>
      <c r="U32" s="18">
        <f>[28]Março!$K$24</f>
        <v>0.60000000000000009</v>
      </c>
      <c r="V32" s="18">
        <f>[28]Março!$K$25</f>
        <v>2.4</v>
      </c>
      <c r="W32" s="18">
        <f>[28]Março!$K$26</f>
        <v>4.8000000000000016</v>
      </c>
      <c r="X32" s="18">
        <f>[28]Março!$K$27</f>
        <v>29.6</v>
      </c>
      <c r="Y32" s="18">
        <f>[28]Março!$K$28</f>
        <v>8.9999999999999982</v>
      </c>
      <c r="Z32" s="18">
        <f>[28]Março!$K$29</f>
        <v>1.8</v>
      </c>
      <c r="AA32" s="18">
        <f>[28]Março!$K$30</f>
        <v>3.6</v>
      </c>
      <c r="AB32" s="18">
        <f>[28]Março!$K$31</f>
        <v>0.2</v>
      </c>
      <c r="AC32" s="18">
        <f>[28]Março!$K$32</f>
        <v>0</v>
      </c>
      <c r="AD32" s="18">
        <f>[28]Março!$K$33</f>
        <v>0</v>
      </c>
      <c r="AE32" s="18">
        <f>[28]Março!$K$34</f>
        <v>0</v>
      </c>
      <c r="AF32" s="18">
        <f>[28]Março!$K$35</f>
        <v>0</v>
      </c>
      <c r="AG32" s="38">
        <f t="shared" si="9"/>
        <v>165.4</v>
      </c>
      <c r="AH32" s="41">
        <f t="shared" si="10"/>
        <v>49.800000000000011</v>
      </c>
      <c r="AI32" s="56">
        <f>COUNTIF(B32:AF32,"=0,0")</f>
        <v>14</v>
      </c>
    </row>
    <row r="33" spans="1:35" s="5" customFormat="1" ht="17.100000000000001" customHeight="1" x14ac:dyDescent="0.2">
      <c r="A33" s="34" t="s">
        <v>33</v>
      </c>
      <c r="B33" s="35">
        <f t="shared" ref="B33:AF33" si="15">MAX(B5:B32)</f>
        <v>58.8</v>
      </c>
      <c r="C33" s="35">
        <f t="shared" si="15"/>
        <v>11.2</v>
      </c>
      <c r="D33" s="35">
        <f t="shared" si="15"/>
        <v>55.800000000000004</v>
      </c>
      <c r="E33" s="35">
        <f t="shared" si="15"/>
        <v>32</v>
      </c>
      <c r="F33" s="35">
        <f t="shared" si="15"/>
        <v>40</v>
      </c>
      <c r="G33" s="35">
        <f t="shared" si="15"/>
        <v>24.2</v>
      </c>
      <c r="H33" s="35">
        <f t="shared" si="15"/>
        <v>21.4</v>
      </c>
      <c r="I33" s="35">
        <f t="shared" si="15"/>
        <v>186</v>
      </c>
      <c r="J33" s="35">
        <f t="shared" si="15"/>
        <v>12</v>
      </c>
      <c r="K33" s="35">
        <f t="shared" si="15"/>
        <v>1.7999999999999998</v>
      </c>
      <c r="L33" s="35">
        <f t="shared" si="15"/>
        <v>26.200000000000003</v>
      </c>
      <c r="M33" s="35">
        <f t="shared" si="15"/>
        <v>14.8</v>
      </c>
      <c r="N33" s="35">
        <f t="shared" si="15"/>
        <v>55</v>
      </c>
      <c r="O33" s="35">
        <f t="shared" si="15"/>
        <v>56.400000000000006</v>
      </c>
      <c r="P33" s="35">
        <f t="shared" si="15"/>
        <v>60</v>
      </c>
      <c r="Q33" s="35">
        <f t="shared" si="15"/>
        <v>83.8</v>
      </c>
      <c r="R33" s="35">
        <f t="shared" si="15"/>
        <v>49.800000000000011</v>
      </c>
      <c r="S33" s="35">
        <f t="shared" si="15"/>
        <v>92.2</v>
      </c>
      <c r="T33" s="35">
        <f t="shared" si="15"/>
        <v>74.2</v>
      </c>
      <c r="U33" s="35">
        <f t="shared" si="15"/>
        <v>132.6</v>
      </c>
      <c r="V33" s="35">
        <f t="shared" si="15"/>
        <v>43.2</v>
      </c>
      <c r="W33" s="35">
        <f t="shared" si="15"/>
        <v>26.8</v>
      </c>
      <c r="X33" s="35">
        <f t="shared" si="15"/>
        <v>29.6</v>
      </c>
      <c r="Y33" s="35">
        <f t="shared" si="15"/>
        <v>36.399999999999991</v>
      </c>
      <c r="Z33" s="35">
        <f t="shared" si="15"/>
        <v>27.4</v>
      </c>
      <c r="AA33" s="35">
        <f t="shared" si="15"/>
        <v>44.6</v>
      </c>
      <c r="AB33" s="35">
        <f t="shared" si="15"/>
        <v>0.2</v>
      </c>
      <c r="AC33" s="35">
        <f t="shared" si="15"/>
        <v>0.2</v>
      </c>
      <c r="AD33" s="35">
        <f t="shared" si="15"/>
        <v>5.4</v>
      </c>
      <c r="AE33" s="35">
        <f t="shared" si="15"/>
        <v>2.4000000000000004</v>
      </c>
      <c r="AF33" s="35">
        <f t="shared" si="15"/>
        <v>7.4</v>
      </c>
      <c r="AG33" s="38">
        <f>MAX(AG5:AG32)</f>
        <v>436.19999999999993</v>
      </c>
      <c r="AH33" s="52">
        <f>MAX(AH5:AH32)</f>
        <v>186</v>
      </c>
      <c r="AI33" s="56"/>
    </row>
    <row r="34" spans="1:35" s="12" customFormat="1" x14ac:dyDescent="0.2">
      <c r="A34" s="48" t="s">
        <v>36</v>
      </c>
      <c r="B34" s="49">
        <f t="shared" ref="B34:AF34" si="16">SUM(B5:B32)</f>
        <v>178.8</v>
      </c>
      <c r="C34" s="49">
        <f t="shared" si="16"/>
        <v>28</v>
      </c>
      <c r="D34" s="49">
        <f t="shared" si="16"/>
        <v>125.60000000000001</v>
      </c>
      <c r="E34" s="49">
        <f t="shared" si="16"/>
        <v>59.999999999999993</v>
      </c>
      <c r="F34" s="49">
        <f t="shared" si="16"/>
        <v>100</v>
      </c>
      <c r="G34" s="49">
        <f t="shared" si="16"/>
        <v>49.400000000000006</v>
      </c>
      <c r="H34" s="49">
        <f t="shared" si="16"/>
        <v>84.2</v>
      </c>
      <c r="I34" s="49">
        <f t="shared" si="16"/>
        <v>224.39999999999998</v>
      </c>
      <c r="J34" s="49">
        <f t="shared" si="16"/>
        <v>52.6</v>
      </c>
      <c r="K34" s="49">
        <f t="shared" si="16"/>
        <v>5.2</v>
      </c>
      <c r="L34" s="49">
        <f t="shared" si="16"/>
        <v>61.2</v>
      </c>
      <c r="M34" s="49">
        <f t="shared" si="16"/>
        <v>60.400000000000013</v>
      </c>
      <c r="N34" s="49">
        <f t="shared" si="16"/>
        <v>279.39999999999992</v>
      </c>
      <c r="O34" s="49">
        <f t="shared" si="16"/>
        <v>240.39999999999998</v>
      </c>
      <c r="P34" s="49">
        <f t="shared" si="16"/>
        <v>146</v>
      </c>
      <c r="Q34" s="49">
        <f t="shared" si="16"/>
        <v>569.39999999999986</v>
      </c>
      <c r="R34" s="49">
        <f t="shared" si="16"/>
        <v>175.8</v>
      </c>
      <c r="S34" s="49">
        <f t="shared" si="16"/>
        <v>714.6</v>
      </c>
      <c r="T34" s="49">
        <f t="shared" si="16"/>
        <v>207.2</v>
      </c>
      <c r="U34" s="49">
        <f t="shared" si="16"/>
        <v>566.6</v>
      </c>
      <c r="V34" s="49">
        <f t="shared" si="16"/>
        <v>142.4</v>
      </c>
      <c r="W34" s="49">
        <f t="shared" si="16"/>
        <v>113.20000000000002</v>
      </c>
      <c r="X34" s="49">
        <f t="shared" si="16"/>
        <v>68.599999999999994</v>
      </c>
      <c r="Y34" s="49">
        <f t="shared" si="16"/>
        <v>170.19999999999996</v>
      </c>
      <c r="Z34" s="49">
        <f t="shared" si="16"/>
        <v>163.40000000000003</v>
      </c>
      <c r="AA34" s="49">
        <f t="shared" si="16"/>
        <v>194.4</v>
      </c>
      <c r="AB34" s="49">
        <f t="shared" si="16"/>
        <v>0.2</v>
      </c>
      <c r="AC34" s="49">
        <f t="shared" si="16"/>
        <v>0.4</v>
      </c>
      <c r="AD34" s="49">
        <f t="shared" si="16"/>
        <v>5.6000000000000005</v>
      </c>
      <c r="AE34" s="49">
        <f t="shared" si="16"/>
        <v>2.4000000000000004</v>
      </c>
      <c r="AF34" s="49">
        <f t="shared" si="16"/>
        <v>10.200000000000001</v>
      </c>
      <c r="AG34" s="38">
        <f>SUM(AG5:AG32)</f>
        <v>4800.2</v>
      </c>
      <c r="AH34" s="53"/>
      <c r="AI34" s="56"/>
    </row>
    <row r="36" spans="1:35" x14ac:dyDescent="0.2">
      <c r="B36" s="26"/>
      <c r="C36" s="26" t="s">
        <v>53</v>
      </c>
      <c r="D36" s="26"/>
      <c r="E36" s="26"/>
      <c r="F36" s="26"/>
      <c r="G36" s="26"/>
      <c r="N36" s="2" t="s">
        <v>54</v>
      </c>
      <c r="W36" s="2" t="s">
        <v>52</v>
      </c>
    </row>
    <row r="37" spans="1:35" x14ac:dyDescent="0.2">
      <c r="K37" s="9"/>
      <c r="L37" s="9"/>
      <c r="M37" s="9"/>
      <c r="N37" s="9" t="s">
        <v>55</v>
      </c>
      <c r="O37" s="9"/>
      <c r="P37" s="9"/>
      <c r="Q37" s="9"/>
      <c r="W37" s="9"/>
      <c r="X37" s="9"/>
      <c r="Y37" s="9"/>
      <c r="Z37" s="9"/>
      <c r="AA37" s="9"/>
    </row>
    <row r="38" spans="1:35" x14ac:dyDescent="0.2">
      <c r="G38" s="2" t="s">
        <v>52</v>
      </c>
      <c r="H38" s="2" t="s">
        <v>52</v>
      </c>
    </row>
    <row r="40" spans="1:35" x14ac:dyDescent="0.2">
      <c r="H40" s="31"/>
      <c r="I40" s="31"/>
      <c r="J40" s="32"/>
      <c r="K40" s="31"/>
      <c r="L40" s="31"/>
      <c r="M40" s="31"/>
      <c r="N40" s="31"/>
      <c r="O40" s="31"/>
      <c r="P40" s="32" t="s">
        <v>59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35" x14ac:dyDescent="0.2">
      <c r="H41" s="2" t="s">
        <v>52</v>
      </c>
      <c r="J41" s="2" t="s">
        <v>52</v>
      </c>
    </row>
    <row r="45" spans="1:35" x14ac:dyDescent="0.2">
      <c r="I45" s="2" t="s">
        <v>52</v>
      </c>
    </row>
    <row r="49" spans="29:29" x14ac:dyDescent="0.2">
      <c r="AC49" s="2" t="s">
        <v>52</v>
      </c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8 A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zoomScaleNormal="100" workbookViewId="0">
      <selection activeCell="A29" sqref="A29"/>
    </sheetView>
  </sheetViews>
  <sheetFormatPr defaultRowHeight="12.75" x14ac:dyDescent="0.2"/>
  <cols>
    <col min="1" max="1" width="17.5703125" style="2" customWidth="1"/>
    <col min="2" max="3" width="5.85546875" style="2" customWidth="1"/>
    <col min="4" max="4" width="5.42578125" style="2" customWidth="1"/>
    <col min="5" max="5" width="5.5703125" style="2" customWidth="1"/>
    <col min="6" max="7" width="5.140625" style="2" customWidth="1"/>
    <col min="8" max="10" width="5.28515625" style="2" customWidth="1"/>
    <col min="11" max="11" width="5.42578125" style="2" customWidth="1"/>
    <col min="12" max="15" width="5.140625" style="2" customWidth="1"/>
    <col min="16" max="18" width="5.28515625" style="2" customWidth="1"/>
    <col min="19" max="20" width="5.140625" style="2" customWidth="1"/>
    <col min="21" max="21" width="5.42578125" style="2" customWidth="1"/>
    <col min="22" max="22" width="5.28515625" style="2" customWidth="1"/>
    <col min="23" max="23" width="5.140625" style="2" customWidth="1"/>
    <col min="24" max="27" width="5.28515625" style="2" customWidth="1"/>
    <col min="28" max="29" width="5.42578125" style="2" bestFit="1" customWidth="1"/>
    <col min="30" max="30" width="5.42578125" style="2" customWidth="1"/>
    <col min="31" max="31" width="5.42578125" style="2" bestFit="1" customWidth="1"/>
    <col min="32" max="32" width="5.42578125" style="2" customWidth="1"/>
    <col min="33" max="33" width="7.28515625" style="9" customWidth="1"/>
    <col min="34" max="34" width="6.7109375" style="13" customWidth="1"/>
  </cols>
  <sheetData>
    <row r="1" spans="1:34" ht="20.100000000000001" customHeight="1" x14ac:dyDescent="0.2">
      <c r="A1" s="61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20.100000000000001" customHeight="1" x14ac:dyDescent="0.2">
      <c r="A2" s="60" t="s">
        <v>21</v>
      </c>
      <c r="B2" s="58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s="4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6" t="s">
        <v>41</v>
      </c>
      <c r="AH3" s="39" t="s">
        <v>40</v>
      </c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6" t="s">
        <v>39</v>
      </c>
      <c r="AH4" s="39" t="s">
        <v>42</v>
      </c>
    </row>
    <row r="5" spans="1:34" s="5" customFormat="1" ht="20.100000000000001" customHeight="1" x14ac:dyDescent="0.2">
      <c r="A5" s="16" t="s">
        <v>46</v>
      </c>
      <c r="B5" s="17">
        <f>[1]Março!$C$5</f>
        <v>31.8</v>
      </c>
      <c r="C5" s="17">
        <f>[1]Março!$C$6</f>
        <v>34.6</v>
      </c>
      <c r="D5" s="17">
        <f>[1]Março!$C$7</f>
        <v>36.1</v>
      </c>
      <c r="E5" s="17">
        <f>[1]Março!$C$8</f>
        <v>36.700000000000003</v>
      </c>
      <c r="F5" s="17">
        <f>[1]Março!$C$9</f>
        <v>35.200000000000003</v>
      </c>
      <c r="G5" s="17">
        <f>[1]Março!$C$10</f>
        <v>35.200000000000003</v>
      </c>
      <c r="H5" s="17">
        <f>[1]Março!$C$11</f>
        <v>36.799999999999997</v>
      </c>
      <c r="I5" s="17">
        <f>[1]Março!$C$12</f>
        <v>35.6</v>
      </c>
      <c r="J5" s="17">
        <f>[1]Março!$C$13</f>
        <v>36.200000000000003</v>
      </c>
      <c r="K5" s="17">
        <f>[1]Março!$C$14</f>
        <v>36.1</v>
      </c>
      <c r="L5" s="17">
        <f>[1]Março!$C$15</f>
        <v>36.6</v>
      </c>
      <c r="M5" s="17">
        <f>[1]Março!$C$16</f>
        <v>36</v>
      </c>
      <c r="N5" s="17">
        <f>[1]Março!$C$17</f>
        <v>36.5</v>
      </c>
      <c r="O5" s="17">
        <f>[1]Março!$C$18</f>
        <v>31.7</v>
      </c>
      <c r="P5" s="17">
        <f>[1]Março!$C$19</f>
        <v>32.5</v>
      </c>
      <c r="Q5" s="17">
        <f>[1]Março!$C$20</f>
        <v>32.1</v>
      </c>
      <c r="R5" s="17">
        <f>[1]Março!$C$21</f>
        <v>28.8</v>
      </c>
      <c r="S5" s="17">
        <f>[1]Março!$C$22</f>
        <v>25.1</v>
      </c>
      <c r="T5" s="17">
        <f>[1]Março!$C$23</f>
        <v>25.5</v>
      </c>
      <c r="U5" s="17">
        <f>[1]Março!$C$24</f>
        <v>29.6</v>
      </c>
      <c r="V5" s="17">
        <f>[1]Março!$C$25</f>
        <v>29.3</v>
      </c>
      <c r="W5" s="17">
        <f>[1]Março!$C$26</f>
        <v>31.4</v>
      </c>
      <c r="X5" s="17">
        <f>[1]Março!$C$27</f>
        <v>33.700000000000003</v>
      </c>
      <c r="Y5" s="17">
        <f>[1]Março!$C$28</f>
        <v>31.4</v>
      </c>
      <c r="Z5" s="17">
        <f>[1]Março!$C$29</f>
        <v>29.2</v>
      </c>
      <c r="AA5" s="17">
        <f>[1]Março!$C$30</f>
        <v>30.8</v>
      </c>
      <c r="AB5" s="17">
        <f>[1]Março!$C$31</f>
        <v>30.3</v>
      </c>
      <c r="AC5" s="17">
        <f>[1]Março!$C$32</f>
        <v>30.2</v>
      </c>
      <c r="AD5" s="17">
        <f>[1]Março!$C$33</f>
        <v>31</v>
      </c>
      <c r="AE5" s="17">
        <f>[1]Março!$C$34</f>
        <v>31.8</v>
      </c>
      <c r="AF5" s="17">
        <f>[1]Março!$C$35</f>
        <v>34.299999999999997</v>
      </c>
      <c r="AG5" s="37">
        <f>MAX(B5:AF5)</f>
        <v>36.799999999999997</v>
      </c>
      <c r="AH5" s="40">
        <f>AVERAGE(B5:AF5)</f>
        <v>32.648387096774194</v>
      </c>
    </row>
    <row r="6" spans="1:34" ht="17.100000000000001" customHeight="1" x14ac:dyDescent="0.2">
      <c r="A6" s="16" t="s">
        <v>0</v>
      </c>
      <c r="B6" s="18">
        <f>[2]Março!$C$5</f>
        <v>33.5</v>
      </c>
      <c r="C6" s="18">
        <f>[2]Março!$C$6</f>
        <v>34.299999999999997</v>
      </c>
      <c r="D6" s="18">
        <f>[2]Março!$C$7</f>
        <v>36</v>
      </c>
      <c r="E6" s="18">
        <f>[2]Março!$C$8</f>
        <v>34.799999999999997</v>
      </c>
      <c r="F6" s="18">
        <f>[2]Março!$C$9</f>
        <v>33.6</v>
      </c>
      <c r="G6" s="18">
        <f>[2]Março!$C$10</f>
        <v>36</v>
      </c>
      <c r="H6" s="18">
        <f>[2]Março!$C$11</f>
        <v>36.4</v>
      </c>
      <c r="I6" s="18">
        <f>[2]Março!$C$12</f>
        <v>36</v>
      </c>
      <c r="J6" s="18">
        <f>[2]Março!$C$13</f>
        <v>36.5</v>
      </c>
      <c r="K6" s="18">
        <f>[2]Março!$C$14</f>
        <v>36.4</v>
      </c>
      <c r="L6" s="18">
        <f>[2]Março!$C$15</f>
        <v>31.6</v>
      </c>
      <c r="M6" s="18">
        <f>[2]Março!$C$16</f>
        <v>35.5</v>
      </c>
      <c r="N6" s="18">
        <f>[2]Março!$C$17</f>
        <v>29.4</v>
      </c>
      <c r="O6" s="18">
        <f>[2]Março!$C$18</f>
        <v>25.6</v>
      </c>
      <c r="P6" s="18">
        <f>[2]Março!$C$19</f>
        <v>30.2</v>
      </c>
      <c r="Q6" s="18">
        <f>[2]Março!$C$20</f>
        <v>29.3</v>
      </c>
      <c r="R6" s="18">
        <f>[2]Março!$C$21</f>
        <v>30.3</v>
      </c>
      <c r="S6" s="18">
        <f>[2]Março!$C$22</f>
        <v>23.8</v>
      </c>
      <c r="T6" s="18">
        <f>[2]Março!$C$23</f>
        <v>24.9</v>
      </c>
      <c r="U6" s="18">
        <f>[2]Março!$C$24</f>
        <v>21.8</v>
      </c>
      <c r="V6" s="18">
        <f>[2]Março!$C$25</f>
        <v>28.6</v>
      </c>
      <c r="W6" s="18">
        <f>[2]Março!$C$26</f>
        <v>29.8</v>
      </c>
      <c r="X6" s="18">
        <f>[2]Março!$C$27</f>
        <v>30.4</v>
      </c>
      <c r="Y6" s="18">
        <f>[2]Março!$C$28</f>
        <v>31.6</v>
      </c>
      <c r="Z6" s="18">
        <f>[2]Março!$C$29</f>
        <v>31.4</v>
      </c>
      <c r="AA6" s="18">
        <f>[2]Março!$C$30</f>
        <v>29.2</v>
      </c>
      <c r="AB6" s="18">
        <f>[2]Março!$C$31</f>
        <v>27.8</v>
      </c>
      <c r="AC6" s="18">
        <f>[2]Março!$C$32</f>
        <v>27.2</v>
      </c>
      <c r="AD6" s="18">
        <f>[2]Março!$C$33</f>
        <v>28.4</v>
      </c>
      <c r="AE6" s="18">
        <f>[2]Março!$C$34</f>
        <v>29.5</v>
      </c>
      <c r="AF6" s="18">
        <f>[2]Março!$C$35</f>
        <v>31.1</v>
      </c>
      <c r="AG6" s="38">
        <f t="shared" ref="AG6:AG16" si="1">MAX(B6:AF6)</f>
        <v>36.5</v>
      </c>
      <c r="AH6" s="41">
        <f t="shared" ref="AH6:AH16" si="2">AVERAGE(B6:AF6)</f>
        <v>30.996774193548383</v>
      </c>
    </row>
    <row r="7" spans="1:34" ht="17.100000000000001" customHeight="1" x14ac:dyDescent="0.2">
      <c r="A7" s="16" t="s">
        <v>1</v>
      </c>
      <c r="B7" s="18">
        <f>[3]Março!$C$5</f>
        <v>35.9</v>
      </c>
      <c r="C7" s="18">
        <f>[3]Março!$C$6</f>
        <v>35.4</v>
      </c>
      <c r="D7" s="18">
        <f>[3]Março!$C$7</f>
        <v>37.799999999999997</v>
      </c>
      <c r="E7" s="18">
        <f>[3]Março!$C$8</f>
        <v>36.9</v>
      </c>
      <c r="F7" s="18">
        <f>[3]Março!$C$9</f>
        <v>34.200000000000003</v>
      </c>
      <c r="G7" s="18">
        <f>[3]Março!$C$10</f>
        <v>36.5</v>
      </c>
      <c r="H7" s="18">
        <f>[3]Março!$C$11</f>
        <v>35.1</v>
      </c>
      <c r="I7" s="18">
        <f>[3]Março!$C$12</f>
        <v>36.4</v>
      </c>
      <c r="J7" s="18">
        <f>[3]Março!$C$13</f>
        <v>37.1</v>
      </c>
      <c r="K7" s="18">
        <f>[3]Março!$C$14</f>
        <v>37.5</v>
      </c>
      <c r="L7" s="18">
        <f>[3]Março!$C$15</f>
        <v>35.6</v>
      </c>
      <c r="M7" s="18">
        <f>[3]Março!$C$16</f>
        <v>36.4</v>
      </c>
      <c r="N7" s="18">
        <f>[3]Março!$C$17</f>
        <v>37</v>
      </c>
      <c r="O7" s="18">
        <f>[3]Março!$C$18</f>
        <v>32.6</v>
      </c>
      <c r="P7" s="18">
        <f>[3]Março!$C$19</f>
        <v>35.6</v>
      </c>
      <c r="Q7" s="18">
        <f>[3]Março!$C$20</f>
        <v>28.6</v>
      </c>
      <c r="R7" s="18">
        <f>[3]Março!$C$21</f>
        <v>32.9</v>
      </c>
      <c r="S7" s="18">
        <f>[3]Março!$C$22</f>
        <v>27.1</v>
      </c>
      <c r="T7" s="18">
        <f>[3]Março!$C$23</f>
        <v>26.4</v>
      </c>
      <c r="U7" s="18">
        <f>[3]Março!$C$24</f>
        <v>30.4</v>
      </c>
      <c r="V7" s="18">
        <f>[3]Março!$C$25</f>
        <v>31.6</v>
      </c>
      <c r="W7" s="18">
        <f>[3]Março!$C$26</f>
        <v>33.1</v>
      </c>
      <c r="X7" s="18">
        <f>[3]Março!$C$27</f>
        <v>34.9</v>
      </c>
      <c r="Y7" s="18">
        <f>[3]Março!$C$28</f>
        <v>32.5</v>
      </c>
      <c r="Z7" s="18">
        <f>[3]Março!$C$29</f>
        <v>32.9</v>
      </c>
      <c r="AA7" s="18">
        <f>[3]Março!$C$30</f>
        <v>31.3</v>
      </c>
      <c r="AB7" s="18">
        <f>[3]Março!$C$31</f>
        <v>30.7</v>
      </c>
      <c r="AC7" s="18">
        <f>[3]Março!$C$32</f>
        <v>30.5</v>
      </c>
      <c r="AD7" s="18">
        <f>[3]Março!$C$33</f>
        <v>32.700000000000003</v>
      </c>
      <c r="AE7" s="18">
        <f>[3]Março!$C$34</f>
        <v>34</v>
      </c>
      <c r="AF7" s="18">
        <f>[3]Março!$C$35</f>
        <v>35.200000000000003</v>
      </c>
      <c r="AG7" s="38">
        <f t="shared" si="1"/>
        <v>37.799999999999997</v>
      </c>
      <c r="AH7" s="41">
        <f t="shared" si="2"/>
        <v>33.703225806451613</v>
      </c>
    </row>
    <row r="8" spans="1:34" ht="17.100000000000001" customHeight="1" x14ac:dyDescent="0.2">
      <c r="A8" s="16" t="s">
        <v>71</v>
      </c>
      <c r="B8" s="18" t="str">
        <f>[4]Março!$C$5</f>
        <v>**</v>
      </c>
      <c r="C8" s="18" t="str">
        <f>[4]Março!$C$6</f>
        <v>**</v>
      </c>
      <c r="D8" s="18" t="str">
        <f>[4]Março!$C$7</f>
        <v>**</v>
      </c>
      <c r="E8" s="18" t="str">
        <f>[4]Março!$C$8</f>
        <v>**</v>
      </c>
      <c r="F8" s="18" t="str">
        <f>[4]Março!$C$9</f>
        <v>**</v>
      </c>
      <c r="G8" s="18" t="str">
        <f>[4]Março!$C$10</f>
        <v>**</v>
      </c>
      <c r="H8" s="18" t="str">
        <f>[4]Março!$C$11</f>
        <v>**</v>
      </c>
      <c r="I8" s="18" t="str">
        <f>[4]Março!$C$12</f>
        <v>**</v>
      </c>
      <c r="J8" s="18" t="str">
        <f>[4]Março!$C$13</f>
        <v>**</v>
      </c>
      <c r="K8" s="18" t="str">
        <f>[4]Março!$C$14</f>
        <v>**</v>
      </c>
      <c r="L8" s="18" t="str">
        <f>[4]Março!$C$15</f>
        <v>**</v>
      </c>
      <c r="M8" s="18" t="str">
        <f>[4]Março!$C$16</f>
        <v>**</v>
      </c>
      <c r="N8" s="18" t="str">
        <f>[4]Março!$C$17</f>
        <v>**</v>
      </c>
      <c r="O8" s="18" t="str">
        <f>[4]Março!$C$18</f>
        <v>**</v>
      </c>
      <c r="P8" s="18" t="str">
        <f>[4]Março!$C$19</f>
        <v>**</v>
      </c>
      <c r="Q8" s="18" t="str">
        <f>[4]Março!$C$20</f>
        <v>**</v>
      </c>
      <c r="R8" s="18" t="str">
        <f>[4]Março!$C$21</f>
        <v>**</v>
      </c>
      <c r="S8" s="18" t="str">
        <f>[4]Março!$C$22</f>
        <v>**</v>
      </c>
      <c r="T8" s="18" t="str">
        <f>[4]Março!$C$23</f>
        <v>**</v>
      </c>
      <c r="U8" s="18" t="str">
        <f>[4]Março!$C$24</f>
        <v>**</v>
      </c>
      <c r="V8" s="18" t="str">
        <f>[4]Março!$C$25</f>
        <v>**</v>
      </c>
      <c r="W8" s="18">
        <f>[4]Março!$C$26</f>
        <v>29.5</v>
      </c>
      <c r="X8" s="18">
        <f>[4]Março!$C$27</f>
        <v>30.7</v>
      </c>
      <c r="Y8" s="18">
        <f>[4]Março!$C$28</f>
        <v>29.3</v>
      </c>
      <c r="Z8" s="18">
        <f>[4]Março!$C$29</f>
        <v>29.6</v>
      </c>
      <c r="AA8" s="18">
        <f>[4]Março!$C$30</f>
        <v>26.5</v>
      </c>
      <c r="AB8" s="18">
        <f>[4]Março!$C$31</f>
        <v>28.6</v>
      </c>
      <c r="AC8" s="18">
        <f>[4]Março!$C$32</f>
        <v>29</v>
      </c>
      <c r="AD8" s="18">
        <f>[4]Março!$C$33</f>
        <v>28.7</v>
      </c>
      <c r="AE8" s="18">
        <f>[4]Março!$C$34</f>
        <v>29.3</v>
      </c>
      <c r="AF8" s="18">
        <f>[4]Março!$C$35</f>
        <v>30.6</v>
      </c>
      <c r="AG8" s="38">
        <f t="shared" si="1"/>
        <v>30.7</v>
      </c>
      <c r="AH8" s="41">
        <f t="shared" si="2"/>
        <v>29.18</v>
      </c>
    </row>
    <row r="9" spans="1:34" ht="17.100000000000001" customHeight="1" x14ac:dyDescent="0.2">
      <c r="A9" s="16" t="s">
        <v>47</v>
      </c>
      <c r="B9" s="18">
        <f>[5]Março!$C$5</f>
        <v>35.5</v>
      </c>
      <c r="C9" s="18">
        <f>[5]Março!$C$6</f>
        <v>35.200000000000003</v>
      </c>
      <c r="D9" s="18">
        <f>[5]Março!$C$7</f>
        <v>35.9</v>
      </c>
      <c r="E9" s="18">
        <f>[5]Março!$C$8</f>
        <v>34.700000000000003</v>
      </c>
      <c r="F9" s="18">
        <f>[5]Março!$C$9</f>
        <v>34</v>
      </c>
      <c r="G9" s="18">
        <f>[5]Março!$C$10</f>
        <v>36.1</v>
      </c>
      <c r="H9" s="18">
        <f>[5]Março!$C$11</f>
        <v>36.799999999999997</v>
      </c>
      <c r="I9" s="18">
        <f>[5]Março!$C$12</f>
        <v>36.5</v>
      </c>
      <c r="J9" s="18">
        <f>[5]Março!$C$13</f>
        <v>36.700000000000003</v>
      </c>
      <c r="K9" s="18">
        <f>[5]Março!$C$14</f>
        <v>36.9</v>
      </c>
      <c r="L9" s="18">
        <f>[5]Março!$C$15</f>
        <v>35.299999999999997</v>
      </c>
      <c r="M9" s="18">
        <f>[5]Março!$C$16</f>
        <v>36.700000000000003</v>
      </c>
      <c r="N9" s="18">
        <f>[5]Março!$C$17</f>
        <v>30.7</v>
      </c>
      <c r="O9" s="18">
        <f>[5]Março!$C$18</f>
        <v>32.1</v>
      </c>
      <c r="P9" s="18">
        <f>[5]Março!$C$19</f>
        <v>32.9</v>
      </c>
      <c r="Q9" s="18">
        <f>[5]Março!$C$20</f>
        <v>30.8</v>
      </c>
      <c r="R9" s="18">
        <f>[5]Março!$C$21</f>
        <v>32.5</v>
      </c>
      <c r="S9" s="18">
        <f>[5]Março!$C$22</f>
        <v>30.4</v>
      </c>
      <c r="T9" s="18">
        <f>[5]Março!$C$23</f>
        <v>27.8</v>
      </c>
      <c r="U9" s="18">
        <f>[5]Março!$C$24</f>
        <v>27.1</v>
      </c>
      <c r="V9" s="18">
        <f>[5]Março!$C$25</f>
        <v>30.8</v>
      </c>
      <c r="W9" s="18">
        <f>[5]Março!$C$26</f>
        <v>33.5</v>
      </c>
      <c r="X9" s="18">
        <f>[5]Março!$C$27</f>
        <v>35.1</v>
      </c>
      <c r="Y9" s="18">
        <f>[5]Março!$C$28</f>
        <v>32.9</v>
      </c>
      <c r="Z9" s="18">
        <f>[5]Março!$C$29</f>
        <v>34.799999999999997</v>
      </c>
      <c r="AA9" s="18">
        <f>[5]Março!$C$30</f>
        <v>30.7</v>
      </c>
      <c r="AB9" s="18">
        <f>[5]Março!$C$31</f>
        <v>30</v>
      </c>
      <c r="AC9" s="18">
        <f>[5]Março!$C$32</f>
        <v>29.2</v>
      </c>
      <c r="AD9" s="18">
        <f>[5]Março!$C$33</f>
        <v>32.5</v>
      </c>
      <c r="AE9" s="18">
        <f>[5]Março!$C$34</f>
        <v>33.799999999999997</v>
      </c>
      <c r="AF9" s="18">
        <f>[5]Março!$C$35</f>
        <v>34.9</v>
      </c>
      <c r="AG9" s="38">
        <f t="shared" ref="AG9" si="3">MAX(B9:AF9)</f>
        <v>36.9</v>
      </c>
      <c r="AH9" s="41">
        <f t="shared" ref="AH9" si="4">AVERAGE(B9:AF9)</f>
        <v>33.316129032258061</v>
      </c>
    </row>
    <row r="10" spans="1:34" ht="17.100000000000001" customHeight="1" x14ac:dyDescent="0.2">
      <c r="A10" s="16" t="s">
        <v>2</v>
      </c>
      <c r="B10" s="18">
        <f>[6]Março!$C$5</f>
        <v>32.4</v>
      </c>
      <c r="C10" s="18">
        <f>[6]Março!$C$6</f>
        <v>31.8</v>
      </c>
      <c r="D10" s="18">
        <f>[6]Março!$C$7</f>
        <v>33.1</v>
      </c>
      <c r="E10" s="18">
        <f>[6]Março!$C$8</f>
        <v>34</v>
      </c>
      <c r="F10" s="18">
        <f>[6]Março!$C$9</f>
        <v>32</v>
      </c>
      <c r="G10" s="18">
        <f>[6]Março!$C$10</f>
        <v>32.5</v>
      </c>
      <c r="H10" s="18">
        <f>[6]Março!$C$11</f>
        <v>33.4</v>
      </c>
      <c r="I10" s="18">
        <f>[6]Março!$C$12</f>
        <v>32.299999999999997</v>
      </c>
      <c r="J10" s="18">
        <f>[6]Março!$C$13</f>
        <v>32.700000000000003</v>
      </c>
      <c r="K10" s="18">
        <f>[6]Março!$C$14</f>
        <v>32.799999999999997</v>
      </c>
      <c r="L10" s="18">
        <f>[6]Março!$C$15</f>
        <v>31.1</v>
      </c>
      <c r="M10" s="18">
        <f>[6]Março!$C$16</f>
        <v>31.7</v>
      </c>
      <c r="N10" s="18">
        <f>[6]Março!$C$17</f>
        <v>32.9</v>
      </c>
      <c r="O10" s="18">
        <f>[6]Março!$C$18</f>
        <v>31.1</v>
      </c>
      <c r="P10" s="18">
        <f>[6]Março!$C$19</f>
        <v>29.3</v>
      </c>
      <c r="Q10" s="18">
        <f>[6]Março!$C$20</f>
        <v>25.1</v>
      </c>
      <c r="R10" s="18">
        <f>[6]Março!$C$21</f>
        <v>30.2</v>
      </c>
      <c r="S10" s="18">
        <f>[6]Março!$C$22</f>
        <v>24.1</v>
      </c>
      <c r="T10" s="18">
        <f>[6]Março!$C$23</f>
        <v>25.5</v>
      </c>
      <c r="U10" s="18">
        <f>[6]Março!$C$24</f>
        <v>27.2</v>
      </c>
      <c r="V10" s="18">
        <f>[6]Março!$C$25</f>
        <v>28.5</v>
      </c>
      <c r="W10" s="18">
        <f>[6]Março!$C$26</f>
        <v>30.9</v>
      </c>
      <c r="X10" s="18">
        <f>[6]Março!$C$27</f>
        <v>32.1</v>
      </c>
      <c r="Y10" s="18">
        <f>[6]Março!$C$28</f>
        <v>31</v>
      </c>
      <c r="Z10" s="18">
        <f>[6]Março!$C$29</f>
        <v>29.2</v>
      </c>
      <c r="AA10" s="18">
        <f>[6]Março!$C$30</f>
        <v>29</v>
      </c>
      <c r="AB10" s="18">
        <f>[6]Março!$C$31</f>
        <v>28</v>
      </c>
      <c r="AC10" s="18">
        <f>[6]Março!$C$32</f>
        <v>27.9</v>
      </c>
      <c r="AD10" s="18">
        <f>[6]Março!$C$33</f>
        <v>30.7</v>
      </c>
      <c r="AE10" s="18">
        <f>[6]Março!$C$34</f>
        <v>32.200000000000003</v>
      </c>
      <c r="AF10" s="18">
        <f>[6]Março!$C$35</f>
        <v>32.799999999999997</v>
      </c>
      <c r="AG10" s="38">
        <f t="shared" si="1"/>
        <v>34</v>
      </c>
      <c r="AH10" s="41">
        <f t="shared" si="2"/>
        <v>30.564516129032267</v>
      </c>
    </row>
    <row r="11" spans="1:34" ht="17.100000000000001" customHeight="1" x14ac:dyDescent="0.2">
      <c r="A11" s="16" t="s">
        <v>3</v>
      </c>
      <c r="B11" s="18">
        <f>[7]Março!$C$5</f>
        <v>30.1</v>
      </c>
      <c r="C11" s="18">
        <f>[7]Março!$C$6</f>
        <v>33.4</v>
      </c>
      <c r="D11" s="18">
        <f>[7]Março!$C$7</f>
        <v>33.9</v>
      </c>
      <c r="E11" s="18">
        <f>[7]Março!$C$8</f>
        <v>35.4</v>
      </c>
      <c r="F11" s="18">
        <f>[7]Março!$C$9</f>
        <v>35.299999999999997</v>
      </c>
      <c r="G11" s="18">
        <f>[7]Março!$C$10</f>
        <v>34.6</v>
      </c>
      <c r="H11" s="18">
        <f>[7]Março!$C$11</f>
        <v>34.200000000000003</v>
      </c>
      <c r="I11" s="18">
        <f>[7]Março!$C$12</f>
        <v>34.299999999999997</v>
      </c>
      <c r="J11" s="18">
        <f>[7]Março!$C$13</f>
        <v>34.299999999999997</v>
      </c>
      <c r="K11" s="18">
        <f>[7]Março!$C$14</f>
        <v>34.6</v>
      </c>
      <c r="L11" s="18">
        <f>[7]Março!$C$15</f>
        <v>34.200000000000003</v>
      </c>
      <c r="M11" s="18">
        <f>[7]Março!$C$16</f>
        <v>34.700000000000003</v>
      </c>
      <c r="N11" s="18">
        <f>[7]Março!$C$17</f>
        <v>34.799999999999997</v>
      </c>
      <c r="O11" s="18">
        <f>[7]Março!$C$18</f>
        <v>32.1</v>
      </c>
      <c r="P11" s="18">
        <f>[7]Março!$C$19</f>
        <v>32.6</v>
      </c>
      <c r="Q11" s="18">
        <f>[7]Março!$C$20</f>
        <v>29.8</v>
      </c>
      <c r="R11" s="18">
        <f>[7]Março!$C$21</f>
        <v>30.8</v>
      </c>
      <c r="S11" s="18">
        <f>[7]Março!$C$22</f>
        <v>25.8</v>
      </c>
      <c r="T11" s="18">
        <f>[7]Março!$C$23</f>
        <v>26.1</v>
      </c>
      <c r="U11" s="18">
        <f>[7]Março!$C$24</f>
        <v>28</v>
      </c>
      <c r="V11" s="18">
        <f>[7]Março!$C$25</f>
        <v>28.9</v>
      </c>
      <c r="W11" s="18">
        <f>[7]Março!$C$26</f>
        <v>32</v>
      </c>
      <c r="X11" s="18">
        <f>[7]Março!$C$27</f>
        <v>32.799999999999997</v>
      </c>
      <c r="Y11" s="18">
        <f>[7]Março!$C$28</f>
        <v>28.3</v>
      </c>
      <c r="Z11" s="18">
        <f>[7]Março!$C$29</f>
        <v>26.4</v>
      </c>
      <c r="AA11" s="18">
        <f>[7]Março!$C$30</f>
        <v>26.6</v>
      </c>
      <c r="AB11" s="18">
        <f>[7]Março!$C$31</f>
        <v>30.6</v>
      </c>
      <c r="AC11" s="18">
        <f>[7]Março!$C$32</f>
        <v>30.6</v>
      </c>
      <c r="AD11" s="18">
        <f>[7]Março!$C$33</f>
        <v>31.4</v>
      </c>
      <c r="AE11" s="18">
        <f>[7]Março!$C$34</f>
        <v>31.4</v>
      </c>
      <c r="AF11" s="18">
        <f>[7]Março!$C$35</f>
        <v>32.299999999999997</v>
      </c>
      <c r="AG11" s="38">
        <f t="shared" si="1"/>
        <v>35.4</v>
      </c>
      <c r="AH11" s="41">
        <f t="shared" si="2"/>
        <v>31.622580645161285</v>
      </c>
    </row>
    <row r="12" spans="1:34" ht="17.100000000000001" customHeight="1" x14ac:dyDescent="0.2">
      <c r="A12" s="16" t="s">
        <v>4</v>
      </c>
      <c r="B12" s="18">
        <f>[8]Março!$C$5</f>
        <v>27.7</v>
      </c>
      <c r="C12" s="18">
        <f>[8]Março!$C$6</f>
        <v>30.6</v>
      </c>
      <c r="D12" s="18">
        <f>[8]Março!$C$7</f>
        <v>33.200000000000003</v>
      </c>
      <c r="E12" s="18">
        <f>[8]Março!$C$8</f>
        <v>32.299999999999997</v>
      </c>
      <c r="F12" s="18">
        <f>[8]Março!$C$9</f>
        <v>31.9</v>
      </c>
      <c r="G12" s="18">
        <f>[8]Março!$C$10</f>
        <v>32.299999999999997</v>
      </c>
      <c r="H12" s="18">
        <f>[8]Março!$C$11</f>
        <v>30.8</v>
      </c>
      <c r="I12" s="18">
        <f>[8]Março!$C$12</f>
        <v>32</v>
      </c>
      <c r="J12" s="18">
        <f>[8]Março!$C$13</f>
        <v>31.8</v>
      </c>
      <c r="K12" s="18">
        <f>[8]Março!$C$14</f>
        <v>32.6</v>
      </c>
      <c r="L12" s="18">
        <f>[8]Março!$C$15</f>
        <v>31</v>
      </c>
      <c r="M12" s="18">
        <f>[8]Março!$C$16</f>
        <v>30.7</v>
      </c>
      <c r="N12" s="18">
        <f>[8]Março!$C$17</f>
        <v>31.5</v>
      </c>
      <c r="O12" s="18">
        <f>[8]Março!$C$18</f>
        <v>30.3</v>
      </c>
      <c r="P12" s="18">
        <f>[8]Março!$C$19</f>
        <v>30.3</v>
      </c>
      <c r="Q12" s="18">
        <f>[8]Março!$C$20</f>
        <v>29.3</v>
      </c>
      <c r="R12" s="18">
        <f>[8]Março!$C$21</f>
        <v>28.8</v>
      </c>
      <c r="S12" s="18">
        <f>[8]Março!$C$22</f>
        <v>25.6</v>
      </c>
      <c r="T12" s="18">
        <f>[8]Março!$C$23</f>
        <v>26.1</v>
      </c>
      <c r="U12" s="18">
        <f>[8]Março!$C$24</f>
        <v>26.9</v>
      </c>
      <c r="V12" s="18">
        <f>[8]Março!$C$25</f>
        <v>27.1</v>
      </c>
      <c r="W12" s="18">
        <f>[8]Março!$C$26</f>
        <v>29</v>
      </c>
      <c r="X12" s="18">
        <f>[8]Março!$C$27</f>
        <v>29.4</v>
      </c>
      <c r="Y12" s="18">
        <f>[8]Março!$C$28</f>
        <v>26.7</v>
      </c>
      <c r="Z12" s="18">
        <f>[8]Março!$C$29</f>
        <v>26.3</v>
      </c>
      <c r="AA12" s="18">
        <f>[8]Março!$C$30</f>
        <v>25.3</v>
      </c>
      <c r="AB12" s="18">
        <f>[8]Março!$C$31</f>
        <v>27.1</v>
      </c>
      <c r="AC12" s="18">
        <f>[8]Março!$C$32</f>
        <v>28.1</v>
      </c>
      <c r="AD12" s="18">
        <f>[8]Março!$C$33</f>
        <v>28.8</v>
      </c>
      <c r="AE12" s="18">
        <f>[8]Março!$C$34</f>
        <v>29.8</v>
      </c>
      <c r="AF12" s="18">
        <f>[8]Março!$C$35</f>
        <v>30</v>
      </c>
      <c r="AG12" s="38">
        <f t="shared" si="1"/>
        <v>33.200000000000003</v>
      </c>
      <c r="AH12" s="41">
        <f t="shared" si="2"/>
        <v>29.461290322580645</v>
      </c>
    </row>
    <row r="13" spans="1:34" ht="17.100000000000001" customHeight="1" x14ac:dyDescent="0.2">
      <c r="A13" s="16" t="s">
        <v>5</v>
      </c>
      <c r="B13" s="18">
        <f>[9]Março!$C$5</f>
        <v>34.4</v>
      </c>
      <c r="C13" s="18">
        <f>[9]Março!$C$6</f>
        <v>36.200000000000003</v>
      </c>
      <c r="D13" s="18">
        <f>[9]Março!$C$7</f>
        <v>36.700000000000003</v>
      </c>
      <c r="E13" s="18">
        <f>[9]Março!$C$8</f>
        <v>35.200000000000003</v>
      </c>
      <c r="F13" s="18">
        <f>[9]Março!$C$9</f>
        <v>33.299999999999997</v>
      </c>
      <c r="G13" s="18">
        <f>[9]Março!$C$10</f>
        <v>36.9</v>
      </c>
      <c r="H13" s="18">
        <f>[9]Março!$C$11</f>
        <v>37</v>
      </c>
      <c r="I13" s="18">
        <f>[9]Março!$C$12</f>
        <v>38.6</v>
      </c>
      <c r="J13" s="18">
        <f>[9]Março!$C$13</f>
        <v>33.700000000000003</v>
      </c>
      <c r="K13" s="18">
        <f>[9]Março!$C$14</f>
        <v>37.299999999999997</v>
      </c>
      <c r="L13" s="18">
        <f>[9]Março!$C$15</f>
        <v>35.700000000000003</v>
      </c>
      <c r="M13" s="18">
        <f>[9]Março!$C$16</f>
        <v>36.299999999999997</v>
      </c>
      <c r="N13" s="18">
        <f>[9]Março!$C$17</f>
        <v>36.5</v>
      </c>
      <c r="O13" s="18">
        <f>[9]Março!$C$18</f>
        <v>30.9</v>
      </c>
      <c r="P13" s="18">
        <f>[9]Março!$C$19</f>
        <v>35.5</v>
      </c>
      <c r="Q13" s="18">
        <f>[9]Março!$C$20</f>
        <v>28.6</v>
      </c>
      <c r="R13" s="18">
        <f>[9]Março!$C$21</f>
        <v>30.6</v>
      </c>
      <c r="S13" s="18">
        <f>[9]Março!$C$22</f>
        <v>27.4</v>
      </c>
      <c r="T13" s="18">
        <f>[9]Março!$C$23</f>
        <v>28.2</v>
      </c>
      <c r="U13" s="18">
        <f>[9]Março!$C$24</f>
        <v>26.7</v>
      </c>
      <c r="V13" s="18">
        <f>[9]Março!$C$25</f>
        <v>31.2</v>
      </c>
      <c r="W13" s="18">
        <f>[9]Março!$C$26</f>
        <v>32.9</v>
      </c>
      <c r="X13" s="18">
        <f>[9]Março!$C$27</f>
        <v>32.6</v>
      </c>
      <c r="Y13" s="18">
        <f>[9]Março!$C$28</f>
        <v>30.1</v>
      </c>
      <c r="Z13" s="18">
        <f>[9]Março!$C$29</f>
        <v>29.5</v>
      </c>
      <c r="AA13" s="18">
        <f>[9]Março!$C$30</f>
        <v>28.4</v>
      </c>
      <c r="AB13" s="18">
        <f>[9]Março!$C$31</f>
        <v>30.6</v>
      </c>
      <c r="AC13" s="18">
        <f>[9]Março!$C$32</f>
        <v>30</v>
      </c>
      <c r="AD13" s="18">
        <f>[9]Março!$C$33</f>
        <v>31.9</v>
      </c>
      <c r="AE13" s="18">
        <f>[9]Março!$C$34</f>
        <v>33.4</v>
      </c>
      <c r="AF13" s="18">
        <f>[9]Março!$C$35</f>
        <v>34.700000000000003</v>
      </c>
      <c r="AG13" s="38">
        <f t="shared" si="1"/>
        <v>38.6</v>
      </c>
      <c r="AH13" s="41">
        <f t="shared" si="2"/>
        <v>32.935483870967751</v>
      </c>
    </row>
    <row r="14" spans="1:34" ht="17.100000000000001" customHeight="1" x14ac:dyDescent="0.2">
      <c r="A14" s="16" t="s">
        <v>49</v>
      </c>
      <c r="B14" s="18">
        <f>[10]Março!$C$5</f>
        <v>31.6</v>
      </c>
      <c r="C14" s="18">
        <f>[10]Março!$C$6</f>
        <v>31.7</v>
      </c>
      <c r="D14" s="18">
        <f>[10]Março!$C$7</f>
        <v>31.5</v>
      </c>
      <c r="E14" s="18">
        <f>[10]Março!$C$8</f>
        <v>31.4</v>
      </c>
      <c r="F14" s="18">
        <f>[10]Março!$C$9</f>
        <v>31.7</v>
      </c>
      <c r="G14" s="18">
        <f>[10]Março!$C$10</f>
        <v>31.6</v>
      </c>
      <c r="H14" s="18">
        <f>[10]Março!$C$11</f>
        <v>32.1</v>
      </c>
      <c r="I14" s="18">
        <f>[10]Março!$C$12</f>
        <v>33</v>
      </c>
      <c r="J14" s="18">
        <f>[10]Março!$C$13</f>
        <v>32.1</v>
      </c>
      <c r="K14" s="18">
        <f>[10]Março!$C$14</f>
        <v>33</v>
      </c>
      <c r="L14" s="18">
        <f>[10]Março!$C$15</f>
        <v>31.9</v>
      </c>
      <c r="M14" s="18">
        <f>[10]Março!$C$16</f>
        <v>32.9</v>
      </c>
      <c r="N14" s="18">
        <f>[10]Março!$C$17</f>
        <v>32</v>
      </c>
      <c r="O14" s="18">
        <f>[10]Março!$C$18</f>
        <v>30.7</v>
      </c>
      <c r="P14" s="18">
        <f>[10]Março!$C$19</f>
        <v>32.4</v>
      </c>
      <c r="Q14" s="18">
        <f>[10]Março!$C$20</f>
        <v>28.6</v>
      </c>
      <c r="R14" s="18">
        <f>[10]Março!$C$21</f>
        <v>30</v>
      </c>
      <c r="S14" s="18">
        <f>[10]Março!$C$22</f>
        <v>29.3</v>
      </c>
      <c r="T14" s="18">
        <f>[10]Março!$C$23</f>
        <v>27.8</v>
      </c>
      <c r="U14" s="18">
        <f>[10]Março!$C$24</f>
        <v>28.4</v>
      </c>
      <c r="V14" s="18">
        <f>[10]Março!$C$25</f>
        <v>29.3</v>
      </c>
      <c r="W14" s="18">
        <f>[10]Março!$C$26</f>
        <v>30.8</v>
      </c>
      <c r="X14" s="18">
        <f>[10]Março!$C$27</f>
        <v>30.1</v>
      </c>
      <c r="Y14" s="18">
        <f>[10]Março!$C$28</f>
        <v>29.4</v>
      </c>
      <c r="Z14" s="18">
        <f>[10]Março!$C$29</f>
        <v>26.2</v>
      </c>
      <c r="AA14" s="18">
        <f>[10]Março!$C$30</f>
        <v>26.8</v>
      </c>
      <c r="AB14" s="18">
        <f>[10]Março!$C$31</f>
        <v>28.7</v>
      </c>
      <c r="AC14" s="18">
        <f>[10]Março!$C$32</f>
        <v>29.1</v>
      </c>
      <c r="AD14" s="18">
        <f>[10]Março!$C$33</f>
        <v>30.3</v>
      </c>
      <c r="AE14" s="18">
        <f>[10]Março!$C$34</f>
        <v>31.3</v>
      </c>
      <c r="AF14" s="18">
        <f>[10]Março!$C$35</f>
        <v>30.7</v>
      </c>
      <c r="AG14" s="38">
        <f>MAX(B14:AF14)</f>
        <v>33</v>
      </c>
      <c r="AH14" s="41">
        <f>AVERAGE(B14:AF14)</f>
        <v>30.529032258064507</v>
      </c>
    </row>
    <row r="15" spans="1:34" ht="17.100000000000001" customHeight="1" x14ac:dyDescent="0.2">
      <c r="A15" s="16" t="s">
        <v>6</v>
      </c>
      <c r="B15" s="18" t="str">
        <f>[11]Março!$C$5</f>
        <v>**</v>
      </c>
      <c r="C15" s="18" t="str">
        <f>[11]Março!$C$6</f>
        <v>**</v>
      </c>
      <c r="D15" s="18" t="str">
        <f>[11]Março!$C$7</f>
        <v>**</v>
      </c>
      <c r="E15" s="18" t="str">
        <f>[11]Março!$C$8</f>
        <v>**</v>
      </c>
      <c r="F15" s="18" t="str">
        <f>[11]Março!$C$9</f>
        <v>**</v>
      </c>
      <c r="G15" s="18" t="str">
        <f>[11]Março!$C$10</f>
        <v>**</v>
      </c>
      <c r="H15" s="18" t="str">
        <f>[11]Março!$C$11</f>
        <v>**</v>
      </c>
      <c r="I15" s="18" t="str">
        <f>[11]Março!$C$12</f>
        <v>**</v>
      </c>
      <c r="J15" s="18" t="str">
        <f>[11]Março!$C$13</f>
        <v>**</v>
      </c>
      <c r="K15" s="18" t="str">
        <f>[11]Março!$C$14</f>
        <v>**</v>
      </c>
      <c r="L15" s="18">
        <f>[11]Março!$C$15</f>
        <v>35.1</v>
      </c>
      <c r="M15" s="18">
        <f>[11]Março!$C$16</f>
        <v>35</v>
      </c>
      <c r="N15" s="18">
        <f>[11]Março!$C$17</f>
        <v>36.200000000000003</v>
      </c>
      <c r="O15" s="18">
        <f>[11]Março!$C$18</f>
        <v>35</v>
      </c>
      <c r="P15" s="18">
        <f>[11]Março!$C$19</f>
        <v>35.4</v>
      </c>
      <c r="Q15" s="18">
        <f>[11]Março!$C$20</f>
        <v>30.5</v>
      </c>
      <c r="R15" s="18">
        <f>[11]Março!$C$21</f>
        <v>31.7</v>
      </c>
      <c r="S15" s="18">
        <f>[11]Março!$C$22</f>
        <v>28.8</v>
      </c>
      <c r="T15" s="18">
        <f>[11]Março!$C$23</f>
        <v>30.4</v>
      </c>
      <c r="U15" s="18">
        <f>[11]Março!$C$24</f>
        <v>30.4</v>
      </c>
      <c r="V15" s="18">
        <f>[11]Março!$C$25</f>
        <v>31.2</v>
      </c>
      <c r="W15" s="18">
        <f>[11]Março!$C$26</f>
        <v>33.4</v>
      </c>
      <c r="X15" s="18">
        <f>[11]Março!$C$27</f>
        <v>33.200000000000003</v>
      </c>
      <c r="Y15" s="18">
        <f>[11]Março!$C$28</f>
        <v>32.4</v>
      </c>
      <c r="Z15" s="18">
        <f>[11]Março!$C$29</f>
        <v>27.6</v>
      </c>
      <c r="AA15" s="18">
        <f>[11]Março!$C$30</f>
        <v>31.8</v>
      </c>
      <c r="AB15" s="18">
        <f>[11]Março!$C$31</f>
        <v>32</v>
      </c>
      <c r="AC15" s="18">
        <f>[11]Março!$C$32</f>
        <v>30.9</v>
      </c>
      <c r="AD15" s="18">
        <f>[11]Março!$C$33</f>
        <v>32.700000000000003</v>
      </c>
      <c r="AE15" s="18">
        <f>[11]Março!$C$34</f>
        <v>33.6</v>
      </c>
      <c r="AF15" s="18">
        <f>[11]Março!$C$35</f>
        <v>33.700000000000003</v>
      </c>
      <c r="AG15" s="38">
        <f t="shared" si="1"/>
        <v>36.200000000000003</v>
      </c>
      <c r="AH15" s="41">
        <f t="shared" si="2"/>
        <v>32.428571428571431</v>
      </c>
    </row>
    <row r="16" spans="1:34" ht="17.100000000000001" customHeight="1" x14ac:dyDescent="0.2">
      <c r="A16" s="16" t="s">
        <v>7</v>
      </c>
      <c r="B16" s="18" t="str">
        <f>[12]Março!$C$5</f>
        <v>**</v>
      </c>
      <c r="C16" s="18" t="str">
        <f>[12]Março!$C$6</f>
        <v>**</v>
      </c>
      <c r="D16" s="18" t="str">
        <f>[12]Março!$C$7</f>
        <v>**</v>
      </c>
      <c r="E16" s="18" t="str">
        <f>[12]Março!$C$8</f>
        <v>**</v>
      </c>
      <c r="F16" s="18" t="str">
        <f>[12]Março!$C$9</f>
        <v>**</v>
      </c>
      <c r="G16" s="18" t="str">
        <f>[12]Março!$C$10</f>
        <v>**</v>
      </c>
      <c r="H16" s="18" t="str">
        <f>[12]Março!$C$11</f>
        <v>**</v>
      </c>
      <c r="I16" s="18" t="str">
        <f>[12]Março!$C$12</f>
        <v>**</v>
      </c>
      <c r="J16" s="18" t="str">
        <f>[12]Março!$C$13</f>
        <v>**</v>
      </c>
      <c r="K16" s="18" t="str">
        <f>[12]Março!$C$14</f>
        <v>**</v>
      </c>
      <c r="L16" s="18">
        <f>[12]Março!$C$15</f>
        <v>32.700000000000003</v>
      </c>
      <c r="M16" s="18">
        <f>[12]Março!$C$16</f>
        <v>35.5</v>
      </c>
      <c r="N16" s="18">
        <f>[12]Março!$C$17</f>
        <v>31.4</v>
      </c>
      <c r="O16" s="18">
        <f>[12]Março!$C$18</f>
        <v>29.7</v>
      </c>
      <c r="P16" s="18">
        <f>[12]Março!$C$19</f>
        <v>29.8</v>
      </c>
      <c r="Q16" s="18">
        <f>[12]Março!$C$20</f>
        <v>28.1</v>
      </c>
      <c r="R16" s="18">
        <f>[12]Março!$C$21</f>
        <v>27.8</v>
      </c>
      <c r="S16" s="18">
        <f>[12]Março!$C$22</f>
        <v>24.6</v>
      </c>
      <c r="T16" s="18">
        <f>[12]Março!$C$23</f>
        <v>23.9</v>
      </c>
      <c r="U16" s="18">
        <f>[12]Março!$C$24</f>
        <v>22.4</v>
      </c>
      <c r="V16" s="18">
        <f>[12]Março!$C$25</f>
        <v>27.7</v>
      </c>
      <c r="W16" s="18">
        <f>[12]Março!$C$26</f>
        <v>29.3</v>
      </c>
      <c r="X16" s="18">
        <f>[12]Março!$C$27</f>
        <v>30.4</v>
      </c>
      <c r="Y16" s="18">
        <f>[12]Março!$C$28</f>
        <v>30.3</v>
      </c>
      <c r="Z16" s="18">
        <f>[12]Março!$C$29</f>
        <v>31.2</v>
      </c>
      <c r="AA16" s="18">
        <f>[12]Março!$C$30</f>
        <v>28.6</v>
      </c>
      <c r="AB16" s="18">
        <f>[12]Março!$C$31</f>
        <v>27.3</v>
      </c>
      <c r="AC16" s="18">
        <f>[12]Março!$C$32</f>
        <v>26.9</v>
      </c>
      <c r="AD16" s="18">
        <f>[12]Março!$C$33</f>
        <v>28.3</v>
      </c>
      <c r="AE16" s="18">
        <f>[12]Março!$C$34</f>
        <v>30.3</v>
      </c>
      <c r="AF16" s="18">
        <f>[12]Março!$C$35</f>
        <v>31.4</v>
      </c>
      <c r="AG16" s="38">
        <f t="shared" si="1"/>
        <v>35.5</v>
      </c>
      <c r="AH16" s="41">
        <f t="shared" si="2"/>
        <v>28.93333333333333</v>
      </c>
    </row>
    <row r="17" spans="1:34" ht="17.100000000000001" customHeight="1" x14ac:dyDescent="0.2">
      <c r="A17" s="16" t="s">
        <v>8</v>
      </c>
      <c r="B17" s="18">
        <f>[13]Março!$C$5</f>
        <v>32</v>
      </c>
      <c r="C17" s="18">
        <f>[13]Março!$C$6</f>
        <v>33.200000000000003</v>
      </c>
      <c r="D17" s="18">
        <f>[13]Março!$C$7</f>
        <v>34.799999999999997</v>
      </c>
      <c r="E17" s="18">
        <f>[13]Março!$C$8</f>
        <v>35</v>
      </c>
      <c r="F17" s="18">
        <f>[13]Março!$C$9</f>
        <v>32.299999999999997</v>
      </c>
      <c r="G17" s="18">
        <f>[13]Março!$C$10</f>
        <v>32.799999999999997</v>
      </c>
      <c r="H17" s="18">
        <f>[13]Março!$C$11</f>
        <v>33.700000000000003</v>
      </c>
      <c r="I17" s="18">
        <f>[13]Março!$C$12</f>
        <v>33.799999999999997</v>
      </c>
      <c r="J17" s="18">
        <f>[13]Março!$C$13</f>
        <v>33.299999999999997</v>
      </c>
      <c r="K17" s="18">
        <f>[13]Março!$C$14</f>
        <v>36.5</v>
      </c>
      <c r="L17" s="18">
        <f>[13]Março!$C$15</f>
        <v>33.5</v>
      </c>
      <c r="M17" s="18">
        <f>[13]Março!$C$16</f>
        <v>35.200000000000003</v>
      </c>
      <c r="N17" s="18">
        <f>[13]Março!$C$17</f>
        <v>28.9</v>
      </c>
      <c r="O17" s="18">
        <f>[13]Março!$C$18</f>
        <v>27.7</v>
      </c>
      <c r="P17" s="18">
        <f>[13]Março!$C$19</f>
        <v>28.1</v>
      </c>
      <c r="Q17" s="18">
        <f>[13]Março!$C$20</f>
        <v>30.4</v>
      </c>
      <c r="R17" s="18">
        <f>[13]Março!$C$21</f>
        <v>30.3</v>
      </c>
      <c r="S17" s="18">
        <f>[13]Março!$C$22</f>
        <v>24.2</v>
      </c>
      <c r="T17" s="18">
        <f>[13]Março!$C$23</f>
        <v>25.7</v>
      </c>
      <c r="U17" s="18">
        <f>[13]Março!$C$24</f>
        <v>21.8</v>
      </c>
      <c r="V17" s="18">
        <f>[13]Março!$C$25</f>
        <v>28.2</v>
      </c>
      <c r="W17" s="18">
        <f>[13]Março!$C$26</f>
        <v>29.3</v>
      </c>
      <c r="X17" s="18">
        <f>[13]Março!$C$27</f>
        <v>30.9</v>
      </c>
      <c r="Y17" s="18">
        <f>[13]Março!$C$28</f>
        <v>29.5</v>
      </c>
      <c r="Z17" s="18">
        <f>[13]Março!$C$29</f>
        <v>31.2</v>
      </c>
      <c r="AA17" s="18">
        <f>[13]Março!$C$30</f>
        <v>29</v>
      </c>
      <c r="AB17" s="18">
        <f>[13]Março!$C$31</f>
        <v>27.5</v>
      </c>
      <c r="AC17" s="18">
        <f>[13]Março!$C$32</f>
        <v>28.2</v>
      </c>
      <c r="AD17" s="18">
        <f>[13]Março!$C$33</f>
        <v>29</v>
      </c>
      <c r="AE17" s="18">
        <f>[13]Março!$C$34</f>
        <v>29</v>
      </c>
      <c r="AF17" s="18">
        <f>[13]Março!$C$35</f>
        <v>32.6</v>
      </c>
      <c r="AG17" s="38">
        <f>MAX(B17:AF17)</f>
        <v>36.5</v>
      </c>
      <c r="AH17" s="41">
        <f>AVERAGE(B17:AF17)</f>
        <v>30.567741935483877</v>
      </c>
    </row>
    <row r="18" spans="1:34" ht="17.100000000000001" customHeight="1" x14ac:dyDescent="0.2">
      <c r="A18" s="16" t="s">
        <v>9</v>
      </c>
      <c r="B18" s="18">
        <f>[14]Março!$C$5</f>
        <v>33.799999999999997</v>
      </c>
      <c r="C18" s="18">
        <f>[14]Março!$C$6</f>
        <v>34.200000000000003</v>
      </c>
      <c r="D18" s="18">
        <f>[14]Março!$C$7</f>
        <v>34.9</v>
      </c>
      <c r="E18" s="18">
        <f>[14]Março!$C$8</f>
        <v>33.799999999999997</v>
      </c>
      <c r="F18" s="18">
        <f>[14]Março!$C$9</f>
        <v>33.9</v>
      </c>
      <c r="G18" s="18">
        <f>[14]Março!$C$10</f>
        <v>35.4</v>
      </c>
      <c r="H18" s="18">
        <f>[14]Março!$C$11</f>
        <v>35.299999999999997</v>
      </c>
      <c r="I18" s="18">
        <f>[14]Março!$C$12</f>
        <v>35.4</v>
      </c>
      <c r="J18" s="18">
        <f>[14]Março!$C$13</f>
        <v>35</v>
      </c>
      <c r="K18" s="18">
        <f>[14]Março!$C$14</f>
        <v>36.200000000000003</v>
      </c>
      <c r="L18" s="18">
        <f>[14]Março!$C$15</f>
        <v>32.799999999999997</v>
      </c>
      <c r="M18" s="18">
        <f>[14]Março!$C$16</f>
        <v>33.799999999999997</v>
      </c>
      <c r="N18" s="18">
        <f>[14]Março!$C$17</f>
        <v>31.6</v>
      </c>
      <c r="O18" s="18">
        <f>[14]Março!$C$18</f>
        <v>28.6</v>
      </c>
      <c r="P18" s="18">
        <f>[14]Março!$C$19</f>
        <v>30.9</v>
      </c>
      <c r="Q18" s="18">
        <f>[14]Março!$C$20</f>
        <v>29.4</v>
      </c>
      <c r="R18" s="18">
        <f>[14]Março!$C$21</f>
        <v>29.4</v>
      </c>
      <c r="S18" s="18">
        <f>[14]Março!$C$22</f>
        <v>24.6</v>
      </c>
      <c r="T18" s="18">
        <f>[14]Março!$C$23</f>
        <v>26.4</v>
      </c>
      <c r="U18" s="18">
        <f>[14]Março!$C$24</f>
        <v>23</v>
      </c>
      <c r="V18" s="18">
        <f>[14]Março!$C$25</f>
        <v>27.9</v>
      </c>
      <c r="W18" s="18">
        <f>[14]Março!$C$26</f>
        <v>29.9</v>
      </c>
      <c r="X18" s="18">
        <f>[14]Março!$C$27</f>
        <v>31.1</v>
      </c>
      <c r="Y18" s="18">
        <f>[14]Março!$C$28</f>
        <v>30.4</v>
      </c>
      <c r="Z18" s="18">
        <f>[14]Março!$C$29</f>
        <v>32.1</v>
      </c>
      <c r="AA18" s="18">
        <f>[14]Março!$C$30</f>
        <v>28.1</v>
      </c>
      <c r="AB18" s="18">
        <f>[14]Março!$C$31</f>
        <v>28.4</v>
      </c>
      <c r="AC18" s="18">
        <f>[14]Março!$C$32</f>
        <v>28.2</v>
      </c>
      <c r="AD18" s="18">
        <f>[14]Março!$C$33</f>
        <v>29.2</v>
      </c>
      <c r="AE18" s="18">
        <f>[14]Março!$C$34</f>
        <v>30.7</v>
      </c>
      <c r="AF18" s="18">
        <f>[14]Março!$C$35</f>
        <v>32</v>
      </c>
      <c r="AG18" s="38">
        <f>MAX(B18:AF18)</f>
        <v>36.200000000000003</v>
      </c>
      <c r="AH18" s="41">
        <f>AVERAGE(B18:AF18)</f>
        <v>31.174193548387098</v>
      </c>
    </row>
    <row r="19" spans="1:34" ht="17.100000000000001" customHeight="1" x14ac:dyDescent="0.2">
      <c r="A19" s="16" t="s">
        <v>48</v>
      </c>
      <c r="B19" s="18">
        <f>[15]Março!$C$5</f>
        <v>33.799999999999997</v>
      </c>
      <c r="C19" s="18">
        <f>[15]Março!$C$6</f>
        <v>34.200000000000003</v>
      </c>
      <c r="D19" s="18">
        <f>[15]Março!$C$7</f>
        <v>34.9</v>
      </c>
      <c r="E19" s="18">
        <f>[15]Março!$C$8</f>
        <v>33.799999999999997</v>
      </c>
      <c r="F19" s="18">
        <f>[15]Março!$C$9</f>
        <v>33.9</v>
      </c>
      <c r="G19" s="18">
        <f>[15]Março!$C$10</f>
        <v>35.4</v>
      </c>
      <c r="H19" s="18">
        <f>[15]Março!$C$11</f>
        <v>35.299999999999997</v>
      </c>
      <c r="I19" s="18">
        <f>[15]Março!$C$12</f>
        <v>35.4</v>
      </c>
      <c r="J19" s="18">
        <f>[15]Março!$C$13</f>
        <v>35</v>
      </c>
      <c r="K19" s="18">
        <f>[15]Março!$C$14</f>
        <v>36.200000000000003</v>
      </c>
      <c r="L19" s="18">
        <f>[15]Março!$C$15</f>
        <v>34.700000000000003</v>
      </c>
      <c r="M19" s="18">
        <f>[15]Março!$C$16</f>
        <v>35.799999999999997</v>
      </c>
      <c r="N19" s="18">
        <f>[15]Março!$C$17</f>
        <v>32.9</v>
      </c>
      <c r="O19" s="18">
        <f>[15]Março!$C$18</f>
        <v>32.6</v>
      </c>
      <c r="P19" s="18">
        <f>[15]Março!$C$19</f>
        <v>33.6</v>
      </c>
      <c r="Q19" s="18">
        <f>[15]Março!$C$20</f>
        <v>28.8</v>
      </c>
      <c r="R19" s="18">
        <f>[15]Março!$C$21</f>
        <v>33.1</v>
      </c>
      <c r="S19" s="18">
        <f>[15]Março!$C$22</f>
        <v>28.6</v>
      </c>
      <c r="T19" s="18">
        <f>[15]Março!$C$23</f>
        <v>26.8</v>
      </c>
      <c r="U19" s="18">
        <f>[15]Março!$C$24</f>
        <v>29.9</v>
      </c>
      <c r="V19" s="18">
        <f>[15]Março!$C$25</f>
        <v>30.7</v>
      </c>
      <c r="W19" s="18">
        <f>[15]Março!$C$26</f>
        <v>32.799999999999997</v>
      </c>
      <c r="X19" s="18">
        <f>[15]Março!$C$27</f>
        <v>33.1</v>
      </c>
      <c r="Y19" s="18">
        <f>[15]Março!$C$28</f>
        <v>32</v>
      </c>
      <c r="Z19" s="18">
        <f>[15]Março!$C$29</f>
        <v>33.700000000000003</v>
      </c>
      <c r="AA19" s="18">
        <f>[15]Março!$C$30</f>
        <v>30.5</v>
      </c>
      <c r="AB19" s="18">
        <f>[15]Março!$C$31</f>
        <v>30.3</v>
      </c>
      <c r="AC19" s="18">
        <f>[15]Março!$C$32</f>
        <v>30</v>
      </c>
      <c r="AD19" s="18">
        <f>[15]Março!$C$33</f>
        <v>31.6</v>
      </c>
      <c r="AE19" s="18">
        <f>[15]Março!$C$34</f>
        <v>32.700000000000003</v>
      </c>
      <c r="AF19" s="18">
        <f>[15]Março!$C$35</f>
        <v>33.9</v>
      </c>
      <c r="AG19" s="38">
        <f>MAX(B19:AF19)</f>
        <v>36.200000000000003</v>
      </c>
      <c r="AH19" s="41">
        <f>AVERAGE(B19:AF19)</f>
        <v>32.774193548387096</v>
      </c>
    </row>
    <row r="20" spans="1:34" ht="17.100000000000001" customHeight="1" x14ac:dyDescent="0.2">
      <c r="A20" s="16" t="s">
        <v>10</v>
      </c>
      <c r="B20" s="18">
        <f>[16]Março!$C$5</f>
        <v>32.700000000000003</v>
      </c>
      <c r="C20" s="18">
        <f>[16]Março!$C$6</f>
        <v>34.200000000000003</v>
      </c>
      <c r="D20" s="18">
        <f>[16]Março!$C$7</f>
        <v>35.4</v>
      </c>
      <c r="E20" s="18">
        <f>[16]Março!$C$8</f>
        <v>35</v>
      </c>
      <c r="F20" s="18">
        <f>[16]Março!$C$9</f>
        <v>33.4</v>
      </c>
      <c r="G20" s="18">
        <f>[16]Março!$C$10</f>
        <v>33</v>
      </c>
      <c r="H20" s="18">
        <f>[16]Março!$C$11</f>
        <v>36.1</v>
      </c>
      <c r="I20" s="18">
        <f>[16]Março!$C$12</f>
        <v>34.5</v>
      </c>
      <c r="J20" s="18">
        <f>[16]Março!$C$13</f>
        <v>34.200000000000003</v>
      </c>
      <c r="K20" s="18">
        <f>[16]Março!$C$14</f>
        <v>35.5</v>
      </c>
      <c r="L20" s="18">
        <f>[16]Março!$C$15</f>
        <v>31.5</v>
      </c>
      <c r="M20" s="18">
        <f>[16]Março!$C$16</f>
        <v>34.700000000000003</v>
      </c>
      <c r="N20" s="18">
        <f>[16]Março!$C$17</f>
        <v>29.5</v>
      </c>
      <c r="O20" s="18">
        <f>[16]Março!$C$18</f>
        <v>25.1</v>
      </c>
      <c r="P20" s="18">
        <f>[16]Março!$C$19</f>
        <v>30.7</v>
      </c>
      <c r="Q20" s="18">
        <f>[16]Março!$C$20</f>
        <v>29.4</v>
      </c>
      <c r="R20" s="18">
        <f>[16]Março!$C$21</f>
        <v>30.8</v>
      </c>
      <c r="S20" s="18">
        <f>[16]Março!$C$22</f>
        <v>23.7</v>
      </c>
      <c r="T20" s="18">
        <f>[16]Março!$C$23</f>
        <v>26.7</v>
      </c>
      <c r="U20" s="18">
        <f>[16]Março!$C$24</f>
        <v>22</v>
      </c>
      <c r="V20" s="18">
        <f>[16]Março!$C$25</f>
        <v>27.6</v>
      </c>
      <c r="W20" s="18">
        <f>[16]Março!$C$26</f>
        <v>29.8</v>
      </c>
      <c r="X20" s="18">
        <f>[16]Março!$C$27</f>
        <v>31.2</v>
      </c>
      <c r="Y20" s="18">
        <f>[16]Março!$C$28</f>
        <v>30</v>
      </c>
      <c r="Z20" s="18">
        <f>[16]Março!$C$29</f>
        <v>31.5</v>
      </c>
      <c r="AA20" s="18">
        <f>[16]Março!$C$30</f>
        <v>29.1</v>
      </c>
      <c r="AB20" s="18">
        <f>[16]Março!$C$31</f>
        <v>28</v>
      </c>
      <c r="AC20" s="18">
        <f>[16]Março!$C$32</f>
        <v>27.7</v>
      </c>
      <c r="AD20" s="18">
        <f>[16]Março!$C$33</f>
        <v>29.3</v>
      </c>
      <c r="AE20" s="18">
        <f>[16]Março!$C$34</f>
        <v>30.5</v>
      </c>
      <c r="AF20" s="18">
        <f>[16]Março!$C$35</f>
        <v>32.5</v>
      </c>
      <c r="AG20" s="38">
        <f t="shared" ref="AG20:AG30" si="5">MAX(B20:AF20)</f>
        <v>36.1</v>
      </c>
      <c r="AH20" s="41">
        <f t="shared" ref="AH20:AH30" si="6">AVERAGE(B20:AF20)</f>
        <v>30.816129032258068</v>
      </c>
    </row>
    <row r="21" spans="1:34" ht="17.100000000000001" customHeight="1" x14ac:dyDescent="0.2">
      <c r="A21" s="16" t="s">
        <v>11</v>
      </c>
      <c r="B21" s="18">
        <f>[17]Março!$C$5</f>
        <v>33.1</v>
      </c>
      <c r="C21" s="18">
        <f>[17]Março!$C$6</f>
        <v>34.5</v>
      </c>
      <c r="D21" s="18">
        <f>[17]Março!$C$7</f>
        <v>35.700000000000003</v>
      </c>
      <c r="E21" s="18">
        <f>[17]Março!$C$8</f>
        <v>35.299999999999997</v>
      </c>
      <c r="F21" s="18">
        <f>[17]Março!$C$9</f>
        <v>34.9</v>
      </c>
      <c r="G21" s="18">
        <f>[17]Março!$C$10</f>
        <v>35.6</v>
      </c>
      <c r="H21" s="18">
        <f>[17]Março!$C$11</f>
        <v>36</v>
      </c>
      <c r="I21" s="18">
        <f>[17]Março!$C$12</f>
        <v>35.9</v>
      </c>
      <c r="J21" s="18">
        <f>[17]Março!$C$13</f>
        <v>35.5</v>
      </c>
      <c r="K21" s="18">
        <f>[17]Março!$C$14</f>
        <v>36.4</v>
      </c>
      <c r="L21" s="18">
        <f>[17]Março!$C$15</f>
        <v>34.1</v>
      </c>
      <c r="M21" s="18">
        <f>[17]Março!$C$16</f>
        <v>36</v>
      </c>
      <c r="N21" s="18">
        <f>[17]Março!$C$17</f>
        <v>34.299999999999997</v>
      </c>
      <c r="O21" s="18">
        <f>[17]Março!$C$18</f>
        <v>32.4</v>
      </c>
      <c r="P21" s="18">
        <f>[17]Março!$C$19</f>
        <v>32</v>
      </c>
      <c r="Q21" s="18">
        <f>[17]Março!$C$20</f>
        <v>28</v>
      </c>
      <c r="R21" s="18">
        <f>[17]Março!$C$21</f>
        <v>30.2</v>
      </c>
      <c r="S21" s="18">
        <f>[17]Março!$C$22</f>
        <v>25.7</v>
      </c>
      <c r="T21" s="18">
        <f>[17]Março!$C$23</f>
        <v>23.7</v>
      </c>
      <c r="U21" s="18">
        <f>[17]Março!$C$24</f>
        <v>23.7</v>
      </c>
      <c r="V21" s="18">
        <f>[17]Março!$C$25</f>
        <v>28.6</v>
      </c>
      <c r="W21" s="18">
        <f>[17]Março!$C$26</f>
        <v>30.2</v>
      </c>
      <c r="X21" s="18">
        <f>[17]Março!$C$27</f>
        <v>31.9</v>
      </c>
      <c r="Y21" s="18">
        <f>[17]Março!$C$28</f>
        <v>32.6</v>
      </c>
      <c r="Z21" s="18">
        <f>[17]Março!$C$29</f>
        <v>33</v>
      </c>
      <c r="AA21" s="18">
        <f>[17]Março!$C$30</f>
        <v>29.2</v>
      </c>
      <c r="AB21" s="18">
        <f>[17]Março!$C$31</f>
        <v>29</v>
      </c>
      <c r="AC21" s="18">
        <f>[17]Março!$C$32</f>
        <v>28.9</v>
      </c>
      <c r="AD21" s="18">
        <f>[17]Março!$C$33</f>
        <v>30</v>
      </c>
      <c r="AE21" s="18">
        <f>[17]Março!$C$34</f>
        <v>31.3</v>
      </c>
      <c r="AF21" s="18">
        <f>[17]Março!$C$35</f>
        <v>34.6</v>
      </c>
      <c r="AG21" s="38">
        <f t="shared" si="5"/>
        <v>36.4</v>
      </c>
      <c r="AH21" s="41">
        <f t="shared" si="6"/>
        <v>32.009677419354851</v>
      </c>
    </row>
    <row r="22" spans="1:34" ht="17.100000000000001" customHeight="1" x14ac:dyDescent="0.2">
      <c r="A22" s="16" t="s">
        <v>12</v>
      </c>
      <c r="B22" s="18">
        <f>[18]Março!$C$5</f>
        <v>33.9</v>
      </c>
      <c r="C22" s="18">
        <f>[18]Março!$C$6</f>
        <v>34</v>
      </c>
      <c r="D22" s="18">
        <f>[18]Março!$C$7</f>
        <v>34</v>
      </c>
      <c r="E22" s="18">
        <f>[18]Março!$C$8</f>
        <v>35.6</v>
      </c>
      <c r="F22" s="18">
        <f>[18]Março!$C$9</f>
        <v>34.4</v>
      </c>
      <c r="G22" s="18">
        <f>[18]Março!$C$10</f>
        <v>34.4</v>
      </c>
      <c r="H22" s="18">
        <f>[18]Março!$C$11</f>
        <v>35.9</v>
      </c>
      <c r="I22" s="18">
        <f>[18]Março!$C$12</f>
        <v>35.5</v>
      </c>
      <c r="J22" s="18">
        <f>[18]Março!$C$13</f>
        <v>36.1</v>
      </c>
      <c r="K22" s="18">
        <f>[18]Março!$C$14</f>
        <v>36.6</v>
      </c>
      <c r="L22" s="18">
        <f>[18]Março!$C$15</f>
        <v>36.200000000000003</v>
      </c>
      <c r="M22" s="18">
        <f>[18]Março!$C$16</f>
        <v>36</v>
      </c>
      <c r="N22" s="18">
        <f>[18]Março!$C$17</f>
        <v>36.200000000000003</v>
      </c>
      <c r="O22" s="18">
        <f>[18]Março!$C$18</f>
        <v>32.200000000000003</v>
      </c>
      <c r="P22" s="18">
        <f>[18]Março!$C$19</f>
        <v>34.9</v>
      </c>
      <c r="Q22" s="18">
        <f>[18]Março!$C$20</f>
        <v>26</v>
      </c>
      <c r="R22" s="18">
        <f>[18]Março!$C$21</f>
        <v>33.200000000000003</v>
      </c>
      <c r="S22" s="18">
        <f>[18]Março!$C$22</f>
        <v>26.2</v>
      </c>
      <c r="T22" s="18">
        <f>[18]Março!$C$23</f>
        <v>24.6</v>
      </c>
      <c r="U22" s="18">
        <f>[18]Março!$C$24</f>
        <v>30.4</v>
      </c>
      <c r="V22" s="18">
        <f>[18]Março!$C$25</f>
        <v>31.3</v>
      </c>
      <c r="W22" s="18">
        <f>[18]Março!$C$26</f>
        <v>32.6</v>
      </c>
      <c r="X22" s="18">
        <f>[18]Março!$C$27</f>
        <v>33.200000000000003</v>
      </c>
      <c r="Y22" s="18">
        <f>[18]Março!$C$28</f>
        <v>31.9</v>
      </c>
      <c r="Z22" s="18">
        <f>[18]Março!$C$29</f>
        <v>32.799999999999997</v>
      </c>
      <c r="AA22" s="18">
        <f>[18]Março!$C$30</f>
        <v>30.9</v>
      </c>
      <c r="AB22" s="18">
        <f>[18]Março!$C$31</f>
        <v>30.9</v>
      </c>
      <c r="AC22" s="18">
        <f>[18]Março!$C$32</f>
        <v>29.7</v>
      </c>
      <c r="AD22" s="18">
        <f>[18]Março!$C$33</f>
        <v>32.1</v>
      </c>
      <c r="AE22" s="18">
        <f>[18]Março!$C$34</f>
        <v>33.200000000000003</v>
      </c>
      <c r="AF22" s="18">
        <f>[18]Março!$C$35</f>
        <v>34.1</v>
      </c>
      <c r="AG22" s="38">
        <f t="shared" si="5"/>
        <v>36.6</v>
      </c>
      <c r="AH22" s="41">
        <f t="shared" si="6"/>
        <v>32.870967741935495</v>
      </c>
    </row>
    <row r="23" spans="1:34" ht="17.100000000000001" customHeight="1" x14ac:dyDescent="0.2">
      <c r="A23" s="16" t="s">
        <v>13</v>
      </c>
      <c r="B23" s="18">
        <f>[19]Março!$C$5</f>
        <v>34.6</v>
      </c>
      <c r="C23" s="18">
        <f>[19]Março!$C$6</f>
        <v>34.9</v>
      </c>
      <c r="D23" s="18">
        <f>[19]Março!$C$7</f>
        <v>36.4</v>
      </c>
      <c r="E23" s="18">
        <f>[19]Março!$C$8</f>
        <v>32.6</v>
      </c>
      <c r="F23" s="18">
        <f>[19]Março!$C$9</f>
        <v>33.700000000000003</v>
      </c>
      <c r="G23" s="18">
        <f>[19]Março!$C$10</f>
        <v>35.700000000000003</v>
      </c>
      <c r="H23" s="18">
        <f>[19]Março!$C$11</f>
        <v>36.799999999999997</v>
      </c>
      <c r="I23" s="18">
        <f>[19]Março!$C$12</f>
        <v>36.799999999999997</v>
      </c>
      <c r="J23" s="18">
        <f>[19]Março!$C$13</f>
        <v>36.6</v>
      </c>
      <c r="K23" s="18">
        <f>[19]Março!$C$14</f>
        <v>37</v>
      </c>
      <c r="L23" s="18">
        <f>[19]Março!$C$15</f>
        <v>36.1</v>
      </c>
      <c r="M23" s="18">
        <f>[19]Março!$C$16</f>
        <v>36.700000000000003</v>
      </c>
      <c r="N23" s="18">
        <f>[19]Março!$C$17</f>
        <v>38.1</v>
      </c>
      <c r="O23" s="18">
        <f>[19]Março!$C$18</f>
        <v>33.4</v>
      </c>
      <c r="P23" s="18">
        <f>[19]Março!$C$19</f>
        <v>36.1</v>
      </c>
      <c r="Q23" s="18">
        <f>[19]Março!$C$20</f>
        <v>28.3</v>
      </c>
      <c r="R23" s="18">
        <f>[19]Março!$C$21</f>
        <v>31.3</v>
      </c>
      <c r="S23" s="18">
        <f>[19]Março!$C$22</f>
        <v>26.2</v>
      </c>
      <c r="T23" s="18">
        <f>[19]Março!$C$23</f>
        <v>27</v>
      </c>
      <c r="U23" s="18">
        <f>[19]Março!$C$24</f>
        <v>30</v>
      </c>
      <c r="V23" s="18">
        <f>[19]Março!$C$25</f>
        <v>32.700000000000003</v>
      </c>
      <c r="W23" s="18">
        <f>[19]Março!$C$26</f>
        <v>33.1</v>
      </c>
      <c r="X23" s="18">
        <f>[19]Março!$C$27</f>
        <v>34.5</v>
      </c>
      <c r="Y23" s="18">
        <f>[19]Março!$C$28</f>
        <v>30.8</v>
      </c>
      <c r="Z23" s="18">
        <f>[19]Março!$C$29</f>
        <v>29.8</v>
      </c>
      <c r="AA23" s="18">
        <f>[19]Março!$C$30</f>
        <v>31.2</v>
      </c>
      <c r="AB23" s="18">
        <f>[19]Março!$C$31</f>
        <v>30.3</v>
      </c>
      <c r="AC23" s="18">
        <f>[19]Março!$C$32</f>
        <v>30.6</v>
      </c>
      <c r="AD23" s="18">
        <f>[19]Março!$C$33</f>
        <v>32.5</v>
      </c>
      <c r="AE23" s="18">
        <f>[19]Março!$C$34</f>
        <v>33.4</v>
      </c>
      <c r="AF23" s="18">
        <f>[19]Março!$C$35</f>
        <v>34.799999999999997</v>
      </c>
      <c r="AG23" s="38">
        <f t="shared" si="5"/>
        <v>38.1</v>
      </c>
      <c r="AH23" s="41">
        <f t="shared" si="6"/>
        <v>33.29032258064516</v>
      </c>
    </row>
    <row r="24" spans="1:34" ht="17.100000000000001" customHeight="1" x14ac:dyDescent="0.2">
      <c r="A24" s="16" t="s">
        <v>14</v>
      </c>
      <c r="B24" s="18">
        <f>[20]Março!$C$5</f>
        <v>29.8</v>
      </c>
      <c r="C24" s="18">
        <f>[20]Março!$C$6</f>
        <v>32.4</v>
      </c>
      <c r="D24" s="18">
        <f>[20]Março!$C$7</f>
        <v>34</v>
      </c>
      <c r="E24" s="18">
        <f>[20]Março!$C$8</f>
        <v>35.299999999999997</v>
      </c>
      <c r="F24" s="18">
        <f>[20]Março!$C$9</f>
        <v>35.1</v>
      </c>
      <c r="G24" s="18">
        <f>[20]Março!$C$10</f>
        <v>34.6</v>
      </c>
      <c r="H24" s="18">
        <f>[20]Março!$C$11</f>
        <v>34.9</v>
      </c>
      <c r="I24" s="18">
        <f>[20]Março!$C$12</f>
        <v>35</v>
      </c>
      <c r="J24" s="18">
        <f>[20]Março!$C$13</f>
        <v>34.1</v>
      </c>
      <c r="K24" s="18">
        <f>[20]Março!$C$14</f>
        <v>34.5</v>
      </c>
      <c r="L24" s="18">
        <f>[20]Março!$C$15</f>
        <v>35.4</v>
      </c>
      <c r="M24" s="18">
        <f>[20]Março!$C$16</f>
        <v>33.6</v>
      </c>
      <c r="N24" s="18">
        <f>[20]Março!$C$17</f>
        <v>34.5</v>
      </c>
      <c r="O24" s="18">
        <f>[20]Março!$C$18</f>
        <v>31.3</v>
      </c>
      <c r="P24" s="18">
        <f>[20]Março!$C$19</f>
        <v>32.4</v>
      </c>
      <c r="Q24" s="18">
        <f>[20]Março!$C$20</f>
        <v>27.5</v>
      </c>
      <c r="R24" s="18">
        <f>[20]Março!$C$21</f>
        <v>28.7</v>
      </c>
      <c r="S24" s="18">
        <f>[20]Março!$C$22</f>
        <v>26.5</v>
      </c>
      <c r="T24" s="18">
        <f>[20]Março!$C$23</f>
        <v>26.9</v>
      </c>
      <c r="U24" s="18">
        <f>[20]Março!$C$24</f>
        <v>28.9</v>
      </c>
      <c r="V24" s="18">
        <f>[20]Março!$C$25</f>
        <v>29.9</v>
      </c>
      <c r="W24" s="18">
        <f>[20]Março!$C$26</f>
        <v>31.3</v>
      </c>
      <c r="X24" s="18">
        <f>[20]Março!$C$27</f>
        <v>31.5</v>
      </c>
      <c r="Y24" s="18">
        <f>[20]Março!$C$28</f>
        <v>28.5</v>
      </c>
      <c r="Z24" s="18">
        <f>[20]Março!$C$29</f>
        <v>27.4</v>
      </c>
      <c r="AA24" s="18">
        <f>[20]Março!$C$30</f>
        <v>27.3</v>
      </c>
      <c r="AB24" s="18">
        <f>[20]Março!$C$31</f>
        <v>29</v>
      </c>
      <c r="AC24" s="18">
        <f>[20]Março!$C$32</f>
        <v>30.2</v>
      </c>
      <c r="AD24" s="18">
        <f>[20]Março!$C$33</f>
        <v>30.1</v>
      </c>
      <c r="AE24" s="18">
        <f>[20]Março!$C$34</f>
        <v>31.7</v>
      </c>
      <c r="AF24" s="18">
        <f>[20]Março!$C$35</f>
        <v>32.200000000000003</v>
      </c>
      <c r="AG24" s="38">
        <f t="shared" si="5"/>
        <v>35.4</v>
      </c>
      <c r="AH24" s="41">
        <f t="shared" si="6"/>
        <v>31.435483870967747</v>
      </c>
    </row>
    <row r="25" spans="1:34" ht="17.100000000000001" customHeight="1" x14ac:dyDescent="0.2">
      <c r="A25" s="16" t="s">
        <v>15</v>
      </c>
      <c r="B25" s="18">
        <f>[21]Março!$C$5</f>
        <v>32.6</v>
      </c>
      <c r="C25" s="18">
        <f>[21]Março!$C$6</f>
        <v>32.799999999999997</v>
      </c>
      <c r="D25" s="18">
        <f>[21]Março!$C$7</f>
        <v>33.799999999999997</v>
      </c>
      <c r="E25" s="18">
        <f>[21]Março!$C$8</f>
        <v>32.4</v>
      </c>
      <c r="F25" s="18">
        <f>[21]Março!$C$9</f>
        <v>31.6</v>
      </c>
      <c r="G25" s="18">
        <f>[21]Março!$C$10</f>
        <v>33.1</v>
      </c>
      <c r="H25" s="18">
        <f>[21]Março!$C$11</f>
        <v>33.799999999999997</v>
      </c>
      <c r="I25" s="18">
        <f>[21]Março!$C$12</f>
        <v>35.1</v>
      </c>
      <c r="J25" s="18">
        <f>[21]Março!$C$13</f>
        <v>34.1</v>
      </c>
      <c r="K25" s="18">
        <f>[21]Março!$C$14</f>
        <v>33.9</v>
      </c>
      <c r="L25" s="18">
        <f>[21]Março!$C$15</f>
        <v>30.9</v>
      </c>
      <c r="M25" s="18">
        <f>[21]Março!$C$16</f>
        <v>33.4</v>
      </c>
      <c r="N25" s="18">
        <f>[21]Março!$C$17</f>
        <v>26.8</v>
      </c>
      <c r="O25" s="18">
        <f>[21]Março!$C$18</f>
        <v>25.5</v>
      </c>
      <c r="P25" s="18">
        <f>[21]Março!$C$19</f>
        <v>30.1</v>
      </c>
      <c r="Q25" s="18">
        <f>[21]Março!$C$20</f>
        <v>28.5</v>
      </c>
      <c r="R25" s="18">
        <f>[21]Março!$C$21</f>
        <v>28.6</v>
      </c>
      <c r="S25" s="18">
        <f>[21]Março!$C$22</f>
        <v>23.3</v>
      </c>
      <c r="T25" s="18">
        <f>[21]Março!$C$23</f>
        <v>24.5</v>
      </c>
      <c r="U25" s="18">
        <f>[21]Março!$C$24</f>
        <v>21.1</v>
      </c>
      <c r="V25" s="18">
        <f>[21]Março!$C$25</f>
        <v>26.2</v>
      </c>
      <c r="W25" s="18">
        <f>[21]Março!$C$26</f>
        <v>28.6</v>
      </c>
      <c r="X25" s="18">
        <f>[21]Março!$C$27</f>
        <v>29.1</v>
      </c>
      <c r="Y25" s="18">
        <f>[21]Março!$C$28</f>
        <v>29.7</v>
      </c>
      <c r="Z25" s="18">
        <f>[21]Março!$C$29</f>
        <v>30.6</v>
      </c>
      <c r="AA25" s="18">
        <f>[21]Março!$C$30</f>
        <v>27.1</v>
      </c>
      <c r="AB25" s="18">
        <f>[21]Março!$C$31</f>
        <v>26.5</v>
      </c>
      <c r="AC25" s="18">
        <f>[21]Março!$C$32</f>
        <v>26.5</v>
      </c>
      <c r="AD25" s="18">
        <f>[21]Março!$C$33</f>
        <v>28.4</v>
      </c>
      <c r="AE25" s="18">
        <f>[21]Março!$C$34</f>
        <v>29.6</v>
      </c>
      <c r="AF25" s="18">
        <f>[21]Março!$C$35</f>
        <v>30.8</v>
      </c>
      <c r="AG25" s="38">
        <f t="shared" si="5"/>
        <v>35.1</v>
      </c>
      <c r="AH25" s="41">
        <f t="shared" si="6"/>
        <v>29.645161290322584</v>
      </c>
    </row>
    <row r="26" spans="1:34" ht="17.100000000000001" customHeight="1" x14ac:dyDescent="0.2">
      <c r="A26" s="16" t="s">
        <v>16</v>
      </c>
      <c r="B26" s="18">
        <f>[22]Março!$C$5</f>
        <v>34.299999999999997</v>
      </c>
      <c r="C26" s="18">
        <f>[22]Março!$C$6</f>
        <v>35.299999999999997</v>
      </c>
      <c r="D26" s="18">
        <f>[22]Março!$C$7</f>
        <v>36.200000000000003</v>
      </c>
      <c r="E26" s="18">
        <f>[22]Março!$C$8</f>
        <v>30.7</v>
      </c>
      <c r="F26" s="18">
        <f>[22]Março!$C$9</f>
        <v>31.1</v>
      </c>
      <c r="G26" s="18">
        <f>[22]Março!$C$10</f>
        <v>36.5</v>
      </c>
      <c r="H26" s="18">
        <f>[22]Março!$C$11</f>
        <v>37.299999999999997</v>
      </c>
      <c r="I26" s="18">
        <f>[22]Março!$C$12</f>
        <v>37.4</v>
      </c>
      <c r="J26" s="18">
        <f>[22]Março!$C$13</f>
        <v>36.9</v>
      </c>
      <c r="K26" s="18">
        <f>[22]Março!$C$14</f>
        <v>37.5</v>
      </c>
      <c r="L26" s="18">
        <f>[22]Março!$C$15</f>
        <v>35.1</v>
      </c>
      <c r="M26" s="18">
        <f>[22]Março!$C$16</f>
        <v>37.299999999999997</v>
      </c>
      <c r="N26" s="18">
        <f>[22]Março!$C$17</f>
        <v>29.5</v>
      </c>
      <c r="O26" s="18">
        <f>[22]Março!$C$18</f>
        <v>29.7</v>
      </c>
      <c r="P26" s="18">
        <f>[22]Março!$C$19</f>
        <v>32.1</v>
      </c>
      <c r="Q26" s="18">
        <f>[22]Março!$C$20</f>
        <v>28.3</v>
      </c>
      <c r="R26" s="18">
        <f>[22]Março!$C$21</f>
        <v>32.1</v>
      </c>
      <c r="S26" s="18">
        <f>[22]Março!$C$22</f>
        <v>27.2</v>
      </c>
      <c r="T26" s="18">
        <f>[22]Março!$C$23</f>
        <v>30.7</v>
      </c>
      <c r="U26" s="18">
        <f>[22]Março!$C$24</f>
        <v>26.7</v>
      </c>
      <c r="V26" s="18">
        <f>[22]Março!$C$25</f>
        <v>31.2</v>
      </c>
      <c r="W26" s="18">
        <f>[22]Março!$C$26</f>
        <v>32.9</v>
      </c>
      <c r="X26" s="18">
        <f>[22]Março!$C$27</f>
        <v>33.4</v>
      </c>
      <c r="Y26" s="18">
        <f>[22]Março!$C$28</f>
        <v>32.700000000000003</v>
      </c>
      <c r="Z26" s="18">
        <f>[22]Março!$C$29</f>
        <v>35.700000000000003</v>
      </c>
      <c r="AA26" s="18">
        <f>[22]Março!$C$30</f>
        <v>29.5</v>
      </c>
      <c r="AB26" s="18">
        <f>[22]Março!$C$31</f>
        <v>29.6</v>
      </c>
      <c r="AC26" s="18">
        <f>[22]Março!$C$32</f>
        <v>29.5</v>
      </c>
      <c r="AD26" s="18">
        <f>[22]Março!$C$33</f>
        <v>31.8</v>
      </c>
      <c r="AE26" s="18">
        <f>[22]Março!$C$34</f>
        <v>33.4</v>
      </c>
      <c r="AF26" s="18">
        <f>[22]Março!$C$35</f>
        <v>34.799999999999997</v>
      </c>
      <c r="AG26" s="38">
        <f t="shared" si="5"/>
        <v>37.5</v>
      </c>
      <c r="AH26" s="41">
        <f t="shared" si="6"/>
        <v>32.78709677419355</v>
      </c>
    </row>
    <row r="27" spans="1:34" ht="17.100000000000001" customHeight="1" x14ac:dyDescent="0.2">
      <c r="A27" s="16" t="s">
        <v>17</v>
      </c>
      <c r="B27" s="18">
        <f>[23]Março!$C$5</f>
        <v>33</v>
      </c>
      <c r="C27" s="18">
        <f>[23]Março!$C$6</f>
        <v>34.5</v>
      </c>
      <c r="D27" s="18">
        <f>[23]Março!$C$7</f>
        <v>36.200000000000003</v>
      </c>
      <c r="E27" s="18">
        <f>[23]Março!$C$8</f>
        <v>36</v>
      </c>
      <c r="F27" s="18">
        <f>[23]Março!$C$9</f>
        <v>34.799999999999997</v>
      </c>
      <c r="G27" s="18">
        <f>[23]Março!$C$10</f>
        <v>35.799999999999997</v>
      </c>
      <c r="H27" s="18">
        <f>[23]Março!$C$11</f>
        <v>36.4</v>
      </c>
      <c r="I27" s="18">
        <f>[23]Março!$C$12</f>
        <v>36.799999999999997</v>
      </c>
      <c r="J27" s="18">
        <f>[23]Março!$C$13</f>
        <v>34.6</v>
      </c>
      <c r="K27" s="18">
        <f>[23]Março!$C$14</f>
        <v>36</v>
      </c>
      <c r="L27" s="18">
        <f>[23]Março!$C$15</f>
        <v>33.6</v>
      </c>
      <c r="M27" s="18">
        <f>[23]Março!$C$16</f>
        <v>34.700000000000003</v>
      </c>
      <c r="N27" s="18">
        <f>[23]Março!$C$17</f>
        <v>33.6</v>
      </c>
      <c r="O27" s="18">
        <f>[23]Março!$C$18</f>
        <v>30.9</v>
      </c>
      <c r="P27" s="18">
        <f>[23]Março!$C$19</f>
        <v>32.299999999999997</v>
      </c>
      <c r="Q27" s="18">
        <f>[23]Março!$C$20</f>
        <v>28.4</v>
      </c>
      <c r="R27" s="18">
        <f>[23]Março!$C$21</f>
        <v>31.2</v>
      </c>
      <c r="S27" s="18">
        <f>[23]Março!$C$22</f>
        <v>24.7</v>
      </c>
      <c r="T27" s="18">
        <f>[23]Março!$C$23</f>
        <v>24.9</v>
      </c>
      <c r="U27" s="18">
        <f>[23]Março!$C$24</f>
        <v>23.6</v>
      </c>
      <c r="V27" s="18">
        <f>[23]Março!$C$25</f>
        <v>28.7</v>
      </c>
      <c r="W27" s="18">
        <f>[23]Março!$C$26</f>
        <v>31.4</v>
      </c>
      <c r="X27" s="18">
        <f>[23]Março!$C$27</f>
        <v>32.5</v>
      </c>
      <c r="Y27" s="18">
        <f>[23]Março!$C$28</f>
        <v>32.1</v>
      </c>
      <c r="Z27" s="18">
        <f>[23]Março!$C$29</f>
        <v>33.4</v>
      </c>
      <c r="AA27" s="18">
        <f>[23]Março!$C$30</f>
        <v>28.4</v>
      </c>
      <c r="AB27" s="18">
        <f>[23]Março!$C$31</f>
        <v>29.1</v>
      </c>
      <c r="AC27" s="18">
        <f>[23]Março!$C$32</f>
        <v>29</v>
      </c>
      <c r="AD27" s="18" t="str">
        <f>[23]Março!$C$33</f>
        <v>**</v>
      </c>
      <c r="AE27" s="18" t="str">
        <f>[23]Março!$C$34</f>
        <v>**</v>
      </c>
      <c r="AF27" s="18" t="str">
        <f>[23]Março!$C$35</f>
        <v>**</v>
      </c>
      <c r="AG27" s="38">
        <f t="shared" si="5"/>
        <v>36.799999999999997</v>
      </c>
      <c r="AH27" s="41">
        <f t="shared" si="6"/>
        <v>32.021428571428579</v>
      </c>
    </row>
    <row r="28" spans="1:34" ht="17.100000000000001" customHeight="1" x14ac:dyDescent="0.2">
      <c r="A28" s="16" t="s">
        <v>18</v>
      </c>
      <c r="B28" s="18">
        <f>[24]Março!$C$5</f>
        <v>31.6</v>
      </c>
      <c r="C28" s="18">
        <f>[24]Março!$C$6</f>
        <v>31.3</v>
      </c>
      <c r="D28" s="18">
        <f>[24]Março!$C$7</f>
        <v>32.299999999999997</v>
      </c>
      <c r="E28" s="18">
        <f>[24]Março!$C$8</f>
        <v>31.5</v>
      </c>
      <c r="F28" s="18">
        <f>[24]Março!$C$9</f>
        <v>31.4</v>
      </c>
      <c r="G28" s="18">
        <f>[24]Março!$C$10</f>
        <v>32</v>
      </c>
      <c r="H28" s="18">
        <f>[24]Março!$C$11</f>
        <v>32.200000000000003</v>
      </c>
      <c r="I28" s="18">
        <f>[24]Março!$C$12</f>
        <v>31.6</v>
      </c>
      <c r="J28" s="18">
        <f>[24]Março!$C$13</f>
        <v>32.200000000000003</v>
      </c>
      <c r="K28" s="18">
        <f>[24]Março!$C$14</f>
        <v>32</v>
      </c>
      <c r="L28" s="18">
        <f>[24]Março!$C$15</f>
        <v>31.7</v>
      </c>
      <c r="M28" s="18">
        <f>[24]Março!$C$16</f>
        <v>32.200000000000003</v>
      </c>
      <c r="N28" s="18">
        <f>[24]Março!$C$17</f>
        <v>32.6</v>
      </c>
      <c r="O28" s="18">
        <f>[24]Março!$C$18</f>
        <v>30.3</v>
      </c>
      <c r="P28" s="18">
        <f>[24]Março!$C$19</f>
        <v>29.6</v>
      </c>
      <c r="Q28" s="18">
        <f>[24]Março!$C$20</f>
        <v>25.6</v>
      </c>
      <c r="R28" s="18">
        <f>[24]Março!$C$21</f>
        <v>30.2</v>
      </c>
      <c r="S28" s="18">
        <f>[24]Março!$C$22</f>
        <v>24.7</v>
      </c>
      <c r="T28" s="18">
        <f>[24]Março!$C$23</f>
        <v>23.9</v>
      </c>
      <c r="U28" s="18">
        <f>[24]Março!$C$24</f>
        <v>28.2</v>
      </c>
      <c r="V28" s="18">
        <f>[24]Março!$C$25</f>
        <v>28</v>
      </c>
      <c r="W28" s="18">
        <f>[24]Março!$C$26</f>
        <v>30.2</v>
      </c>
      <c r="X28" s="18">
        <f>[24]Março!$C$27</f>
        <v>31.2</v>
      </c>
      <c r="Y28" s="18">
        <f>[24]Março!$C$28</f>
        <v>30.6</v>
      </c>
      <c r="Z28" s="18">
        <f>[24]Março!$C$29</f>
        <v>27.2</v>
      </c>
      <c r="AA28" s="18">
        <f>[24]Março!$C$30</f>
        <v>29.8</v>
      </c>
      <c r="AB28" s="18">
        <f>[24]Março!$C$31</f>
        <v>28.5</v>
      </c>
      <c r="AC28" s="18">
        <f>[24]Março!$C$32</f>
        <v>28.9</v>
      </c>
      <c r="AD28" s="18">
        <f>[24]Março!$C$33</f>
        <v>30.3</v>
      </c>
      <c r="AE28" s="18">
        <f>[24]Março!$C$34</f>
        <v>31.2</v>
      </c>
      <c r="AF28" s="18">
        <f>[24]Março!$C$35</f>
        <v>31.6</v>
      </c>
      <c r="AG28" s="38">
        <f t="shared" si="5"/>
        <v>32.6</v>
      </c>
      <c r="AH28" s="41">
        <f t="shared" si="6"/>
        <v>30.148387096774201</v>
      </c>
    </row>
    <row r="29" spans="1:34" ht="17.100000000000001" customHeight="1" x14ac:dyDescent="0.2">
      <c r="A29" s="16" t="s">
        <v>19</v>
      </c>
      <c r="B29" s="18">
        <f>[25]Março!$C$5</f>
        <v>33.700000000000003</v>
      </c>
      <c r="C29" s="18">
        <f>[25]Março!$C$6</f>
        <v>33.700000000000003</v>
      </c>
      <c r="D29" s="18">
        <f>[25]Março!$C$7</f>
        <v>33.200000000000003</v>
      </c>
      <c r="E29" s="18">
        <f>[25]Março!$C$8</f>
        <v>33.1</v>
      </c>
      <c r="F29" s="18">
        <f>[25]Março!$C$9</f>
        <v>26.5</v>
      </c>
      <c r="G29" s="18">
        <f>[25]Março!$C$10</f>
        <v>32.700000000000003</v>
      </c>
      <c r="H29" s="18">
        <f>[25]Março!$C$11</f>
        <v>31.7</v>
      </c>
      <c r="I29" s="18">
        <f>[25]Março!$C$12</f>
        <v>34.6</v>
      </c>
      <c r="J29" s="18">
        <f>[25]Março!$C$13</f>
        <v>33.299999999999997</v>
      </c>
      <c r="K29" s="18">
        <f>[25]Março!$C$14</f>
        <v>34.9</v>
      </c>
      <c r="L29" s="18">
        <f>[25]Março!$C$15</f>
        <v>30.9</v>
      </c>
      <c r="M29" s="18">
        <f>[25]Março!$C$16</f>
        <v>34.1</v>
      </c>
      <c r="N29" s="18">
        <f>[25]Março!$C$17</f>
        <v>29</v>
      </c>
      <c r="O29" s="18">
        <f>[25]Março!$C$18</f>
        <v>25.2</v>
      </c>
      <c r="P29" s="18">
        <f>[25]Março!$C$19</f>
        <v>27.8</v>
      </c>
      <c r="Q29" s="18">
        <f>[25]Março!$C$20</f>
        <v>29.7</v>
      </c>
      <c r="R29" s="18">
        <f>[25]Março!$C$21</f>
        <v>29.5</v>
      </c>
      <c r="S29" s="18">
        <f>[25]Março!$C$22</f>
        <v>22.4</v>
      </c>
      <c r="T29" s="18">
        <f>[25]Março!$C$23</f>
        <v>26.6</v>
      </c>
      <c r="U29" s="18">
        <f>[25]Março!$C$24</f>
        <v>22</v>
      </c>
      <c r="V29" s="18">
        <f>[25]Março!$C$25</f>
        <v>27.1</v>
      </c>
      <c r="W29" s="18">
        <f>[25]Março!$C$26</f>
        <v>28.7</v>
      </c>
      <c r="X29" s="18">
        <f>[25]Março!$C$27</f>
        <v>29.9</v>
      </c>
      <c r="Y29" s="18">
        <f>[25]Março!$C$28</f>
        <v>29.3</v>
      </c>
      <c r="Z29" s="18">
        <f>[25]Março!$C$29</f>
        <v>31.4</v>
      </c>
      <c r="AA29" s="18">
        <f>[25]Março!$C$30</f>
        <v>28.9</v>
      </c>
      <c r="AB29" s="18">
        <f>[25]Março!$C$31</f>
        <v>26.8</v>
      </c>
      <c r="AC29" s="18">
        <f>[25]Março!$C$32</f>
        <v>27.2</v>
      </c>
      <c r="AD29" s="18">
        <f>[25]Março!$C$33</f>
        <v>29</v>
      </c>
      <c r="AE29" s="18">
        <f>[25]Março!$C$34</f>
        <v>29.3</v>
      </c>
      <c r="AF29" s="18">
        <f>[25]Março!$C$35</f>
        <v>31.5</v>
      </c>
      <c r="AG29" s="38">
        <f t="shared" si="5"/>
        <v>34.9</v>
      </c>
      <c r="AH29" s="41">
        <f t="shared" si="6"/>
        <v>29.796774193548384</v>
      </c>
    </row>
    <row r="30" spans="1:34" ht="17.100000000000001" customHeight="1" x14ac:dyDescent="0.2">
      <c r="A30" s="16" t="s">
        <v>31</v>
      </c>
      <c r="B30" s="18">
        <f>[26]Março!$C$5</f>
        <v>33.4</v>
      </c>
      <c r="C30" s="18">
        <f>[26]Março!$C$6</f>
        <v>32.5</v>
      </c>
      <c r="D30" s="18">
        <f>[26]Março!$C$7</f>
        <v>34.6</v>
      </c>
      <c r="E30" s="18">
        <f>[26]Março!$C$8</f>
        <v>34.9</v>
      </c>
      <c r="F30" s="18">
        <f>[26]Março!$C$9</f>
        <v>34</v>
      </c>
      <c r="G30" s="18">
        <f>[26]Março!$C$10</f>
        <v>33.4</v>
      </c>
      <c r="H30" s="18">
        <f>[26]Março!$C$11</f>
        <v>34.9</v>
      </c>
      <c r="I30" s="18">
        <f>[26]Março!$C$12</f>
        <v>35.200000000000003</v>
      </c>
      <c r="J30" s="18">
        <f>[26]Março!$C$13</f>
        <v>34.700000000000003</v>
      </c>
      <c r="K30" s="18">
        <f>[26]Março!$C$14</f>
        <v>35.200000000000003</v>
      </c>
      <c r="L30" s="18">
        <f>[26]Março!$C$15</f>
        <v>32.9</v>
      </c>
      <c r="M30" s="18">
        <f>[26]Março!$C$16</f>
        <v>32.5</v>
      </c>
      <c r="N30" s="18">
        <f>[26]Março!$C$17</f>
        <v>34.4</v>
      </c>
      <c r="O30" s="18">
        <f>[26]Março!$C$18</f>
        <v>30.9</v>
      </c>
      <c r="P30" s="18">
        <f>[26]Março!$C$19</f>
        <v>29.6</v>
      </c>
      <c r="Q30" s="18">
        <f>[26]Março!$C$20</f>
        <v>25.6</v>
      </c>
      <c r="R30" s="18">
        <f>[26]Março!$C$21</f>
        <v>30.2</v>
      </c>
      <c r="S30" s="18">
        <f>[26]Março!$C$22</f>
        <v>24.7</v>
      </c>
      <c r="T30" s="18">
        <f>[26]Março!$C$23</f>
        <v>23.9</v>
      </c>
      <c r="U30" s="18">
        <f>[26]Março!$C$24</f>
        <v>24.6</v>
      </c>
      <c r="V30" s="18">
        <f>[26]Março!$C$25</f>
        <v>28.1</v>
      </c>
      <c r="W30" s="18">
        <f>[26]Março!$C$26</f>
        <v>30.7</v>
      </c>
      <c r="X30" s="18">
        <f>[26]Março!$C$27</f>
        <v>32.299999999999997</v>
      </c>
      <c r="Y30" s="18">
        <f>[26]Março!$C$28</f>
        <v>30.4</v>
      </c>
      <c r="Z30" s="18">
        <f>[26]Março!$C$29</f>
        <v>31</v>
      </c>
      <c r="AA30" s="18">
        <f>[26]Março!$C$30</f>
        <v>27.9</v>
      </c>
      <c r="AB30" s="18">
        <f>[26]Março!$C$31</f>
        <v>28.1</v>
      </c>
      <c r="AC30" s="18">
        <f>[26]Março!$C$32</f>
        <v>27.9</v>
      </c>
      <c r="AD30" s="18">
        <f>[26]Março!$C$33</f>
        <v>30.2</v>
      </c>
      <c r="AE30" s="18">
        <f>[26]Março!$C$34</f>
        <v>32</v>
      </c>
      <c r="AF30" s="18">
        <f>[26]Março!$C$35</f>
        <v>33.1</v>
      </c>
      <c r="AG30" s="38">
        <f t="shared" si="5"/>
        <v>35.200000000000003</v>
      </c>
      <c r="AH30" s="41">
        <f t="shared" si="6"/>
        <v>31.090322580645164</v>
      </c>
    </row>
    <row r="31" spans="1:34" ht="17.100000000000001" customHeight="1" x14ac:dyDescent="0.2">
      <c r="A31" s="16" t="s">
        <v>50</v>
      </c>
      <c r="B31" s="18">
        <f>[27]Março!$C$5</f>
        <v>32.200000000000003</v>
      </c>
      <c r="C31" s="18">
        <f>[27]Março!$C$6</f>
        <v>32.5</v>
      </c>
      <c r="D31" s="18">
        <f>[27]Março!$C$7</f>
        <v>31.5</v>
      </c>
      <c r="E31" s="18">
        <f>[27]Março!$C$8</f>
        <v>32.6</v>
      </c>
      <c r="F31" s="18">
        <f>[27]Março!$C$9</f>
        <v>32.1</v>
      </c>
      <c r="G31" s="18">
        <f>[27]Março!$C$10</f>
        <v>32.5</v>
      </c>
      <c r="H31" s="18">
        <f>[27]Março!$C$11</f>
        <v>32.6</v>
      </c>
      <c r="I31" s="18">
        <f>[27]Março!$C$12</f>
        <v>33.6</v>
      </c>
      <c r="J31" s="18">
        <f>[27]Março!$C$13</f>
        <v>32.799999999999997</v>
      </c>
      <c r="K31" s="18">
        <f>[27]Março!$C$14</f>
        <v>34.1</v>
      </c>
      <c r="L31" s="18">
        <f>[27]Março!$C$15</f>
        <v>33.6</v>
      </c>
      <c r="M31" s="18">
        <f>[27]Março!$C$16</f>
        <v>33.9</v>
      </c>
      <c r="N31" s="18">
        <f>[27]Março!$C$17</f>
        <v>34.1</v>
      </c>
      <c r="O31" s="18">
        <f>[27]Março!$C$18</f>
        <v>33</v>
      </c>
      <c r="P31" s="18">
        <f>[27]Março!$C$19</f>
        <v>33.1</v>
      </c>
      <c r="Q31" s="18">
        <f>[27]Março!$C$20</f>
        <v>27.7</v>
      </c>
      <c r="R31" s="18">
        <f>[27]Março!$C$21</f>
        <v>29.4</v>
      </c>
      <c r="S31" s="18">
        <f>[27]Março!$C$22</f>
        <v>27.6</v>
      </c>
      <c r="T31" s="18">
        <f>[27]Março!$C$23</f>
        <v>28.6</v>
      </c>
      <c r="U31" s="18">
        <f>[27]Março!$C$24</f>
        <v>30.7</v>
      </c>
      <c r="V31" s="18">
        <f>[27]Março!$C$25</f>
        <v>29.3</v>
      </c>
      <c r="W31" s="18">
        <f>[27]Março!$C$26</f>
        <v>32</v>
      </c>
      <c r="X31" s="18">
        <f>[27]Março!$C$27</f>
        <v>30.3</v>
      </c>
      <c r="Y31" s="18">
        <f>[27]Março!$C$28</f>
        <v>30.8</v>
      </c>
      <c r="Z31" s="18">
        <f>[27]Março!$C$29</f>
        <v>26.9</v>
      </c>
      <c r="AA31" s="18">
        <f>[27]Março!$C$30</f>
        <v>28.9</v>
      </c>
      <c r="AB31" s="18">
        <f>[27]Março!$C$31</f>
        <v>29.8</v>
      </c>
      <c r="AC31" s="18">
        <f>[27]Março!$C$32</f>
        <v>30.2</v>
      </c>
      <c r="AD31" s="18">
        <f>[27]Março!$C$33</f>
        <v>31.5</v>
      </c>
      <c r="AE31" s="18">
        <f>[27]Março!$C$34</f>
        <v>32.200000000000003</v>
      </c>
      <c r="AF31" s="18">
        <f>[27]Março!$C$35</f>
        <v>31.7</v>
      </c>
      <c r="AG31" s="38">
        <f>MAX(B31:AF31)</f>
        <v>34.1</v>
      </c>
      <c r="AH31" s="41">
        <f>AVERAGE(B31:AF31)</f>
        <v>31.348387096774196</v>
      </c>
    </row>
    <row r="32" spans="1:34" ht="17.100000000000001" customHeight="1" x14ac:dyDescent="0.2">
      <c r="A32" s="16" t="s">
        <v>20</v>
      </c>
      <c r="B32" s="18">
        <f>[28]Março!$C$5</f>
        <v>32.1</v>
      </c>
      <c r="C32" s="18">
        <f>[28]Março!$C$6</f>
        <v>34.299999999999997</v>
      </c>
      <c r="D32" s="18">
        <f>[28]Março!$C$7</f>
        <v>35.799999999999997</v>
      </c>
      <c r="E32" s="18">
        <f>[28]Março!$C$8</f>
        <v>36.6</v>
      </c>
      <c r="F32" s="18">
        <f>[28]Março!$C$9</f>
        <v>37</v>
      </c>
      <c r="G32" s="18">
        <f>[28]Março!$C$10</f>
        <v>36</v>
      </c>
      <c r="H32" s="18">
        <f>[28]Março!$C$11</f>
        <v>36</v>
      </c>
      <c r="I32" s="18">
        <f>[28]Março!$C$12</f>
        <v>37.5</v>
      </c>
      <c r="J32" s="18">
        <f>[28]Março!$C$13</f>
        <v>35.6</v>
      </c>
      <c r="K32" s="18">
        <f>[28]Março!$C$14</f>
        <v>36.6</v>
      </c>
      <c r="L32" s="18">
        <f>[28]Março!$C$15</f>
        <v>35.799999999999997</v>
      </c>
      <c r="M32" s="18">
        <f>[28]Março!$C$16</f>
        <v>35.799999999999997</v>
      </c>
      <c r="N32" s="18">
        <f>[28]Março!$C$17</f>
        <v>34.799999999999997</v>
      </c>
      <c r="O32" s="18">
        <f>[28]Março!$C$18</f>
        <v>33.6</v>
      </c>
      <c r="P32" s="18">
        <f>[28]Março!$C$19</f>
        <v>33.5</v>
      </c>
      <c r="Q32" s="18">
        <f>[28]Março!$C$20</f>
        <v>31</v>
      </c>
      <c r="R32" s="18">
        <f>[28]Março!$C$21</f>
        <v>27.6</v>
      </c>
      <c r="S32" s="18">
        <f>[28]Março!$C$22</f>
        <v>24</v>
      </c>
      <c r="T32" s="18">
        <f>[28]Março!$C$23</f>
        <v>28.2</v>
      </c>
      <c r="U32" s="18">
        <f>[28]Março!$C$24</f>
        <v>29.4</v>
      </c>
      <c r="V32" s="18">
        <f>[28]Março!$C$25</f>
        <v>30.2</v>
      </c>
      <c r="W32" s="18">
        <f>[28]Março!$C$26</f>
        <v>31.9</v>
      </c>
      <c r="X32" s="18">
        <f>[28]Março!$C$27</f>
        <v>34.1</v>
      </c>
      <c r="Y32" s="18">
        <f>[28]Março!$C$28</f>
        <v>30.1</v>
      </c>
      <c r="Z32" s="18">
        <f>[28]Março!$C$29</f>
        <v>30.3</v>
      </c>
      <c r="AA32" s="18">
        <f>[28]Março!$C$30</f>
        <v>31.9</v>
      </c>
      <c r="AB32" s="18">
        <f>[28]Março!$C$31</f>
        <v>30.9</v>
      </c>
      <c r="AC32" s="18">
        <f>[28]Março!$C$32</f>
        <v>32.5</v>
      </c>
      <c r="AD32" s="18">
        <f>[28]Março!$C$33</f>
        <v>32.799999999999997</v>
      </c>
      <c r="AE32" s="18">
        <f>[28]Março!$C$34</f>
        <v>33.9</v>
      </c>
      <c r="AF32" s="18">
        <f>[28]Março!$C$35</f>
        <v>33.799999999999997</v>
      </c>
      <c r="AG32" s="38">
        <f>MAX(B32:AF32)</f>
        <v>37.5</v>
      </c>
      <c r="AH32" s="41">
        <f>AVERAGE(B32:AF32)</f>
        <v>33.019354838709681</v>
      </c>
    </row>
    <row r="33" spans="1:34" s="5" customFormat="1" ht="17.100000000000001" customHeight="1" x14ac:dyDescent="0.2">
      <c r="A33" s="34" t="s">
        <v>33</v>
      </c>
      <c r="B33" s="35">
        <f t="shared" ref="B33:AG33" si="7">MAX(B5:B32)</f>
        <v>35.9</v>
      </c>
      <c r="C33" s="35">
        <f t="shared" si="7"/>
        <v>36.200000000000003</v>
      </c>
      <c r="D33" s="35">
        <f t="shared" si="7"/>
        <v>37.799999999999997</v>
      </c>
      <c r="E33" s="35">
        <f t="shared" si="7"/>
        <v>36.9</v>
      </c>
      <c r="F33" s="35">
        <f t="shared" si="7"/>
        <v>37</v>
      </c>
      <c r="G33" s="35">
        <f t="shared" si="7"/>
        <v>36.9</v>
      </c>
      <c r="H33" s="35">
        <f t="shared" si="7"/>
        <v>37.299999999999997</v>
      </c>
      <c r="I33" s="35">
        <f t="shared" si="7"/>
        <v>38.6</v>
      </c>
      <c r="J33" s="35">
        <f t="shared" si="7"/>
        <v>37.1</v>
      </c>
      <c r="K33" s="35">
        <f t="shared" si="7"/>
        <v>37.5</v>
      </c>
      <c r="L33" s="35">
        <f t="shared" si="7"/>
        <v>36.6</v>
      </c>
      <c r="M33" s="35">
        <f t="shared" si="7"/>
        <v>37.299999999999997</v>
      </c>
      <c r="N33" s="35">
        <f t="shared" si="7"/>
        <v>38.1</v>
      </c>
      <c r="O33" s="35">
        <f t="shared" si="7"/>
        <v>35</v>
      </c>
      <c r="P33" s="35">
        <f t="shared" si="7"/>
        <v>36.1</v>
      </c>
      <c r="Q33" s="35">
        <f t="shared" si="7"/>
        <v>32.1</v>
      </c>
      <c r="R33" s="35">
        <f t="shared" si="7"/>
        <v>33.200000000000003</v>
      </c>
      <c r="S33" s="35">
        <f t="shared" si="7"/>
        <v>30.4</v>
      </c>
      <c r="T33" s="35">
        <f t="shared" si="7"/>
        <v>30.7</v>
      </c>
      <c r="U33" s="35">
        <f t="shared" si="7"/>
        <v>30.7</v>
      </c>
      <c r="V33" s="35">
        <f t="shared" si="7"/>
        <v>32.700000000000003</v>
      </c>
      <c r="W33" s="35">
        <f t="shared" si="7"/>
        <v>33.5</v>
      </c>
      <c r="X33" s="35">
        <f t="shared" si="7"/>
        <v>35.1</v>
      </c>
      <c r="Y33" s="35">
        <f t="shared" si="7"/>
        <v>32.9</v>
      </c>
      <c r="Z33" s="35">
        <f t="shared" si="7"/>
        <v>35.700000000000003</v>
      </c>
      <c r="AA33" s="35">
        <f t="shared" si="7"/>
        <v>31.9</v>
      </c>
      <c r="AB33" s="35">
        <f t="shared" si="7"/>
        <v>32</v>
      </c>
      <c r="AC33" s="35">
        <f t="shared" si="7"/>
        <v>32.5</v>
      </c>
      <c r="AD33" s="35">
        <f t="shared" si="7"/>
        <v>32.799999999999997</v>
      </c>
      <c r="AE33" s="35">
        <f t="shared" si="7"/>
        <v>34</v>
      </c>
      <c r="AF33" s="35">
        <f t="shared" si="7"/>
        <v>35.200000000000003</v>
      </c>
      <c r="AG33" s="38">
        <f t="shared" si="7"/>
        <v>38.6</v>
      </c>
      <c r="AH33" s="41">
        <f>AVERAGE(AH5:AH32)</f>
        <v>31.468390937019969</v>
      </c>
    </row>
    <row r="34" spans="1:34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1"/>
      <c r="AH34" s="14"/>
    </row>
    <row r="35" spans="1:34" x14ac:dyDescent="0.2">
      <c r="B35" s="26"/>
      <c r="C35" s="26" t="s">
        <v>53</v>
      </c>
      <c r="D35" s="26"/>
      <c r="E35" s="26"/>
      <c r="F35" s="26"/>
      <c r="G35" s="26"/>
      <c r="N35" s="2" t="s">
        <v>54</v>
      </c>
      <c r="Y35" s="2" t="s">
        <v>56</v>
      </c>
    </row>
    <row r="36" spans="1:34" x14ac:dyDescent="0.2">
      <c r="K36" s="27"/>
      <c r="L36" s="27"/>
      <c r="M36" s="27"/>
      <c r="N36" s="27" t="s">
        <v>55</v>
      </c>
      <c r="O36" s="27"/>
      <c r="P36" s="27"/>
      <c r="Q36" s="27"/>
      <c r="W36" s="27"/>
      <c r="X36" s="27"/>
      <c r="Y36" s="27" t="s">
        <v>57</v>
      </c>
      <c r="Z36" s="27"/>
      <c r="AA36" s="27"/>
    </row>
    <row r="37" spans="1:34" x14ac:dyDescent="0.2">
      <c r="J37" s="2" t="s">
        <v>52</v>
      </c>
    </row>
    <row r="39" spans="1:34" x14ac:dyDescent="0.2">
      <c r="K39" s="2" t="s">
        <v>52</v>
      </c>
    </row>
    <row r="40" spans="1:34" x14ac:dyDescent="0.2">
      <c r="L40" s="2" t="s">
        <v>52</v>
      </c>
      <c r="AA40" s="2" t="s">
        <v>52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  <mergeCell ref="AF3:AF4"/>
    <mergeCell ref="F3:F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zoomScale="90" zoomScaleNormal="90" workbookViewId="0">
      <selection activeCell="AG6" sqref="AG6"/>
    </sheetView>
  </sheetViews>
  <sheetFormatPr defaultRowHeight="12.75" x14ac:dyDescent="0.2"/>
  <cols>
    <col min="1" max="1" width="18.7109375" style="2" customWidth="1"/>
    <col min="2" max="2" width="5.42578125" style="2" customWidth="1"/>
    <col min="3" max="4" width="5.28515625" style="2" customWidth="1"/>
    <col min="5" max="5" width="5.42578125" style="2" customWidth="1"/>
    <col min="6" max="6" width="5.140625" style="2" customWidth="1"/>
    <col min="7" max="7" width="5.28515625" style="2" customWidth="1"/>
    <col min="8" max="8" width="5.7109375" style="2" customWidth="1"/>
    <col min="9" max="10" width="5.42578125" style="2" customWidth="1"/>
    <col min="11" max="11" width="5" style="2" customWidth="1"/>
    <col min="12" max="12" width="5.140625" style="2" customWidth="1"/>
    <col min="13" max="13" width="5.28515625" style="2" customWidth="1"/>
    <col min="14" max="14" width="5.42578125" style="2" customWidth="1"/>
    <col min="15" max="15" width="5.5703125" style="2" customWidth="1"/>
    <col min="16" max="16" width="5.140625" style="2" customWidth="1"/>
    <col min="17" max="17" width="5.28515625" style="2" customWidth="1"/>
    <col min="18" max="18" width="5.140625" style="2" customWidth="1"/>
    <col min="19" max="19" width="5" style="2" customWidth="1"/>
    <col min="20" max="20" width="5.28515625" style="2" customWidth="1"/>
    <col min="21" max="25" width="5.140625" style="2" customWidth="1"/>
    <col min="26" max="26" width="5" style="2" customWidth="1"/>
    <col min="27" max="27" width="5.140625" style="2" customWidth="1"/>
    <col min="28" max="28" width="5.42578125" style="2" customWidth="1"/>
    <col min="29" max="29" width="5.140625" style="2" customWidth="1"/>
    <col min="30" max="30" width="5" style="2" customWidth="1"/>
    <col min="31" max="31" width="5.140625" style="2" customWidth="1"/>
    <col min="32" max="32" width="5.28515625" style="2" customWidth="1"/>
    <col min="33" max="33" width="6.85546875" style="9" customWidth="1"/>
    <col min="34" max="34" width="7" style="1" customWidth="1"/>
  </cols>
  <sheetData>
    <row r="1" spans="1:34" ht="20.100000000000001" customHeight="1" x14ac:dyDescent="0.2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s="4" customFormat="1" ht="20.100000000000001" customHeight="1" x14ac:dyDescent="0.2">
      <c r="A2" s="60" t="s">
        <v>21</v>
      </c>
      <c r="B2" s="58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6" t="s">
        <v>43</v>
      </c>
      <c r="AH3" s="39" t="s">
        <v>40</v>
      </c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6" t="s">
        <v>39</v>
      </c>
      <c r="AH4" s="39" t="s">
        <v>42</v>
      </c>
    </row>
    <row r="5" spans="1:34" s="5" customFormat="1" ht="20.100000000000001" customHeight="1" x14ac:dyDescent="0.2">
      <c r="A5" s="16" t="s">
        <v>46</v>
      </c>
      <c r="B5" s="17">
        <f>[1]Março!$D$5</f>
        <v>21.2</v>
      </c>
      <c r="C5" s="17">
        <f>[1]Março!$D$6</f>
        <v>20.7</v>
      </c>
      <c r="D5" s="17">
        <f>[1]Março!$D$7</f>
        <v>22</v>
      </c>
      <c r="E5" s="17">
        <f>[1]Março!$D$8</f>
        <v>21.5</v>
      </c>
      <c r="F5" s="17">
        <f>[1]Março!$D$9</f>
        <v>22.3</v>
      </c>
      <c r="G5" s="17">
        <f>[1]Março!$D$10</f>
        <v>22.3</v>
      </c>
      <c r="H5" s="17">
        <f>[1]Março!$D$11</f>
        <v>23.6</v>
      </c>
      <c r="I5" s="17">
        <f>[1]Março!$D$12</f>
        <v>23.1</v>
      </c>
      <c r="J5" s="17">
        <f>[1]Março!$D$13</f>
        <v>23.1</v>
      </c>
      <c r="K5" s="17">
        <f>[1]Março!$D$14</f>
        <v>23.6</v>
      </c>
      <c r="L5" s="17">
        <f>[1]Março!$D$15</f>
        <v>22.9</v>
      </c>
      <c r="M5" s="17">
        <f>[1]Março!$D$16</f>
        <v>22.9</v>
      </c>
      <c r="N5" s="17">
        <f>[1]Março!$D$17</f>
        <v>23.2</v>
      </c>
      <c r="O5" s="17">
        <f>[1]Março!$D$18</f>
        <v>22.3</v>
      </c>
      <c r="P5" s="17">
        <f>[1]Março!$D$19</f>
        <v>22.5</v>
      </c>
      <c r="Q5" s="17">
        <f>[1]Março!$D$20</f>
        <v>23</v>
      </c>
      <c r="R5" s="17">
        <f>[1]Março!$D$21</f>
        <v>21.9</v>
      </c>
      <c r="S5" s="17">
        <f>[1]Março!$D$22</f>
        <v>21</v>
      </c>
      <c r="T5" s="17">
        <f>[1]Março!$D$23</f>
        <v>19.600000000000001</v>
      </c>
      <c r="U5" s="17">
        <f>[1]Março!$D$24</f>
        <v>19.7</v>
      </c>
      <c r="V5" s="17">
        <f>[1]Março!$D$25</f>
        <v>19.5</v>
      </c>
      <c r="W5" s="17">
        <f>[1]Março!$D$26</f>
        <v>19.7</v>
      </c>
      <c r="X5" s="17">
        <f>[1]Março!$D$27</f>
        <v>19.7</v>
      </c>
      <c r="Y5" s="17">
        <f>[1]Março!$D$28</f>
        <v>20.2</v>
      </c>
      <c r="Z5" s="17">
        <f>[1]Março!$D$29</f>
        <v>21.9</v>
      </c>
      <c r="AA5" s="17">
        <f>[1]Março!$D$30</f>
        <v>21.5</v>
      </c>
      <c r="AB5" s="17">
        <f>[1]Março!$D$31</f>
        <v>19.2</v>
      </c>
      <c r="AC5" s="17">
        <f>[1]Março!$D$32</f>
        <v>15.4</v>
      </c>
      <c r="AD5" s="17">
        <f>[1]Março!$D$33</f>
        <v>16.5</v>
      </c>
      <c r="AE5" s="17">
        <f>[1]Março!$D$34</f>
        <v>16.8</v>
      </c>
      <c r="AF5" s="17">
        <f>[1]Março!$D$35</f>
        <v>20.2</v>
      </c>
      <c r="AG5" s="37">
        <f>MIN(B5:AF5)</f>
        <v>15.4</v>
      </c>
      <c r="AH5" s="40">
        <f>AVERAGE(B5:AF5)</f>
        <v>21.06451612903226</v>
      </c>
    </row>
    <row r="6" spans="1:34" ht="17.100000000000001" customHeight="1" x14ac:dyDescent="0.2">
      <c r="A6" s="16" t="s">
        <v>0</v>
      </c>
      <c r="B6" s="18">
        <f>[2]Março!$D$5</f>
        <v>18.100000000000001</v>
      </c>
      <c r="C6" s="18">
        <f>[2]Março!$D$6</f>
        <v>20.2</v>
      </c>
      <c r="D6" s="18">
        <f>[2]Março!$D$7</f>
        <v>21.4</v>
      </c>
      <c r="E6" s="18">
        <f>[2]Março!$D$8</f>
        <v>22.2</v>
      </c>
      <c r="F6" s="18">
        <f>[2]Março!$D$9</f>
        <v>21.8</v>
      </c>
      <c r="G6" s="18">
        <f>[2]Março!$D$10</f>
        <v>20.7</v>
      </c>
      <c r="H6" s="18">
        <f>[2]Março!$D$11</f>
        <v>22.3</v>
      </c>
      <c r="I6" s="18">
        <f>[2]Março!$D$12</f>
        <v>21</v>
      </c>
      <c r="J6" s="18">
        <f>[2]Março!$D$13</f>
        <v>21.7</v>
      </c>
      <c r="K6" s="18">
        <f>[2]Março!$D$14</f>
        <v>21.1</v>
      </c>
      <c r="L6" s="18">
        <f>[2]Março!$D$15</f>
        <v>21</v>
      </c>
      <c r="M6" s="18">
        <f>[2]Março!$D$16</f>
        <v>21.1</v>
      </c>
      <c r="N6" s="18">
        <f>[2]Março!$D$17</f>
        <v>21</v>
      </c>
      <c r="O6" s="18">
        <f>[2]Março!$D$18</f>
        <v>20.5</v>
      </c>
      <c r="P6" s="18">
        <f>[2]Março!$D$19</f>
        <v>20.100000000000001</v>
      </c>
      <c r="Q6" s="18">
        <f>[2]Março!$D$20</f>
        <v>20.9</v>
      </c>
      <c r="R6" s="18">
        <f>[2]Março!$D$21</f>
        <v>21.7</v>
      </c>
      <c r="S6" s="18">
        <f>[2]Março!$D$22</f>
        <v>19.600000000000001</v>
      </c>
      <c r="T6" s="18">
        <f>[2]Março!$D$23</f>
        <v>18.2</v>
      </c>
      <c r="U6" s="18">
        <f>[2]Março!$D$24</f>
        <v>17.399999999999999</v>
      </c>
      <c r="V6" s="18">
        <f>[2]Março!$D$25</f>
        <v>18</v>
      </c>
      <c r="W6" s="18">
        <f>[2]Março!$D$26</f>
        <v>16.5</v>
      </c>
      <c r="X6" s="18">
        <f>[2]Março!$D$27</f>
        <v>15.4</v>
      </c>
      <c r="Y6" s="18">
        <f>[2]Março!$D$28</f>
        <v>18.399999999999999</v>
      </c>
      <c r="Z6" s="18">
        <f>[2]Março!$D$29</f>
        <v>17.2</v>
      </c>
      <c r="AA6" s="18">
        <f>[2]Março!$D$30</f>
        <v>18.399999999999999</v>
      </c>
      <c r="AB6" s="18">
        <f>[2]Março!$D$31</f>
        <v>14.2</v>
      </c>
      <c r="AC6" s="18">
        <f>[2]Março!$D$32</f>
        <v>11.5</v>
      </c>
      <c r="AD6" s="18">
        <f>[2]Março!$D$33</f>
        <v>14.2</v>
      </c>
      <c r="AE6" s="18">
        <f>[2]Março!$D$34</f>
        <v>13.9</v>
      </c>
      <c r="AF6" s="18">
        <f>[2]Março!$D$35</f>
        <v>16.5</v>
      </c>
      <c r="AG6" s="38">
        <f t="shared" ref="AG6:AG16" si="1">MIN(B6:AF6)</f>
        <v>11.5</v>
      </c>
      <c r="AH6" s="41">
        <f>AVERAGE(B6:AF6)</f>
        <v>18.909677419354836</v>
      </c>
    </row>
    <row r="7" spans="1:34" ht="17.100000000000001" customHeight="1" x14ac:dyDescent="0.2">
      <c r="A7" s="16" t="s">
        <v>1</v>
      </c>
      <c r="B7" s="18">
        <f>[3]Março!$D$5</f>
        <v>21.3</v>
      </c>
      <c r="C7" s="18">
        <f>[3]Março!$D$6</f>
        <v>22.9</v>
      </c>
      <c r="D7" s="18">
        <f>[3]Março!$D$7</f>
        <v>21.7</v>
      </c>
      <c r="E7" s="18">
        <f>[3]Março!$D$8</f>
        <v>23.6</v>
      </c>
      <c r="F7" s="18">
        <f>[3]Março!$D$9</f>
        <v>23.2</v>
      </c>
      <c r="G7" s="18">
        <f>[3]Março!$D$10</f>
        <v>23.1</v>
      </c>
      <c r="H7" s="18">
        <f>[3]Março!$D$11</f>
        <v>23.6</v>
      </c>
      <c r="I7" s="18">
        <f>[3]Março!$D$12</f>
        <v>23.5</v>
      </c>
      <c r="J7" s="18">
        <f>[3]Março!$D$13</f>
        <v>24</v>
      </c>
      <c r="K7" s="18">
        <f>[3]Março!$D$14</f>
        <v>23.6</v>
      </c>
      <c r="L7" s="18">
        <f>[3]Março!$D$15</f>
        <v>24.1</v>
      </c>
      <c r="M7" s="18">
        <f>[3]Março!$D$16</f>
        <v>23.4</v>
      </c>
      <c r="N7" s="18">
        <f>[3]Março!$D$17</f>
        <v>25.7</v>
      </c>
      <c r="O7" s="18">
        <f>[3]Março!$D$18</f>
        <v>24.1</v>
      </c>
      <c r="P7" s="18">
        <f>[3]Março!$D$19</f>
        <v>23.5</v>
      </c>
      <c r="Q7" s="18">
        <f>[3]Março!$D$20</f>
        <v>23.2</v>
      </c>
      <c r="R7" s="18">
        <f>[3]Março!$D$21</f>
        <v>22.9</v>
      </c>
      <c r="S7" s="18">
        <f>[3]Março!$D$22</f>
        <v>22.7</v>
      </c>
      <c r="T7" s="18">
        <f>[3]Março!$D$23</f>
        <v>21.8</v>
      </c>
      <c r="U7" s="18">
        <f>[3]Março!$D$24</f>
        <v>22.8</v>
      </c>
      <c r="V7" s="18">
        <f>[3]Março!$D$25</f>
        <v>20.7</v>
      </c>
      <c r="W7" s="18">
        <f>[3]Março!$D$26</f>
        <v>21.6</v>
      </c>
      <c r="X7" s="18">
        <f>[3]Março!$D$27</f>
        <v>22.7</v>
      </c>
      <c r="Y7" s="18">
        <f>[3]Março!$D$28</f>
        <v>21.3</v>
      </c>
      <c r="Z7" s="18">
        <f>[3]Março!$D$29</f>
        <v>21.2</v>
      </c>
      <c r="AA7" s="18">
        <f>[3]Março!$D$30</f>
        <v>21</v>
      </c>
      <c r="AB7" s="18">
        <f>[3]Março!$D$31</f>
        <v>18.7</v>
      </c>
      <c r="AC7" s="18">
        <f>[3]Março!$D$32</f>
        <v>14.9</v>
      </c>
      <c r="AD7" s="18">
        <f>[3]Março!$D$33</f>
        <v>13.4</v>
      </c>
      <c r="AE7" s="18">
        <f>[3]Março!$D$34</f>
        <v>20</v>
      </c>
      <c r="AF7" s="18">
        <f>[3]Março!$D$35</f>
        <v>21</v>
      </c>
      <c r="AG7" s="38">
        <f t="shared" si="1"/>
        <v>13.4</v>
      </c>
      <c r="AH7" s="41">
        <f t="shared" ref="AH7:AH15" si="2">AVERAGE(B7:AF7)</f>
        <v>21.974193548387099</v>
      </c>
    </row>
    <row r="8" spans="1:34" ht="17.100000000000001" customHeight="1" x14ac:dyDescent="0.2">
      <c r="A8" s="16" t="s">
        <v>71</v>
      </c>
      <c r="B8" s="18" t="str">
        <f>[4]Março!$D$5</f>
        <v>**</v>
      </c>
      <c r="C8" s="18" t="str">
        <f>[4]Março!$D$6</f>
        <v>**</v>
      </c>
      <c r="D8" s="18" t="str">
        <f>[4]Março!$D$7</f>
        <v>**</v>
      </c>
      <c r="E8" s="18" t="str">
        <f>[4]Março!$D$8</f>
        <v>**</v>
      </c>
      <c r="F8" s="18" t="str">
        <f>[4]Março!$D$9</f>
        <v>**</v>
      </c>
      <c r="G8" s="18" t="str">
        <f>[4]Março!$D$10</f>
        <v>**</v>
      </c>
      <c r="H8" s="18" t="str">
        <f>[4]Março!$D$11</f>
        <v>**</v>
      </c>
      <c r="I8" s="18" t="str">
        <f>[4]Março!$D$12</f>
        <v>**</v>
      </c>
      <c r="J8" s="18" t="str">
        <f>[4]Março!$D$13</f>
        <v>**</v>
      </c>
      <c r="K8" s="18" t="str">
        <f>[4]Março!$D$14</f>
        <v>**</v>
      </c>
      <c r="L8" s="18" t="str">
        <f>[4]Março!$D$15</f>
        <v>**</v>
      </c>
      <c r="M8" s="18" t="str">
        <f>[4]Março!$D$16</f>
        <v>**</v>
      </c>
      <c r="N8" s="18" t="str">
        <f>[4]Março!$D$17</f>
        <v>**</v>
      </c>
      <c r="O8" s="18" t="str">
        <f>[4]Março!$D$18</f>
        <v>**</v>
      </c>
      <c r="P8" s="18" t="str">
        <f>[4]Março!$D$19</f>
        <v>**</v>
      </c>
      <c r="Q8" s="18" t="str">
        <f>[4]Março!$D$20</f>
        <v>**</v>
      </c>
      <c r="R8" s="18" t="str">
        <f>[4]Março!$D$21</f>
        <v>**</v>
      </c>
      <c r="S8" s="18" t="str">
        <f>[4]Março!$D$22</f>
        <v>**</v>
      </c>
      <c r="T8" s="18" t="str">
        <f>[4]Março!$D$23</f>
        <v>**</v>
      </c>
      <c r="U8" s="18" t="str">
        <f>[4]Março!$D$24</f>
        <v>**</v>
      </c>
      <c r="V8" s="18" t="str">
        <f>[4]Março!$D$25</f>
        <v>**</v>
      </c>
      <c r="W8" s="18">
        <f>[4]Março!$D$26</f>
        <v>19.600000000000001</v>
      </c>
      <c r="X8" s="18">
        <f>[4]Março!$D$27</f>
        <v>20.2</v>
      </c>
      <c r="Y8" s="18">
        <f>[4]Março!$D$28</f>
        <v>19.8</v>
      </c>
      <c r="Z8" s="18">
        <f>[4]Março!$D$29</f>
        <v>21.1</v>
      </c>
      <c r="AA8" s="18">
        <f>[4]Março!$D$30</f>
        <v>19.399999999999999</v>
      </c>
      <c r="AB8" s="18">
        <f>[4]Março!$D$31</f>
        <v>18.8</v>
      </c>
      <c r="AC8" s="18">
        <f>[4]Março!$D$32</f>
        <v>16.2</v>
      </c>
      <c r="AD8" s="18">
        <f>[4]Março!$D$33</f>
        <v>17.399999999999999</v>
      </c>
      <c r="AE8" s="18">
        <f>[4]Março!$D$34</f>
        <v>18.3</v>
      </c>
      <c r="AF8" s="18">
        <f>[4]Março!$D$35</f>
        <v>21.1</v>
      </c>
      <c r="AG8" s="38">
        <f t="shared" si="1"/>
        <v>16.2</v>
      </c>
      <c r="AH8" s="41">
        <f t="shared" si="2"/>
        <v>19.190000000000001</v>
      </c>
    </row>
    <row r="9" spans="1:34" ht="17.100000000000001" customHeight="1" x14ac:dyDescent="0.2">
      <c r="A9" s="16" t="s">
        <v>47</v>
      </c>
      <c r="B9" s="18">
        <f>[5]Março!$D$5</f>
        <v>21.2</v>
      </c>
      <c r="C9" s="18">
        <f>[5]Março!$D$6</f>
        <v>23.2</v>
      </c>
      <c r="D9" s="18">
        <f>[5]Março!$D$7</f>
        <v>22.6</v>
      </c>
      <c r="E9" s="18">
        <f>[5]Março!$D$8</f>
        <v>23.2</v>
      </c>
      <c r="F9" s="18">
        <f>[5]Março!$D$9</f>
        <v>21.1</v>
      </c>
      <c r="G9" s="18">
        <f>[5]Março!$D$10</f>
        <v>21.5</v>
      </c>
      <c r="H9" s="18">
        <f>[5]Março!$D$11</f>
        <v>24.1</v>
      </c>
      <c r="I9" s="18">
        <f>[5]Março!$D$12</f>
        <v>23</v>
      </c>
      <c r="J9" s="18">
        <f>[5]Março!$D$13</f>
        <v>22.7</v>
      </c>
      <c r="K9" s="18">
        <f>[5]Março!$D$14</f>
        <v>24</v>
      </c>
      <c r="L9" s="18">
        <f>[5]Março!$D$15</f>
        <v>23.1</v>
      </c>
      <c r="M9" s="18">
        <f>[5]Março!$D$16</f>
        <v>24.3</v>
      </c>
      <c r="N9" s="18">
        <f>[5]Março!$D$17</f>
        <v>22.3</v>
      </c>
      <c r="O9" s="18">
        <f>[5]Março!$D$18</f>
        <v>22</v>
      </c>
      <c r="P9" s="18">
        <f>[5]Março!$D$19</f>
        <v>22.7</v>
      </c>
      <c r="Q9" s="18">
        <f>[5]Março!$D$20</f>
        <v>22.8</v>
      </c>
      <c r="R9" s="18">
        <f>[5]Março!$D$21</f>
        <v>22.9</v>
      </c>
      <c r="S9" s="18">
        <f>[5]Março!$D$22</f>
        <v>22.9</v>
      </c>
      <c r="T9" s="18">
        <f>[5]Março!$D$23</f>
        <v>21.5</v>
      </c>
      <c r="U9" s="18">
        <f>[5]Março!$D$24</f>
        <v>21.9</v>
      </c>
      <c r="V9" s="18">
        <f>[5]Março!$D$25</f>
        <v>20.9</v>
      </c>
      <c r="W9" s="18">
        <f>[5]Março!$D$26</f>
        <v>16.8</v>
      </c>
      <c r="X9" s="18">
        <f>[5]Março!$D$27</f>
        <v>18.7</v>
      </c>
      <c r="Y9" s="18">
        <f>[5]Março!$D$28</f>
        <v>20.100000000000001</v>
      </c>
      <c r="Z9" s="18">
        <f>[5]Março!$D$29</f>
        <v>19.2</v>
      </c>
      <c r="AA9" s="18">
        <f>[5]Março!$D$30</f>
        <v>18.399999999999999</v>
      </c>
      <c r="AB9" s="18">
        <f>[5]Março!$D$31</f>
        <v>15.1</v>
      </c>
      <c r="AC9" s="18">
        <f>[5]Março!$D$32</f>
        <v>19.8</v>
      </c>
      <c r="AD9" s="18">
        <f>[5]Março!$D$33</f>
        <v>12</v>
      </c>
      <c r="AE9" s="18">
        <f>[5]Março!$D$34</f>
        <v>14.4</v>
      </c>
      <c r="AF9" s="18">
        <f>[5]Março!$D$35</f>
        <v>18</v>
      </c>
      <c r="AG9" s="38">
        <f t="shared" ref="AG9" si="3">MIN(B9:AF9)</f>
        <v>12</v>
      </c>
      <c r="AH9" s="41">
        <f t="shared" ref="AH9" si="4">AVERAGE(B9:AF9)</f>
        <v>20.851612903225803</v>
      </c>
    </row>
    <row r="10" spans="1:34" ht="17.100000000000001" customHeight="1" x14ac:dyDescent="0.2">
      <c r="A10" s="16" t="s">
        <v>2</v>
      </c>
      <c r="B10" s="18">
        <f>[6]Março!$D$5</f>
        <v>19.5</v>
      </c>
      <c r="C10" s="18">
        <f>[6]Março!$D$6</f>
        <v>21.8</v>
      </c>
      <c r="D10" s="18">
        <f>[6]Março!$D$7</f>
        <v>22.7</v>
      </c>
      <c r="E10" s="18">
        <f>[6]Março!$D$8</f>
        <v>23.1</v>
      </c>
      <c r="F10" s="18">
        <f>[6]Março!$D$9</f>
        <v>21.9</v>
      </c>
      <c r="G10" s="18">
        <f>[6]Março!$D$10</f>
        <v>21.4</v>
      </c>
      <c r="H10" s="18">
        <f>[6]Março!$D$11</f>
        <v>22.9</v>
      </c>
      <c r="I10" s="18">
        <f>[6]Março!$D$12</f>
        <v>22.1</v>
      </c>
      <c r="J10" s="18">
        <f>[6]Março!$D$13</f>
        <v>23.1</v>
      </c>
      <c r="K10" s="18">
        <f>[6]Março!$D$14</f>
        <v>23.7</v>
      </c>
      <c r="L10" s="18">
        <f>[6]Março!$D$15</f>
        <v>23.5</v>
      </c>
      <c r="M10" s="18">
        <f>[6]Março!$D$16</f>
        <v>23.5</v>
      </c>
      <c r="N10" s="18">
        <f>[6]Março!$D$17</f>
        <v>24.6</v>
      </c>
      <c r="O10" s="18">
        <f>[6]Março!$D$18</f>
        <v>21.8</v>
      </c>
      <c r="P10" s="18">
        <f>[6]Março!$D$19</f>
        <v>22.8</v>
      </c>
      <c r="Q10" s="18">
        <f>[6]Março!$D$20</f>
        <v>21</v>
      </c>
      <c r="R10" s="18">
        <f>[6]Março!$D$21</f>
        <v>20.3</v>
      </c>
      <c r="S10" s="18">
        <f>[6]Março!$D$22</f>
        <v>20.399999999999999</v>
      </c>
      <c r="T10" s="18">
        <f>[6]Março!$D$23</f>
        <v>20</v>
      </c>
      <c r="U10" s="18">
        <f>[6]Março!$D$24</f>
        <v>19.899999999999999</v>
      </c>
      <c r="V10" s="18">
        <f>[6]Março!$D$25</f>
        <v>19.100000000000001</v>
      </c>
      <c r="W10" s="18">
        <f>[6]Março!$D$26</f>
        <v>19.399999999999999</v>
      </c>
      <c r="X10" s="18">
        <f>[6]Março!$D$27</f>
        <v>20.9</v>
      </c>
      <c r="Y10" s="18">
        <f>[6]Março!$D$28</f>
        <v>18.7</v>
      </c>
      <c r="Z10" s="18">
        <f>[6]Março!$D$29</f>
        <v>20.3</v>
      </c>
      <c r="AA10" s="18">
        <f>[6]Março!$D$30</f>
        <v>17.600000000000001</v>
      </c>
      <c r="AB10" s="18">
        <f>[6]Março!$D$31</f>
        <v>17.899999999999999</v>
      </c>
      <c r="AC10" s="18">
        <f>[6]Março!$D$32</f>
        <v>13.4</v>
      </c>
      <c r="AD10" s="18">
        <f>[6]Março!$D$33</f>
        <v>15.1</v>
      </c>
      <c r="AE10" s="18">
        <f>[6]Março!$D$34</f>
        <v>21</v>
      </c>
      <c r="AF10" s="18">
        <f>[6]Março!$D$35</f>
        <v>21.2</v>
      </c>
      <c r="AG10" s="38">
        <f t="shared" si="1"/>
        <v>13.4</v>
      </c>
      <c r="AH10" s="41">
        <f t="shared" si="2"/>
        <v>20.793548387096774</v>
      </c>
    </row>
    <row r="11" spans="1:34" ht="17.100000000000001" customHeight="1" x14ac:dyDescent="0.2">
      <c r="A11" s="16" t="s">
        <v>3</v>
      </c>
      <c r="B11" s="18">
        <f>[7]Março!$D$5</f>
        <v>20.399999999999999</v>
      </c>
      <c r="C11" s="18">
        <f>[7]Março!$D$6</f>
        <v>20.100000000000001</v>
      </c>
      <c r="D11" s="18">
        <f>[7]Março!$D$7</f>
        <v>20.8</v>
      </c>
      <c r="E11" s="18">
        <f>[7]Março!$D$8</f>
        <v>22</v>
      </c>
      <c r="F11" s="18">
        <f>[7]Março!$D$9</f>
        <v>21.7</v>
      </c>
      <c r="G11" s="18">
        <f>[7]Março!$D$10</f>
        <v>20.9</v>
      </c>
      <c r="H11" s="18">
        <f>[7]Março!$D$11</f>
        <v>21.9</v>
      </c>
      <c r="I11" s="18">
        <f>[7]Março!$D$12</f>
        <v>22.1</v>
      </c>
      <c r="J11" s="18">
        <f>[7]Março!$D$13</f>
        <v>21.8</v>
      </c>
      <c r="K11" s="18">
        <f>[7]Março!$D$14</f>
        <v>22.1</v>
      </c>
      <c r="L11" s="18">
        <f>[7]Março!$D$15</f>
        <v>22.5</v>
      </c>
      <c r="M11" s="18">
        <f>[7]Março!$D$16</f>
        <v>22.2</v>
      </c>
      <c r="N11" s="18">
        <f>[7]Março!$D$17</f>
        <v>21.8</v>
      </c>
      <c r="O11" s="18">
        <f>[7]Março!$D$18</f>
        <v>21.2</v>
      </c>
      <c r="P11" s="18">
        <f>[7]Março!$D$19</f>
        <v>21.9</v>
      </c>
      <c r="Q11" s="18">
        <f>[7]Março!$D$20</f>
        <v>22.1</v>
      </c>
      <c r="R11" s="18">
        <f>[7]Março!$D$21</f>
        <v>21.2</v>
      </c>
      <c r="S11" s="18">
        <f>[7]Março!$D$22</f>
        <v>21.2</v>
      </c>
      <c r="T11" s="18">
        <f>[7]Março!$D$23</f>
        <v>20.399999999999999</v>
      </c>
      <c r="U11" s="18">
        <f>[7]Março!$D$24</f>
        <v>20.7</v>
      </c>
      <c r="V11" s="18">
        <f>[7]Março!$D$25</f>
        <v>20.100000000000001</v>
      </c>
      <c r="W11" s="18">
        <f>[7]Março!$D$26</f>
        <v>21</v>
      </c>
      <c r="X11" s="18">
        <f>[7]Março!$D$27</f>
        <v>21.3</v>
      </c>
      <c r="Y11" s="18">
        <f>[7]Março!$D$28</f>
        <v>20.3</v>
      </c>
      <c r="Z11" s="18">
        <f>[7]Março!$D$29</f>
        <v>20.7</v>
      </c>
      <c r="AA11" s="18">
        <f>[7]Março!$D$30</f>
        <v>21</v>
      </c>
      <c r="AB11" s="18">
        <f>[7]Março!$D$31</f>
        <v>19.899999999999999</v>
      </c>
      <c r="AC11" s="18">
        <f>[7]Março!$D$32</f>
        <v>19.100000000000001</v>
      </c>
      <c r="AD11" s="18">
        <f>[7]Março!$D$33</f>
        <v>19.5</v>
      </c>
      <c r="AE11" s="18">
        <f>[7]Março!$D$34</f>
        <v>19</v>
      </c>
      <c r="AF11" s="18">
        <f>[7]Março!$D$35</f>
        <v>21.2</v>
      </c>
      <c r="AG11" s="38">
        <f t="shared" si="1"/>
        <v>19</v>
      </c>
      <c r="AH11" s="41">
        <f>AVERAGE(B11:AF11)</f>
        <v>21.035483870967742</v>
      </c>
    </row>
    <row r="12" spans="1:34" ht="17.100000000000001" customHeight="1" x14ac:dyDescent="0.2">
      <c r="A12" s="16" t="s">
        <v>4</v>
      </c>
      <c r="B12" s="18">
        <f>[8]Março!$D$5</f>
        <v>18.600000000000001</v>
      </c>
      <c r="C12" s="18">
        <f>[8]Março!$D$6</f>
        <v>18.8</v>
      </c>
      <c r="D12" s="18">
        <f>[8]Março!$D$7</f>
        <v>20</v>
      </c>
      <c r="E12" s="18">
        <f>[8]Março!$D$8</f>
        <v>20.7</v>
      </c>
      <c r="F12" s="18">
        <f>[8]Março!$D$9</f>
        <v>20.9</v>
      </c>
      <c r="G12" s="18">
        <f>[8]Março!$D$10</f>
        <v>19.899999999999999</v>
      </c>
      <c r="H12" s="18">
        <f>[8]Março!$D$11</f>
        <v>21.7</v>
      </c>
      <c r="I12" s="18">
        <f>[8]Março!$D$12</f>
        <v>20.6</v>
      </c>
      <c r="J12" s="18">
        <f>[8]Março!$D$13</f>
        <v>20.399999999999999</v>
      </c>
      <c r="K12" s="18">
        <f>[8]Março!$D$14</f>
        <v>21</v>
      </c>
      <c r="L12" s="18">
        <f>[8]Março!$D$15</f>
        <v>21.4</v>
      </c>
      <c r="M12" s="18">
        <f>[8]Março!$D$16</f>
        <v>21.6</v>
      </c>
      <c r="N12" s="18">
        <f>[8]Março!$D$17</f>
        <v>21.1</v>
      </c>
      <c r="O12" s="18">
        <f>[8]Março!$D$18</f>
        <v>20.100000000000001</v>
      </c>
      <c r="P12" s="18">
        <f>[8]Março!$D$19</f>
        <v>21.5</v>
      </c>
      <c r="Q12" s="18">
        <f>[8]Março!$D$20</f>
        <v>20</v>
      </c>
      <c r="R12" s="18">
        <f>[8]Março!$D$21</f>
        <v>19.7</v>
      </c>
      <c r="S12" s="18">
        <f>[8]Março!$D$22</f>
        <v>17.600000000000001</v>
      </c>
      <c r="T12" s="18">
        <f>[8]Março!$D$23</f>
        <v>18.8</v>
      </c>
      <c r="U12" s="18">
        <f>[8]Março!$D$24</f>
        <v>20</v>
      </c>
      <c r="V12" s="18">
        <f>[8]Março!$D$25</f>
        <v>20.100000000000001</v>
      </c>
      <c r="W12" s="18">
        <f>[8]Março!$D$26</f>
        <v>19.5</v>
      </c>
      <c r="X12" s="18">
        <f>[8]Março!$D$27</f>
        <v>21.3</v>
      </c>
      <c r="Y12" s="18">
        <f>[8]Março!$D$28</f>
        <v>20.399999999999999</v>
      </c>
      <c r="Z12" s="18">
        <f>[8]Março!$D$29</f>
        <v>18.8</v>
      </c>
      <c r="AA12" s="18">
        <f>[8]Março!$D$30</f>
        <v>19.600000000000001</v>
      </c>
      <c r="AB12" s="18">
        <f>[8]Março!$D$31</f>
        <v>17.3</v>
      </c>
      <c r="AC12" s="18">
        <f>[8]Março!$D$32</f>
        <v>17.100000000000001</v>
      </c>
      <c r="AD12" s="18">
        <f>[8]Março!$D$33</f>
        <v>18.100000000000001</v>
      </c>
      <c r="AE12" s="18">
        <f>[8]Março!$D$34</f>
        <v>19.100000000000001</v>
      </c>
      <c r="AF12" s="18">
        <f>[8]Março!$D$35</f>
        <v>20.5</v>
      </c>
      <c r="AG12" s="38">
        <f t="shared" si="1"/>
        <v>17.100000000000001</v>
      </c>
      <c r="AH12" s="41">
        <f t="shared" si="2"/>
        <v>19.877419354838711</v>
      </c>
    </row>
    <row r="13" spans="1:34" ht="17.100000000000001" customHeight="1" x14ac:dyDescent="0.2">
      <c r="A13" s="16" t="s">
        <v>5</v>
      </c>
      <c r="B13" s="18">
        <f>[9]Março!$D$5</f>
        <v>23.5</v>
      </c>
      <c r="C13" s="18">
        <f>[9]Março!$D$6</f>
        <v>24.3</v>
      </c>
      <c r="D13" s="19">
        <f>[9]Março!$D$7</f>
        <v>26.9</v>
      </c>
      <c r="E13" s="19">
        <f>[9]Março!$D$8</f>
        <v>25.9</v>
      </c>
      <c r="F13" s="19">
        <f>[9]Março!$D$9</f>
        <v>23.2</v>
      </c>
      <c r="G13" s="19">
        <f>[9]Março!$D$10</f>
        <v>25.6</v>
      </c>
      <c r="H13" s="19">
        <f>[9]Março!$D$11</f>
        <v>26.8</v>
      </c>
      <c r="I13" s="19">
        <f>[9]Março!$D$12</f>
        <v>26.2</v>
      </c>
      <c r="J13" s="19">
        <f>[9]Março!$D$13</f>
        <v>26.1</v>
      </c>
      <c r="K13" s="19">
        <f>[9]Março!$D$14</f>
        <v>26.5</v>
      </c>
      <c r="L13" s="19">
        <f>[9]Março!$D$15</f>
        <v>24.8</v>
      </c>
      <c r="M13" s="19">
        <f>[9]Março!$D$16</f>
        <v>25.9</v>
      </c>
      <c r="N13" s="19">
        <f>[9]Março!$D$17</f>
        <v>26.5</v>
      </c>
      <c r="O13" s="19">
        <f>[9]Março!$D$18</f>
        <v>22.6</v>
      </c>
      <c r="P13" s="18">
        <f>[9]Março!$D$19</f>
        <v>24.7</v>
      </c>
      <c r="Q13" s="18">
        <f>[9]Março!$D$20</f>
        <v>23.2</v>
      </c>
      <c r="R13" s="18">
        <f>[9]Março!$D$21</f>
        <v>22.5</v>
      </c>
      <c r="S13" s="18">
        <f>[9]Março!$D$22</f>
        <v>22.9</v>
      </c>
      <c r="T13" s="18">
        <f>[9]Março!$D$23</f>
        <v>21.8</v>
      </c>
      <c r="U13" s="18">
        <f>[9]Março!$D$24</f>
        <v>22.4</v>
      </c>
      <c r="V13" s="18">
        <f>[9]Março!$D$25</f>
        <v>23</v>
      </c>
      <c r="W13" s="18">
        <f>[9]Março!$D$26</f>
        <v>24.3</v>
      </c>
      <c r="X13" s="18">
        <f>[9]Março!$D$27</f>
        <v>24.4</v>
      </c>
      <c r="Y13" s="18">
        <f>[9]Março!$D$28</f>
        <v>22.1</v>
      </c>
      <c r="Z13" s="18">
        <f>[9]Março!$D$29</f>
        <v>23.1</v>
      </c>
      <c r="AA13" s="18">
        <f>[9]Março!$D$30</f>
        <v>22.7</v>
      </c>
      <c r="AB13" s="18">
        <f>[9]Março!$D$31</f>
        <v>22.7</v>
      </c>
      <c r="AC13" s="18">
        <f>[9]Março!$D$32</f>
        <v>18.8</v>
      </c>
      <c r="AD13" s="18">
        <f>[9]Março!$D$33</f>
        <v>15.1</v>
      </c>
      <c r="AE13" s="18">
        <f>[9]Março!$D$34</f>
        <v>21.5</v>
      </c>
      <c r="AF13" s="18">
        <f>[9]Março!$D$35</f>
        <v>22.8</v>
      </c>
      <c r="AG13" s="38">
        <f t="shared" si="1"/>
        <v>15.1</v>
      </c>
      <c r="AH13" s="41">
        <f>AVERAGE(B13:AF13)</f>
        <v>23.638709677419353</v>
      </c>
    </row>
    <row r="14" spans="1:34" ht="17.100000000000001" customHeight="1" x14ac:dyDescent="0.2">
      <c r="A14" s="16" t="s">
        <v>49</v>
      </c>
      <c r="B14" s="18">
        <f>[10]Março!$D$5</f>
        <v>19.5</v>
      </c>
      <c r="C14" s="18">
        <f>[10]Março!$D$6</f>
        <v>20.3</v>
      </c>
      <c r="D14" s="19">
        <f>[10]Março!$D$7</f>
        <v>20.5</v>
      </c>
      <c r="E14" s="19">
        <f>[10]Março!$D$8</f>
        <v>19.5</v>
      </c>
      <c r="F14" s="19">
        <f>[10]Março!$D$9</f>
        <v>20.6</v>
      </c>
      <c r="G14" s="19">
        <f>[10]Março!$D$10</f>
        <v>19.899999999999999</v>
      </c>
      <c r="H14" s="19">
        <f>[10]Março!$D$11</f>
        <v>20.7</v>
      </c>
      <c r="I14" s="19">
        <f>[10]Março!$D$12</f>
        <v>20.100000000000001</v>
      </c>
      <c r="J14" s="19">
        <f>[10]Março!$D$13</f>
        <v>20.8</v>
      </c>
      <c r="K14" s="19">
        <f>[10]Março!$D$14</f>
        <v>21</v>
      </c>
      <c r="L14" s="19">
        <f>[10]Março!$D$15</f>
        <v>21</v>
      </c>
      <c r="M14" s="19">
        <f>[10]Março!$D$16</f>
        <v>20.5</v>
      </c>
      <c r="N14" s="19">
        <f>[10]Março!$D$17</f>
        <v>20.7</v>
      </c>
      <c r="O14" s="19">
        <f>[10]Março!$D$18</f>
        <v>21.1</v>
      </c>
      <c r="P14" s="18">
        <f>[10]Março!$D$19</f>
        <v>20.8</v>
      </c>
      <c r="Q14" s="18">
        <f>[10]Março!$D$20</f>
        <v>21.1</v>
      </c>
      <c r="R14" s="18">
        <f>[10]Março!$D$21</f>
        <v>19.3</v>
      </c>
      <c r="S14" s="18">
        <f>[10]Março!$D$22</f>
        <v>18.5</v>
      </c>
      <c r="T14" s="18">
        <f>[10]Março!$D$23</f>
        <v>18.8</v>
      </c>
      <c r="U14" s="18">
        <f>[10]Março!$D$24</f>
        <v>20.2</v>
      </c>
      <c r="V14" s="18">
        <f>[10]Março!$D$25</f>
        <v>20.399999999999999</v>
      </c>
      <c r="W14" s="18">
        <f>[10]Março!$D$26</f>
        <v>19.399999999999999</v>
      </c>
      <c r="X14" s="18">
        <f>[10]Março!$D$27</f>
        <v>19.8</v>
      </c>
      <c r="Y14" s="18">
        <f>[10]Março!$D$28</f>
        <v>19.399999999999999</v>
      </c>
      <c r="Z14" s="18">
        <f>[10]Março!$D$29</f>
        <v>19.7</v>
      </c>
      <c r="AA14" s="18">
        <f>[10]Março!$D$30</f>
        <v>20.399999999999999</v>
      </c>
      <c r="AB14" s="18">
        <f>[10]Março!$D$31</f>
        <v>18.2</v>
      </c>
      <c r="AC14" s="18">
        <f>[10]Março!$D$32</f>
        <v>22.2</v>
      </c>
      <c r="AD14" s="18">
        <f>[10]Março!$D$33</f>
        <v>18.100000000000001</v>
      </c>
      <c r="AE14" s="18">
        <f>[10]Março!$D$34</f>
        <v>20.2</v>
      </c>
      <c r="AF14" s="18">
        <f>[10]Março!$D$35</f>
        <v>20.8</v>
      </c>
      <c r="AG14" s="38">
        <f>MIN(B14:AF14)</f>
        <v>18.100000000000001</v>
      </c>
      <c r="AH14" s="41">
        <f>AVERAGE(B14:AF14)</f>
        <v>20.112903225806456</v>
      </c>
    </row>
    <row r="15" spans="1:34" ht="17.100000000000001" customHeight="1" x14ac:dyDescent="0.2">
      <c r="A15" s="16" t="s">
        <v>6</v>
      </c>
      <c r="B15" s="19" t="str">
        <f>[11]Março!$D$5</f>
        <v>**</v>
      </c>
      <c r="C15" s="19" t="str">
        <f>[11]Março!$D$6</f>
        <v>**</v>
      </c>
      <c r="D15" s="19" t="str">
        <f>[11]Março!$D$7</f>
        <v>**</v>
      </c>
      <c r="E15" s="19" t="str">
        <f>[11]Março!$D$8</f>
        <v>**</v>
      </c>
      <c r="F15" s="19" t="str">
        <f>[11]Março!$D$9</f>
        <v>**</v>
      </c>
      <c r="G15" s="19" t="str">
        <f>[11]Março!$D$10</f>
        <v>**</v>
      </c>
      <c r="H15" s="19" t="str">
        <f>[11]Março!$D$11</f>
        <v>**</v>
      </c>
      <c r="I15" s="19" t="str">
        <f>[11]Março!$D$12</f>
        <v>**</v>
      </c>
      <c r="J15" s="19" t="str">
        <f>[11]Março!$D$13</f>
        <v>**</v>
      </c>
      <c r="K15" s="19" t="str">
        <f>[11]Março!$D$14</f>
        <v>**</v>
      </c>
      <c r="L15" s="19">
        <f>[11]Março!$D$15</f>
        <v>22.2</v>
      </c>
      <c r="M15" s="19">
        <f>[11]Março!$D$16</f>
        <v>22.8</v>
      </c>
      <c r="N15" s="19">
        <f>[11]Março!$D$17</f>
        <v>22.8</v>
      </c>
      <c r="O15" s="19">
        <f>[11]Março!$D$18</f>
        <v>23.4</v>
      </c>
      <c r="P15" s="19">
        <f>[11]Março!$D$19</f>
        <v>22.9</v>
      </c>
      <c r="Q15" s="19">
        <f>[11]Março!$D$20</f>
        <v>21.8</v>
      </c>
      <c r="R15" s="19">
        <f>[11]Março!$D$21</f>
        <v>22.5</v>
      </c>
      <c r="S15" s="19">
        <f>[11]Março!$D$22</f>
        <v>22.1</v>
      </c>
      <c r="T15" s="19">
        <f>[11]Março!$D$23</f>
        <v>21.5</v>
      </c>
      <c r="U15" s="19">
        <f>[11]Março!$D$24</f>
        <v>22.6</v>
      </c>
      <c r="V15" s="19">
        <f>[11]Março!$D$25</f>
        <v>21.9</v>
      </c>
      <c r="W15" s="19">
        <f>[11]Março!$D$26</f>
        <v>21.4</v>
      </c>
      <c r="X15" s="19">
        <f>[11]Março!$D$27</f>
        <v>22.3</v>
      </c>
      <c r="Y15" s="19">
        <f>[11]Março!$D$28</f>
        <v>21.8</v>
      </c>
      <c r="Z15" s="19">
        <f>[11]Março!$D$29</f>
        <v>22.5</v>
      </c>
      <c r="AA15" s="19">
        <f>[11]Março!$D$30</f>
        <v>22.8</v>
      </c>
      <c r="AB15" s="19">
        <f>[11]Março!$D$31</f>
        <v>20.2</v>
      </c>
      <c r="AC15" s="19">
        <f>[11]Março!$D$32</f>
        <v>17.3</v>
      </c>
      <c r="AD15" s="19">
        <f>[11]Março!$D$33</f>
        <v>15.8</v>
      </c>
      <c r="AE15" s="19">
        <f>[11]Março!$D$34</f>
        <v>19.8</v>
      </c>
      <c r="AF15" s="19">
        <f>[11]Março!$D$35</f>
        <v>21</v>
      </c>
      <c r="AG15" s="38">
        <f t="shared" si="1"/>
        <v>15.8</v>
      </c>
      <c r="AH15" s="41">
        <f t="shared" si="2"/>
        <v>21.495238095238097</v>
      </c>
    </row>
    <row r="16" spans="1:34" ht="17.100000000000001" customHeight="1" x14ac:dyDescent="0.2">
      <c r="A16" s="16" t="s">
        <v>7</v>
      </c>
      <c r="B16" s="19" t="str">
        <f>[12]Março!$D$5</f>
        <v>**</v>
      </c>
      <c r="C16" s="19" t="str">
        <f>[12]Março!$D$6</f>
        <v>**</v>
      </c>
      <c r="D16" s="19" t="str">
        <f>[12]Março!$D$7</f>
        <v>**</v>
      </c>
      <c r="E16" s="19" t="str">
        <f>[12]Março!$D$8</f>
        <v>**</v>
      </c>
      <c r="F16" s="19" t="str">
        <f>[12]Março!$D$9</f>
        <v>**</v>
      </c>
      <c r="G16" s="19" t="str">
        <f>[12]Março!$D$10</f>
        <v>**</v>
      </c>
      <c r="H16" s="19" t="str">
        <f>[12]Março!$D$11</f>
        <v>**</v>
      </c>
      <c r="I16" s="19" t="str">
        <f>[12]Março!$D$12</f>
        <v>**</v>
      </c>
      <c r="J16" s="19" t="str">
        <f>[12]Março!$D$13</f>
        <v>**</v>
      </c>
      <c r="K16" s="19" t="str">
        <f>[12]Março!$D$14</f>
        <v>**</v>
      </c>
      <c r="L16" s="19">
        <f>[12]Março!$D$15</f>
        <v>21.5</v>
      </c>
      <c r="M16" s="19">
        <f>[12]Março!$D$16</f>
        <v>21.6</v>
      </c>
      <c r="N16" s="19">
        <f>[12]Março!$D$17</f>
        <v>20</v>
      </c>
      <c r="O16" s="19">
        <f>[12]Março!$D$18</f>
        <v>22.4</v>
      </c>
      <c r="P16" s="19">
        <f>[12]Março!$D$19</f>
        <v>21.5</v>
      </c>
      <c r="Q16" s="19">
        <f>[12]Março!$D$20</f>
        <v>21.1</v>
      </c>
      <c r="R16" s="19">
        <f>[12]Março!$D$21</f>
        <v>21.4</v>
      </c>
      <c r="S16" s="19">
        <f>[12]Março!$D$22</f>
        <v>19.600000000000001</v>
      </c>
      <c r="T16" s="19">
        <f>[12]Março!$D$23</f>
        <v>18.600000000000001</v>
      </c>
      <c r="U16" s="19">
        <f>[12]Março!$D$24</f>
        <v>17.5</v>
      </c>
      <c r="V16" s="19">
        <f>[12]Março!$D$25</f>
        <v>17.5</v>
      </c>
      <c r="W16" s="19">
        <f>[12]Março!$D$26</f>
        <v>18.600000000000001</v>
      </c>
      <c r="X16" s="19">
        <f>[12]Março!$D$27</f>
        <v>17.399999999999999</v>
      </c>
      <c r="Y16" s="19">
        <f>[12]Março!$D$28</f>
        <v>19.7</v>
      </c>
      <c r="Z16" s="19">
        <f>[12]Março!$D$29</f>
        <v>19.399999999999999</v>
      </c>
      <c r="AA16" s="19">
        <f>[12]Março!$D$30</f>
        <v>18</v>
      </c>
      <c r="AB16" s="19">
        <f>[12]Março!$D$31</f>
        <v>15.7</v>
      </c>
      <c r="AC16" s="19">
        <f>[12]Março!$D$32</f>
        <v>12.6</v>
      </c>
      <c r="AD16" s="19">
        <f>[12]Março!$D$33</f>
        <v>17.600000000000001</v>
      </c>
      <c r="AE16" s="19">
        <f>[12]Março!$D$34</f>
        <v>17.7</v>
      </c>
      <c r="AF16" s="19">
        <f>[12]Março!$D$35</f>
        <v>20.6</v>
      </c>
      <c r="AG16" s="38">
        <f t="shared" si="1"/>
        <v>12.6</v>
      </c>
      <c r="AH16" s="41">
        <f>AVERAGE(B16:AF16)</f>
        <v>19.047619047619047</v>
      </c>
    </row>
    <row r="17" spans="1:34" ht="17.100000000000001" customHeight="1" x14ac:dyDescent="0.2">
      <c r="A17" s="16" t="s">
        <v>8</v>
      </c>
      <c r="B17" s="19">
        <f>[13]Março!$D$5</f>
        <v>20</v>
      </c>
      <c r="C17" s="19">
        <f>[13]Março!$D$6</f>
        <v>21.9</v>
      </c>
      <c r="D17" s="19">
        <f>[13]Março!$D$7</f>
        <v>23.2</v>
      </c>
      <c r="E17" s="19">
        <f>[13]Março!$D$8</f>
        <v>22.7</v>
      </c>
      <c r="F17" s="19">
        <f>[13]Março!$D$9</f>
        <v>21.7</v>
      </c>
      <c r="G17" s="19">
        <f>[13]Março!$D$10</f>
        <v>20.100000000000001</v>
      </c>
      <c r="H17" s="19">
        <f>[13]Março!$D$11</f>
        <v>22.4</v>
      </c>
      <c r="I17" s="19">
        <f>[13]Março!$D$12</f>
        <v>22.1</v>
      </c>
      <c r="J17" s="19">
        <f>[13]Março!$D$13</f>
        <v>22</v>
      </c>
      <c r="K17" s="19">
        <f>[13]Março!$D$14</f>
        <v>21.9</v>
      </c>
      <c r="L17" s="19">
        <f>[13]Março!$D$15</f>
        <v>21.6</v>
      </c>
      <c r="M17" s="19">
        <f>[13]Março!$D$16</f>
        <v>22.3</v>
      </c>
      <c r="N17" s="19">
        <f>[13]Março!$D$17</f>
        <v>21.7</v>
      </c>
      <c r="O17" s="19">
        <f>[13]Março!$D$18</f>
        <v>20.3</v>
      </c>
      <c r="P17" s="19">
        <f>[13]Março!$D$19</f>
        <v>20</v>
      </c>
      <c r="Q17" s="19">
        <f>[13]Março!$D$20</f>
        <v>22.5</v>
      </c>
      <c r="R17" s="19">
        <f>[13]Março!$D$21</f>
        <v>21.9</v>
      </c>
      <c r="S17" s="19">
        <f>[13]Março!$D$22</f>
        <v>19.7</v>
      </c>
      <c r="T17" s="19">
        <f>[13]Março!$D$23</f>
        <v>18</v>
      </c>
      <c r="U17" s="19">
        <f>[13]Março!$D$24</f>
        <v>16.899999999999999</v>
      </c>
      <c r="V17" s="19">
        <f>[13]Março!$D$25</f>
        <v>17.600000000000001</v>
      </c>
      <c r="W17" s="19">
        <f>[13]Março!$D$26</f>
        <v>18.399999999999999</v>
      </c>
      <c r="X17" s="19">
        <f>[13]Março!$D$27</f>
        <v>16.399999999999999</v>
      </c>
      <c r="Y17" s="19">
        <f>[13]Março!$D$28</f>
        <v>18.8</v>
      </c>
      <c r="Z17" s="19">
        <f>[13]Março!$D$29</f>
        <v>18</v>
      </c>
      <c r="AA17" s="19">
        <f>[13]Março!$D$30</f>
        <v>18.7</v>
      </c>
      <c r="AB17" s="19">
        <f>[13]Março!$D$31</f>
        <v>16</v>
      </c>
      <c r="AC17" s="19">
        <f>[13]Março!$D$32</f>
        <v>21.9</v>
      </c>
      <c r="AD17" s="19">
        <f>[13]Março!$D$33</f>
        <v>15.6</v>
      </c>
      <c r="AE17" s="19">
        <f>[13]Março!$D$34</f>
        <v>16.899999999999999</v>
      </c>
      <c r="AF17" s="19">
        <f>[13]Março!$D$35</f>
        <v>18.2</v>
      </c>
      <c r="AG17" s="38">
        <f>MIN(B17:AF17)</f>
        <v>15.6</v>
      </c>
      <c r="AH17" s="41">
        <f>AVERAGE(B17:AF17)</f>
        <v>19.980645161290322</v>
      </c>
    </row>
    <row r="18" spans="1:34" ht="17.100000000000001" customHeight="1" x14ac:dyDescent="0.2">
      <c r="A18" s="16" t="s">
        <v>9</v>
      </c>
      <c r="B18" s="19">
        <f>[14]Março!$D$5</f>
        <v>20.9</v>
      </c>
      <c r="C18" s="19">
        <f>[14]Março!$D$6</f>
        <v>24.5</v>
      </c>
      <c r="D18" s="19">
        <f>[14]Março!$D$7</f>
        <v>23.5</v>
      </c>
      <c r="E18" s="19">
        <f>[14]Março!$D$8</f>
        <v>23.7</v>
      </c>
      <c r="F18" s="19">
        <f>[14]Março!$D$9</f>
        <v>21.1</v>
      </c>
      <c r="G18" s="19">
        <f>[14]Março!$D$10</f>
        <v>22.9</v>
      </c>
      <c r="H18" s="19">
        <f>[14]Março!$D$11</f>
        <v>24.4</v>
      </c>
      <c r="I18" s="19">
        <f>[14]Março!$D$12</f>
        <v>23.6</v>
      </c>
      <c r="J18" s="19">
        <f>[14]Março!$D$13</f>
        <v>23.1</v>
      </c>
      <c r="K18" s="19">
        <f>[14]Março!$D$14</f>
        <v>23.2</v>
      </c>
      <c r="L18" s="19">
        <f>[14]Março!$D$15</f>
        <v>22.2</v>
      </c>
      <c r="M18" s="19">
        <f>[14]Março!$D$16</f>
        <v>22.9</v>
      </c>
      <c r="N18" s="19">
        <f>[14]Março!$D$17</f>
        <v>20.9</v>
      </c>
      <c r="O18" s="19">
        <f>[14]Março!$D$18</f>
        <v>22.7</v>
      </c>
      <c r="P18" s="19">
        <f>[14]Março!$D$19</f>
        <v>20.100000000000001</v>
      </c>
      <c r="Q18" s="19">
        <f>[14]Março!$D$20</f>
        <v>22</v>
      </c>
      <c r="R18" s="19">
        <f>[14]Março!$D$21</f>
        <v>21.7</v>
      </c>
      <c r="S18" s="19">
        <f>[14]Março!$D$22</f>
        <v>19.600000000000001</v>
      </c>
      <c r="T18" s="19">
        <f>[14]Março!$D$23</f>
        <v>18.7</v>
      </c>
      <c r="U18" s="19">
        <f>[14]Março!$D$24</f>
        <v>17.100000000000001</v>
      </c>
      <c r="V18" s="19">
        <f>[14]Março!$D$25</f>
        <v>18</v>
      </c>
      <c r="W18" s="19">
        <f>[14]Março!$D$26</f>
        <v>20.399999999999999</v>
      </c>
      <c r="X18" s="19">
        <f>[14]Março!$D$27</f>
        <v>19.8</v>
      </c>
      <c r="Y18" s="19">
        <f>[14]Março!$D$28</f>
        <v>20.9</v>
      </c>
      <c r="Z18" s="19">
        <f>[14]Março!$D$29</f>
        <v>20.3</v>
      </c>
      <c r="AA18" s="19">
        <f>[14]Março!$D$30</f>
        <v>19</v>
      </c>
      <c r="AB18" s="19">
        <f>[14]Março!$D$31</f>
        <v>18.2</v>
      </c>
      <c r="AC18" s="19">
        <f>[14]Março!$D$32</f>
        <v>16</v>
      </c>
      <c r="AD18" s="19">
        <f>[14]Março!$D$33</f>
        <v>18</v>
      </c>
      <c r="AE18" s="19">
        <f>[14]Março!$D$34</f>
        <v>18.5</v>
      </c>
      <c r="AF18" s="19">
        <f>[14]Março!$D$35</f>
        <v>21</v>
      </c>
      <c r="AG18" s="38">
        <f t="shared" ref="AG18:AG30" si="5">MIN(B18:AF18)</f>
        <v>16</v>
      </c>
      <c r="AH18" s="41">
        <f t="shared" ref="AH18:AH30" si="6">AVERAGE(B18:AF18)</f>
        <v>20.932258064516127</v>
      </c>
    </row>
    <row r="19" spans="1:34" ht="17.100000000000001" customHeight="1" x14ac:dyDescent="0.2">
      <c r="A19" s="16" t="s">
        <v>48</v>
      </c>
      <c r="B19" s="19">
        <f>[15]Março!$D$5</f>
        <v>20.9</v>
      </c>
      <c r="C19" s="19">
        <f>[15]Março!$D$6</f>
        <v>24.5</v>
      </c>
      <c r="D19" s="19">
        <f>[15]Março!$D$7</f>
        <v>23.5</v>
      </c>
      <c r="E19" s="19">
        <f>[15]Março!$D$8</f>
        <v>23.7</v>
      </c>
      <c r="F19" s="19">
        <f>[15]Março!$D$9</f>
        <v>21.1</v>
      </c>
      <c r="G19" s="19">
        <f>[15]Março!$D$10</f>
        <v>22.9</v>
      </c>
      <c r="H19" s="19">
        <f>[15]Março!$D$11</f>
        <v>24.4</v>
      </c>
      <c r="I19" s="19">
        <f>[15]Março!$D$12</f>
        <v>23.6</v>
      </c>
      <c r="J19" s="19">
        <f>[15]Março!$D$13</f>
        <v>23.1</v>
      </c>
      <c r="K19" s="19">
        <f>[15]Março!$D$14</f>
        <v>23.2</v>
      </c>
      <c r="L19" s="19">
        <f>[15]Março!$D$15</f>
        <v>24.1</v>
      </c>
      <c r="M19" s="19">
        <f>[15]Março!$D$16</f>
        <v>24.2</v>
      </c>
      <c r="N19" s="19">
        <f>[15]Março!$D$17</f>
        <v>22.7</v>
      </c>
      <c r="O19" s="19">
        <f>[15]Março!$D$18</f>
        <v>23.5</v>
      </c>
      <c r="P19" s="19">
        <f>[15]Março!$D$19</f>
        <v>23.1</v>
      </c>
      <c r="Q19" s="19">
        <f>[15]Março!$D$20</f>
        <v>23.5</v>
      </c>
      <c r="R19" s="19">
        <f>[15]Março!$D$21</f>
        <v>22.7</v>
      </c>
      <c r="S19" s="19">
        <f>[15]Março!$D$22</f>
        <v>21.3</v>
      </c>
      <c r="T19" s="19">
        <f>[15]Março!$D$23</f>
        <v>22</v>
      </c>
      <c r="U19" s="19">
        <f>[15]Março!$D$24</f>
        <v>22</v>
      </c>
      <c r="V19" s="19">
        <f>[15]Março!$D$25</f>
        <v>20.6</v>
      </c>
      <c r="W19" s="19">
        <f>[15]Março!$D$26</f>
        <v>19.7</v>
      </c>
      <c r="X19" s="19">
        <f>[15]Março!$D$27</f>
        <v>21.4</v>
      </c>
      <c r="Y19" s="19">
        <f>[15]Março!$D$28</f>
        <v>21.4</v>
      </c>
      <c r="Z19" s="19">
        <f>[15]Março!$D$29</f>
        <v>20.9</v>
      </c>
      <c r="AA19" s="19">
        <f>[15]Março!$D$30</f>
        <v>19.3</v>
      </c>
      <c r="AB19" s="19">
        <f>[15]Março!$D$31</f>
        <v>17.2</v>
      </c>
      <c r="AC19" s="19">
        <f>[15]Março!$D$32</f>
        <v>13.3</v>
      </c>
      <c r="AD19" s="19">
        <f>[15]Março!$D$33</f>
        <v>13.8</v>
      </c>
      <c r="AE19" s="19">
        <f>[15]Março!$D$34</f>
        <v>16.899999999999999</v>
      </c>
      <c r="AF19" s="19">
        <f>[15]Março!$D$35</f>
        <v>20.7</v>
      </c>
      <c r="AG19" s="38">
        <f t="shared" ref="AG19" si="7">MIN(B19:AF19)</f>
        <v>13.3</v>
      </c>
      <c r="AH19" s="41">
        <f t="shared" ref="AH19" si="8">AVERAGE(B19:AF19)</f>
        <v>21.458064516129031</v>
      </c>
    </row>
    <row r="20" spans="1:34" ht="17.100000000000001" customHeight="1" x14ac:dyDescent="0.2">
      <c r="A20" s="16" t="s">
        <v>10</v>
      </c>
      <c r="B20" s="19">
        <f>[16]Março!$D$5</f>
        <v>19.600000000000001</v>
      </c>
      <c r="C20" s="19">
        <f>[16]Março!$D$6</f>
        <v>22.1</v>
      </c>
      <c r="D20" s="19">
        <f>[16]Março!$D$7</f>
        <v>23.5</v>
      </c>
      <c r="E20" s="19">
        <f>[16]Março!$D$8</f>
        <v>23.9</v>
      </c>
      <c r="F20" s="19">
        <f>[16]Março!$D$9</f>
        <v>23</v>
      </c>
      <c r="G20" s="19">
        <f>[16]Março!$D$10</f>
        <v>21.4</v>
      </c>
      <c r="H20" s="19">
        <f>[16]Março!$D$11</f>
        <v>22.8</v>
      </c>
      <c r="I20" s="19">
        <f>[16]Março!$D$12</f>
        <v>22.3</v>
      </c>
      <c r="J20" s="19">
        <f>[16]Março!$D$13</f>
        <v>22.7</v>
      </c>
      <c r="K20" s="19">
        <f>[16]Março!$D$14</f>
        <v>22.1</v>
      </c>
      <c r="L20" s="19">
        <f>[16]Março!$D$15</f>
        <v>21.9</v>
      </c>
      <c r="M20" s="19">
        <f>[16]Março!$D$16</f>
        <v>22.4</v>
      </c>
      <c r="N20" s="19">
        <f>[16]Março!$D$17</f>
        <v>21.6</v>
      </c>
      <c r="O20" s="19">
        <f>[16]Março!$D$18</f>
        <v>22.2</v>
      </c>
      <c r="P20" s="19">
        <f>[16]Março!$D$19</f>
        <v>20.399999999999999</v>
      </c>
      <c r="Q20" s="19">
        <f>[16]Março!$D$20</f>
        <v>20</v>
      </c>
      <c r="R20" s="19">
        <f>[16]Março!$D$21</f>
        <v>21.7</v>
      </c>
      <c r="S20" s="19">
        <f>[16]Março!$D$22</f>
        <v>19.7</v>
      </c>
      <c r="T20" s="19">
        <f>[16]Março!$D$23</f>
        <v>18.5</v>
      </c>
      <c r="U20" s="19">
        <f>[16]Março!$D$24</f>
        <v>17.100000000000001</v>
      </c>
      <c r="V20" s="19">
        <f>[16]Março!$D$25</f>
        <v>18.7</v>
      </c>
      <c r="W20" s="19">
        <f>[16]Março!$D$26</f>
        <v>18.5</v>
      </c>
      <c r="X20" s="19">
        <f>[16]Março!$D$27</f>
        <v>16.899999999999999</v>
      </c>
      <c r="Y20" s="19">
        <f>[16]Março!$D$28</f>
        <v>20.2</v>
      </c>
      <c r="Z20" s="19">
        <f>[16]Março!$D$29</f>
        <v>18.5</v>
      </c>
      <c r="AA20" s="19">
        <f>[16]Março!$D$30</f>
        <v>18.399999999999999</v>
      </c>
      <c r="AB20" s="19">
        <f>[16]Março!$D$31</f>
        <v>15.7</v>
      </c>
      <c r="AC20" s="19">
        <f>[16]Março!$D$32</f>
        <v>12.7</v>
      </c>
      <c r="AD20" s="19">
        <f>[16]Março!$D$33</f>
        <v>16.5</v>
      </c>
      <c r="AE20" s="19">
        <f>[16]Março!$D$34</f>
        <v>16.899999999999999</v>
      </c>
      <c r="AF20" s="19">
        <f>[16]Março!$D$35</f>
        <v>18.100000000000001</v>
      </c>
      <c r="AG20" s="38">
        <f t="shared" si="5"/>
        <v>12.7</v>
      </c>
      <c r="AH20" s="41">
        <f t="shared" si="6"/>
        <v>20</v>
      </c>
    </row>
    <row r="21" spans="1:34" ht="17.100000000000001" customHeight="1" x14ac:dyDescent="0.2">
      <c r="A21" s="16" t="s">
        <v>11</v>
      </c>
      <c r="B21" s="19">
        <f>[17]Março!$D$5</f>
        <v>18</v>
      </c>
      <c r="C21" s="19">
        <f>[17]Março!$D$6</f>
        <v>20.5</v>
      </c>
      <c r="D21" s="19">
        <f>[17]Março!$D$7</f>
        <v>21.4</v>
      </c>
      <c r="E21" s="19">
        <f>[17]Março!$D$8</f>
        <v>22.6</v>
      </c>
      <c r="F21" s="19">
        <f>[17]Março!$D$9</f>
        <v>22.1</v>
      </c>
      <c r="G21" s="19">
        <f>[17]Março!$D$10</f>
        <v>21.7</v>
      </c>
      <c r="H21" s="19">
        <f>[17]Março!$D$11</f>
        <v>22.2</v>
      </c>
      <c r="I21" s="19">
        <f>[17]Março!$D$12</f>
        <v>22.2</v>
      </c>
      <c r="J21" s="19">
        <f>[17]Março!$D$13</f>
        <v>22</v>
      </c>
      <c r="K21" s="19">
        <f>[17]Março!$D$14</f>
        <v>22.6</v>
      </c>
      <c r="L21" s="19">
        <f>[17]Março!$D$15</f>
        <v>21.2</v>
      </c>
      <c r="M21" s="19">
        <f>[17]Março!$D$16</f>
        <v>22.1</v>
      </c>
      <c r="N21" s="19">
        <f>[17]Março!$D$17</f>
        <v>20.399999999999999</v>
      </c>
      <c r="O21" s="19">
        <f>[17]Março!$D$18</f>
        <v>23.2</v>
      </c>
      <c r="P21" s="19">
        <f>[17]Março!$D$19</f>
        <v>21.9</v>
      </c>
      <c r="Q21" s="19">
        <f>[17]Março!$D$20</f>
        <v>22.5</v>
      </c>
      <c r="R21" s="19">
        <f>[17]Março!$D$21</f>
        <v>21.6</v>
      </c>
      <c r="S21" s="19">
        <f>[17]Março!$D$22</f>
        <v>20.2</v>
      </c>
      <c r="T21" s="19">
        <f>[17]Março!$D$23</f>
        <v>19.5</v>
      </c>
      <c r="U21" s="19">
        <f>[17]Março!$D$24</f>
        <v>19.100000000000001</v>
      </c>
      <c r="V21" s="19">
        <f>[17]Março!$D$25</f>
        <v>18.2</v>
      </c>
      <c r="W21" s="19">
        <f>[17]Março!$D$26</f>
        <v>18.3</v>
      </c>
      <c r="X21" s="19">
        <f>[17]Março!$D$27</f>
        <v>17.600000000000001</v>
      </c>
      <c r="Y21" s="19">
        <f>[17]Março!$D$28</f>
        <v>20.100000000000001</v>
      </c>
      <c r="Z21" s="19">
        <f>[17]Março!$D$29</f>
        <v>19.2</v>
      </c>
      <c r="AA21" s="19">
        <f>[17]Março!$D$30</f>
        <v>19.100000000000001</v>
      </c>
      <c r="AB21" s="19">
        <f>[17]Março!$D$31</f>
        <v>16</v>
      </c>
      <c r="AC21" s="19">
        <f>[17]Março!$D$32</f>
        <v>19.399999999999999</v>
      </c>
      <c r="AD21" s="19">
        <f>[17]Março!$D$33</f>
        <v>12.9</v>
      </c>
      <c r="AE21" s="19">
        <f>[17]Março!$D$34</f>
        <v>14.8</v>
      </c>
      <c r="AF21" s="19">
        <f>[17]Março!$D$35</f>
        <v>17.7</v>
      </c>
      <c r="AG21" s="38">
        <f t="shared" si="5"/>
        <v>12.9</v>
      </c>
      <c r="AH21" s="41">
        <f t="shared" si="6"/>
        <v>20.009677419354837</v>
      </c>
    </row>
    <row r="22" spans="1:34" ht="17.100000000000001" customHeight="1" x14ac:dyDescent="0.2">
      <c r="A22" s="16" t="s">
        <v>12</v>
      </c>
      <c r="B22" s="19">
        <f>[18]Março!$D$5</f>
        <v>22</v>
      </c>
      <c r="C22" s="19">
        <f>[18]Março!$D$6</f>
        <v>23.3</v>
      </c>
      <c r="D22" s="19">
        <f>[18]Março!$D$7</f>
        <v>23.9</v>
      </c>
      <c r="E22" s="19">
        <f>[18]Março!$D$8</f>
        <v>23.9</v>
      </c>
      <c r="F22" s="19">
        <f>[18]Março!$D$9</f>
        <v>22.7</v>
      </c>
      <c r="G22" s="19">
        <f>[18]Março!$D$10</f>
        <v>23.8</v>
      </c>
      <c r="H22" s="19">
        <f>[18]Março!$D$11</f>
        <v>23.9</v>
      </c>
      <c r="I22" s="19">
        <f>[18]Março!$D$12</f>
        <v>23.7</v>
      </c>
      <c r="J22" s="19">
        <f>[18]Março!$D$13</f>
        <v>24.5</v>
      </c>
      <c r="K22" s="19">
        <f>[18]Março!$D$14</f>
        <v>23.2</v>
      </c>
      <c r="L22" s="19">
        <f>[18]Março!$D$15</f>
        <v>24.2</v>
      </c>
      <c r="M22" s="19">
        <f>[18]Março!$D$16</f>
        <v>23.8</v>
      </c>
      <c r="N22" s="19">
        <f>[18]Março!$D$17</f>
        <v>24.9</v>
      </c>
      <c r="O22" s="19">
        <f>[18]Março!$D$18</f>
        <v>24.4</v>
      </c>
      <c r="P22" s="19">
        <f>[18]Março!$D$19</f>
        <v>23.2</v>
      </c>
      <c r="Q22" s="19">
        <f>[18]Março!$D$20</f>
        <v>21.9</v>
      </c>
      <c r="R22" s="19">
        <f>[18]Março!$D$21</f>
        <v>23.1</v>
      </c>
      <c r="S22" s="19">
        <f>[18]Março!$D$22</f>
        <v>23.3</v>
      </c>
      <c r="T22" s="19">
        <f>[18]Março!$D$23</f>
        <v>21.8</v>
      </c>
      <c r="U22" s="19">
        <f>[18]Março!$D$24</f>
        <v>22.7</v>
      </c>
      <c r="V22" s="19">
        <f>[18]Março!$D$25</f>
        <v>21.1</v>
      </c>
      <c r="W22" s="19">
        <f>[18]Março!$D$26</f>
        <v>21.5</v>
      </c>
      <c r="X22" s="19">
        <f>[18]Março!$D$27</f>
        <v>23.6</v>
      </c>
      <c r="Y22" s="19">
        <f>[18]Março!$D$28</f>
        <v>21.4</v>
      </c>
      <c r="Z22" s="19">
        <f>[18]Março!$D$29</f>
        <v>21.5</v>
      </c>
      <c r="AA22" s="19">
        <f>[18]Março!$D$30</f>
        <v>20.3</v>
      </c>
      <c r="AB22" s="19">
        <f>[18]Março!$D$31</f>
        <v>19.7</v>
      </c>
      <c r="AC22" s="19">
        <f>[18]Março!$D$32</f>
        <v>13.3</v>
      </c>
      <c r="AD22" s="19">
        <f>[18]Março!$D$33</f>
        <v>14.6</v>
      </c>
      <c r="AE22" s="19">
        <f>[18]Março!$D$34</f>
        <v>19.5</v>
      </c>
      <c r="AF22" s="19">
        <f>[18]Março!$D$35</f>
        <v>21.2</v>
      </c>
      <c r="AG22" s="38">
        <f t="shared" si="5"/>
        <v>13.3</v>
      </c>
      <c r="AH22" s="41">
        <f t="shared" si="6"/>
        <v>22.125806451612902</v>
      </c>
    </row>
    <row r="23" spans="1:34" ht="17.100000000000001" customHeight="1" x14ac:dyDescent="0.2">
      <c r="A23" s="16" t="s">
        <v>13</v>
      </c>
      <c r="B23" s="19">
        <f>[19]Março!$D$5</f>
        <v>21.2</v>
      </c>
      <c r="C23" s="19">
        <f>[19]Março!$D$6</f>
        <v>23.1</v>
      </c>
      <c r="D23" s="19">
        <f>[19]Março!$D$7</f>
        <v>23.4</v>
      </c>
      <c r="E23" s="19">
        <f>[19]Março!$D$8</f>
        <v>23.8</v>
      </c>
      <c r="F23" s="19">
        <f>[19]Março!$D$9</f>
        <v>22.7</v>
      </c>
      <c r="G23" s="19">
        <f>[19]Março!$D$10</f>
        <v>23.4</v>
      </c>
      <c r="H23" s="19">
        <f>[19]Março!$D$11</f>
        <v>24.1</v>
      </c>
      <c r="I23" s="19">
        <f>[19]Março!$D$12</f>
        <v>24.2</v>
      </c>
      <c r="J23" s="19">
        <f>[19]Março!$D$13</f>
        <v>23.1</v>
      </c>
      <c r="K23" s="19">
        <f>[19]Março!$D$14</f>
        <v>23.3</v>
      </c>
      <c r="L23" s="19">
        <f>[19]Março!$D$15</f>
        <v>23.8</v>
      </c>
      <c r="M23" s="19">
        <f>[19]Março!$D$16</f>
        <v>24.5</v>
      </c>
      <c r="N23" s="19">
        <f>[19]Março!$D$17</f>
        <v>25.1</v>
      </c>
      <c r="O23" s="19">
        <f>[19]Março!$D$18</f>
        <v>23.4</v>
      </c>
      <c r="P23" s="19">
        <f>[19]Março!$D$19</f>
        <v>23.3</v>
      </c>
      <c r="Q23" s="19">
        <f>[19]Março!$D$20</f>
        <v>23</v>
      </c>
      <c r="R23" s="19">
        <f>[19]Março!$D$21</f>
        <v>22.5</v>
      </c>
      <c r="S23" s="19">
        <f>[19]Março!$D$22</f>
        <v>23.1</v>
      </c>
      <c r="T23" s="19">
        <f>[19]Março!$D$23</f>
        <v>22.9</v>
      </c>
      <c r="U23" s="19">
        <f>[19]Março!$D$24</f>
        <v>23.6</v>
      </c>
      <c r="V23" s="19">
        <f>[19]Março!$D$25</f>
        <v>21.8</v>
      </c>
      <c r="W23" s="19">
        <f>[19]Março!$D$26</f>
        <v>23.4</v>
      </c>
      <c r="X23" s="19">
        <f>[19]Março!$D$27</f>
        <v>23.4</v>
      </c>
      <c r="Y23" s="19">
        <f>[19]Março!$D$28</f>
        <v>22.1</v>
      </c>
      <c r="Z23" s="19">
        <f>[19]Março!$D$29</f>
        <v>22.4</v>
      </c>
      <c r="AA23" s="19">
        <f>[19]Março!$D$30</f>
        <v>21.7</v>
      </c>
      <c r="AB23" s="19">
        <f>[19]Março!$D$31</f>
        <v>20</v>
      </c>
      <c r="AC23" s="19">
        <f>[19]Março!$D$32</f>
        <v>15.5</v>
      </c>
      <c r="AD23" s="19">
        <f>[19]Março!$D$33</f>
        <v>13</v>
      </c>
      <c r="AE23" s="19">
        <f>[19]Março!$D$34</f>
        <v>19.3</v>
      </c>
      <c r="AF23" s="19">
        <f>[19]Março!$D$35</f>
        <v>20.5</v>
      </c>
      <c r="AG23" s="38">
        <f t="shared" si="5"/>
        <v>13</v>
      </c>
      <c r="AH23" s="41">
        <f t="shared" si="6"/>
        <v>22.27741935483871</v>
      </c>
    </row>
    <row r="24" spans="1:34" ht="17.100000000000001" customHeight="1" x14ac:dyDescent="0.2">
      <c r="A24" s="16" t="s">
        <v>14</v>
      </c>
      <c r="B24" s="19">
        <f>[20]Março!$D$5</f>
        <v>20.6</v>
      </c>
      <c r="C24" s="19">
        <f>[20]Março!$D$6</f>
        <v>21.5</v>
      </c>
      <c r="D24" s="19">
        <f>[20]Março!$D$7</f>
        <v>21.9</v>
      </c>
      <c r="E24" s="19">
        <f>[20]Março!$D$8</f>
        <v>23.4</v>
      </c>
      <c r="F24" s="19">
        <f>[20]Março!$D$9</f>
        <v>23.4</v>
      </c>
      <c r="G24" s="19">
        <f>[20]Março!$D$10</f>
        <v>22.2</v>
      </c>
      <c r="H24" s="19">
        <f>[20]Março!$D$11</f>
        <v>23.5</v>
      </c>
      <c r="I24" s="19">
        <f>[20]Março!$D$12</f>
        <v>23.3</v>
      </c>
      <c r="J24" s="19">
        <f>[20]Março!$D$13</f>
        <v>22.9</v>
      </c>
      <c r="K24" s="19">
        <f>[20]Março!$D$14</f>
        <v>23.4</v>
      </c>
      <c r="L24" s="19">
        <f>[20]Março!$D$15</f>
        <v>22.5</v>
      </c>
      <c r="M24" s="19">
        <f>[20]Março!$D$16</f>
        <v>21.2</v>
      </c>
      <c r="N24" s="19">
        <f>[20]Março!$D$17</f>
        <v>23</v>
      </c>
      <c r="O24" s="19">
        <f>[20]Março!$D$18</f>
        <v>22.2</v>
      </c>
      <c r="P24" s="19">
        <f>[20]Março!$D$19</f>
        <v>23.3</v>
      </c>
      <c r="Q24" s="19">
        <f>[20]Março!$D$20</f>
        <v>22.7</v>
      </c>
      <c r="R24" s="19">
        <f>[20]Março!$D$21</f>
        <v>22.6</v>
      </c>
      <c r="S24" s="19">
        <f>[20]Março!$D$22</f>
        <v>21.1</v>
      </c>
      <c r="T24" s="19">
        <f>[20]Março!$D$23</f>
        <v>20.5</v>
      </c>
      <c r="U24" s="19">
        <f>[20]Março!$D$24</f>
        <v>21.1</v>
      </c>
      <c r="V24" s="19">
        <f>[20]Março!$D$25</f>
        <v>20</v>
      </c>
      <c r="W24" s="19">
        <f>[20]Março!$D$26</f>
        <v>21.7</v>
      </c>
      <c r="X24" s="19">
        <f>[20]Março!$D$27</f>
        <v>22.5</v>
      </c>
      <c r="Y24" s="19">
        <f>[20]Março!$D$28</f>
        <v>19.600000000000001</v>
      </c>
      <c r="Z24" s="19">
        <f>[20]Março!$D$29</f>
        <v>22.3</v>
      </c>
      <c r="AA24" s="19">
        <f>[20]Março!$D$30</f>
        <v>20.7</v>
      </c>
      <c r="AB24" s="19">
        <f>[20]Março!$D$31</f>
        <v>20.5</v>
      </c>
      <c r="AC24" s="19">
        <f>[20]Março!$D$32</f>
        <v>18.8</v>
      </c>
      <c r="AD24" s="19">
        <f>[20]Março!$D$33</f>
        <v>18.8</v>
      </c>
      <c r="AE24" s="19">
        <f>[20]Março!$D$34</f>
        <v>20.2</v>
      </c>
      <c r="AF24" s="19">
        <f>[20]Março!$D$35</f>
        <v>21.6</v>
      </c>
      <c r="AG24" s="38">
        <f t="shared" si="5"/>
        <v>18.8</v>
      </c>
      <c r="AH24" s="41">
        <f t="shared" si="6"/>
        <v>21.70967741935484</v>
      </c>
    </row>
    <row r="25" spans="1:34" ht="17.100000000000001" customHeight="1" x14ac:dyDescent="0.2">
      <c r="A25" s="16" t="s">
        <v>15</v>
      </c>
      <c r="B25" s="19">
        <f>[21]Março!$D$5</f>
        <v>18.2</v>
      </c>
      <c r="C25" s="19">
        <f>[21]Março!$D$6</f>
        <v>19.7</v>
      </c>
      <c r="D25" s="19">
        <f>[21]Março!$D$7</f>
        <v>21.4</v>
      </c>
      <c r="E25" s="19">
        <f>[21]Março!$D$8</f>
        <v>23.1</v>
      </c>
      <c r="F25" s="19">
        <f>[21]Março!$D$9</f>
        <v>20.100000000000001</v>
      </c>
      <c r="G25" s="19">
        <f>[21]Março!$D$10</f>
        <v>19.7</v>
      </c>
      <c r="H25" s="19">
        <f>[21]Março!$D$11</f>
        <v>23.8</v>
      </c>
      <c r="I25" s="19">
        <f>[21]Março!$D$12</f>
        <v>21.1</v>
      </c>
      <c r="J25" s="19">
        <f>[21]Março!$D$13</f>
        <v>22</v>
      </c>
      <c r="K25" s="19">
        <f>[21]Março!$D$14</f>
        <v>23.1</v>
      </c>
      <c r="L25" s="19">
        <f>[21]Março!$D$15</f>
        <v>21.2</v>
      </c>
      <c r="M25" s="19">
        <f>[21]Março!$D$16</f>
        <v>21.6</v>
      </c>
      <c r="N25" s="19">
        <f>[21]Março!$D$17</f>
        <v>20.2</v>
      </c>
      <c r="O25" s="19">
        <f>[21]Março!$D$18</f>
        <v>21.1</v>
      </c>
      <c r="P25" s="19">
        <f>[21]Março!$D$19</f>
        <v>20.3</v>
      </c>
      <c r="Q25" s="19">
        <f>[21]Março!$D$20</f>
        <v>20.6</v>
      </c>
      <c r="R25" s="19">
        <f>[21]Março!$D$21</f>
        <v>21.2</v>
      </c>
      <c r="S25" s="19">
        <f>[21]Março!$D$22</f>
        <v>19.600000000000001</v>
      </c>
      <c r="T25" s="19">
        <f>[21]Março!$D$23</f>
        <v>18.100000000000001</v>
      </c>
      <c r="U25" s="19">
        <f>[21]Março!$D$24</f>
        <v>17</v>
      </c>
      <c r="V25" s="19">
        <f>[21]Março!$D$25</f>
        <v>18</v>
      </c>
      <c r="W25" s="19">
        <f>[21]Março!$D$26</f>
        <v>18.7</v>
      </c>
      <c r="X25" s="19">
        <f>[21]Março!$D$27</f>
        <v>17</v>
      </c>
      <c r="Y25" s="19">
        <f>[21]Março!$D$28</f>
        <v>18.100000000000001</v>
      </c>
      <c r="Z25" s="19">
        <f>[21]Março!$D$29</f>
        <v>18.399999999999999</v>
      </c>
      <c r="AA25" s="19">
        <f>[21]Março!$D$30</f>
        <v>16.600000000000001</v>
      </c>
      <c r="AB25" s="19">
        <f>[21]Março!$D$31</f>
        <v>15</v>
      </c>
      <c r="AC25" s="19">
        <f>[21]Março!$D$32</f>
        <v>15.5</v>
      </c>
      <c r="AD25" s="19">
        <f>[21]Março!$D$33</f>
        <v>16.2</v>
      </c>
      <c r="AE25" s="19">
        <f>[21]Março!$D$34</f>
        <v>16.5</v>
      </c>
      <c r="AF25" s="19">
        <f>[21]Março!$D$35</f>
        <v>17.600000000000001</v>
      </c>
      <c r="AG25" s="38">
        <f t="shared" si="5"/>
        <v>15</v>
      </c>
      <c r="AH25" s="41">
        <f t="shared" si="6"/>
        <v>19.377419354838715</v>
      </c>
    </row>
    <row r="26" spans="1:34" ht="17.100000000000001" customHeight="1" x14ac:dyDescent="0.2">
      <c r="A26" s="16" t="s">
        <v>16</v>
      </c>
      <c r="B26" s="19">
        <f>[22]Março!$D$5</f>
        <v>21.6</v>
      </c>
      <c r="C26" s="19">
        <f>[22]Março!$D$6</f>
        <v>24.8</v>
      </c>
      <c r="D26" s="19">
        <f>[22]Março!$D$7</f>
        <v>25.2</v>
      </c>
      <c r="E26" s="19">
        <f>[22]Março!$D$8</f>
        <v>23.6</v>
      </c>
      <c r="F26" s="19">
        <f>[22]Março!$D$9</f>
        <v>21.1</v>
      </c>
      <c r="G26" s="19">
        <f>[22]Março!$D$10</f>
        <v>24</v>
      </c>
      <c r="H26" s="19">
        <f>[22]Março!$D$11</f>
        <v>25.6</v>
      </c>
      <c r="I26" s="19">
        <f>[22]Março!$D$12</f>
        <v>26</v>
      </c>
      <c r="J26" s="19">
        <f>[22]Março!$D$13</f>
        <v>26</v>
      </c>
      <c r="K26" s="19">
        <f>[22]Março!$D$14</f>
        <v>26.1</v>
      </c>
      <c r="L26" s="19">
        <f>[22]Março!$D$15</f>
        <v>24.6</v>
      </c>
      <c r="M26" s="19">
        <f>[22]Março!$D$16</f>
        <v>25.7</v>
      </c>
      <c r="N26" s="19">
        <f>[22]Março!$D$17</f>
        <v>21.9</v>
      </c>
      <c r="O26" s="19">
        <f>[22]Março!$D$18</f>
        <v>22.9</v>
      </c>
      <c r="P26" s="19">
        <f>[22]Março!$D$19</f>
        <v>22.8</v>
      </c>
      <c r="Q26" s="19">
        <f>[22]Março!$D$20</f>
        <v>21.9</v>
      </c>
      <c r="R26" s="19">
        <f>[22]Março!$D$21</f>
        <v>22.2</v>
      </c>
      <c r="S26" s="19">
        <f>[22]Março!$D$22</f>
        <v>22.5</v>
      </c>
      <c r="T26" s="19">
        <f>[22]Março!$D$23</f>
        <v>22</v>
      </c>
      <c r="U26" s="19">
        <f>[22]Março!$D$24</f>
        <v>20.7</v>
      </c>
      <c r="V26" s="19">
        <f>[22]Março!$D$25</f>
        <v>20.2</v>
      </c>
      <c r="W26" s="19">
        <f>[22]Março!$D$26</f>
        <v>18.5</v>
      </c>
      <c r="X26" s="19">
        <f>[22]Março!$D$27</f>
        <v>21.4</v>
      </c>
      <c r="Y26" s="19">
        <f>[22]Março!$D$28</f>
        <v>19.7</v>
      </c>
      <c r="Z26" s="19">
        <f>[22]Março!$D$29</f>
        <v>21.7</v>
      </c>
      <c r="AA26" s="19">
        <f>[22]Março!$D$30</f>
        <v>19.3</v>
      </c>
      <c r="AB26" s="19">
        <f>[22]Março!$D$31</f>
        <v>17.2</v>
      </c>
      <c r="AC26" s="19">
        <f>[22]Março!$D$32</f>
        <v>14.1</v>
      </c>
      <c r="AD26" s="19">
        <f>[22]Março!$D$33</f>
        <v>14.6</v>
      </c>
      <c r="AE26" s="19">
        <f>[22]Março!$D$34</f>
        <v>16.8</v>
      </c>
      <c r="AF26" s="19">
        <f>[22]Março!$D$35</f>
        <v>22.9</v>
      </c>
      <c r="AG26" s="38">
        <f t="shared" si="5"/>
        <v>14.1</v>
      </c>
      <c r="AH26" s="41">
        <f t="shared" si="6"/>
        <v>21.858064516129033</v>
      </c>
    </row>
    <row r="27" spans="1:34" ht="17.100000000000001" customHeight="1" x14ac:dyDescent="0.2">
      <c r="A27" s="16" t="s">
        <v>17</v>
      </c>
      <c r="B27" s="19">
        <f>[23]Março!$D$5</f>
        <v>18.2</v>
      </c>
      <c r="C27" s="19">
        <f>[23]Março!$D$6</f>
        <v>21.2</v>
      </c>
      <c r="D27" s="19">
        <f>[23]Março!$D$7</f>
        <v>21.6</v>
      </c>
      <c r="E27" s="19">
        <f>[23]Março!$D$8</f>
        <v>22.3</v>
      </c>
      <c r="F27" s="19">
        <f>[23]Março!$D$9</f>
        <v>21.5</v>
      </c>
      <c r="G27" s="19">
        <f>[23]Março!$D$10</f>
        <v>20.9</v>
      </c>
      <c r="H27" s="19">
        <f>[23]Março!$D$11</f>
        <v>22.6</v>
      </c>
      <c r="I27" s="19">
        <f>[23]Março!$D$12</f>
        <v>22.3</v>
      </c>
      <c r="J27" s="19">
        <f>[23]Março!$D$13</f>
        <v>22.8</v>
      </c>
      <c r="K27" s="19">
        <f>[23]Março!$D$14</f>
        <v>22.8</v>
      </c>
      <c r="L27" s="19">
        <f>[23]Março!$D$15</f>
        <v>21.6</v>
      </c>
      <c r="M27" s="19">
        <f>[23]Março!$D$16</f>
        <v>22.7</v>
      </c>
      <c r="N27" s="19">
        <f>[23]Março!$D$17</f>
        <v>20.8</v>
      </c>
      <c r="O27" s="19">
        <f>[23]Março!$D$18</f>
        <v>22.8</v>
      </c>
      <c r="P27" s="19">
        <f>[23]Março!$D$19</f>
        <v>21.4</v>
      </c>
      <c r="Q27" s="19">
        <f>[23]Março!$D$20</f>
        <v>22.5</v>
      </c>
      <c r="R27" s="19">
        <f>[23]Março!$D$21</f>
        <v>20.7</v>
      </c>
      <c r="S27" s="19">
        <f>[23]Março!$D$22</f>
        <v>19.5</v>
      </c>
      <c r="T27" s="19">
        <f>[23]Março!$D$23</f>
        <v>19</v>
      </c>
      <c r="U27" s="19">
        <f>[23]Março!$D$24</f>
        <v>18</v>
      </c>
      <c r="V27" s="19">
        <f>[23]Março!$D$25</f>
        <v>17.899999999999999</v>
      </c>
      <c r="W27" s="19">
        <f>[23]Março!$D$26</f>
        <v>18.8</v>
      </c>
      <c r="X27" s="19">
        <f>[23]Março!$D$27</f>
        <v>17.100000000000001</v>
      </c>
      <c r="Y27" s="19">
        <f>[23]Março!$D$28</f>
        <v>19.399999999999999</v>
      </c>
      <c r="Z27" s="19">
        <f>[23]Março!$D$29</f>
        <v>20.3</v>
      </c>
      <c r="AA27" s="19">
        <f>[23]Março!$D$30</f>
        <v>19.5</v>
      </c>
      <c r="AB27" s="19">
        <f>[23]Março!$D$31</f>
        <v>14.9</v>
      </c>
      <c r="AC27" s="19">
        <f>[23]Março!$D$32</f>
        <v>13.5</v>
      </c>
      <c r="AD27" s="19" t="str">
        <f>[23]Março!$D$33</f>
        <v>**</v>
      </c>
      <c r="AE27" s="19" t="str">
        <f>[23]Março!$D$34</f>
        <v>**</v>
      </c>
      <c r="AF27" s="19" t="str">
        <f>[23]Março!$D$35</f>
        <v>**</v>
      </c>
      <c r="AG27" s="38">
        <f t="shared" si="5"/>
        <v>13.5</v>
      </c>
      <c r="AH27" s="41">
        <f t="shared" si="6"/>
        <v>20.235714285714284</v>
      </c>
    </row>
    <row r="28" spans="1:34" ht="17.100000000000001" customHeight="1" x14ac:dyDescent="0.2">
      <c r="A28" s="16" t="s">
        <v>18</v>
      </c>
      <c r="B28" s="19">
        <f>[24]Março!$D$5</f>
        <v>19.5</v>
      </c>
      <c r="C28" s="19">
        <f>[24]Março!$D$6</f>
        <v>19.899999999999999</v>
      </c>
      <c r="D28" s="19">
        <f>[24]Março!$D$7</f>
        <v>20.7</v>
      </c>
      <c r="E28" s="19">
        <f>[24]Março!$D$8</f>
        <v>19.600000000000001</v>
      </c>
      <c r="F28" s="19">
        <f>[24]Março!$D$9</f>
        <v>20.7</v>
      </c>
      <c r="G28" s="19">
        <f>[24]Março!$D$10</f>
        <v>19.600000000000001</v>
      </c>
      <c r="H28" s="19">
        <f>[24]Março!$D$11</f>
        <v>20.6</v>
      </c>
      <c r="I28" s="19">
        <f>[24]Março!$D$12</f>
        <v>20.3</v>
      </c>
      <c r="J28" s="19">
        <f>[24]Março!$D$13</f>
        <v>20.7</v>
      </c>
      <c r="K28" s="19">
        <f>[24]Março!$D$14</f>
        <v>21</v>
      </c>
      <c r="L28" s="19">
        <f>[24]Março!$D$15</f>
        <v>20.8</v>
      </c>
      <c r="M28" s="19">
        <f>[24]Março!$D$16</f>
        <v>21.3</v>
      </c>
      <c r="N28" s="19">
        <f>[24]Março!$D$17</f>
        <v>21.8</v>
      </c>
      <c r="O28" s="19">
        <f>[24]Março!$D$18</f>
        <v>21.5</v>
      </c>
      <c r="P28" s="19">
        <f>[24]Março!$D$19</f>
        <v>21.5</v>
      </c>
      <c r="Q28" s="19">
        <f>[24]Março!$D$20</f>
        <v>19.8</v>
      </c>
      <c r="R28" s="19">
        <f>[24]Março!$D$21</f>
        <v>21.2</v>
      </c>
      <c r="S28" s="19">
        <f>[24]Março!$D$22</f>
        <v>19.5</v>
      </c>
      <c r="T28" s="19">
        <f>[24]Março!$D$23</f>
        <v>19.7</v>
      </c>
      <c r="U28" s="19">
        <f>[24]Março!$D$24</f>
        <v>20.2</v>
      </c>
      <c r="V28" s="19">
        <f>[24]Março!$D$25</f>
        <v>19.7</v>
      </c>
      <c r="W28" s="19">
        <f>[24]Março!$D$26</f>
        <v>19.3</v>
      </c>
      <c r="X28" s="19">
        <f>[24]Março!$D$27</f>
        <v>19.600000000000001</v>
      </c>
      <c r="Y28" s="19">
        <f>[24]Março!$D$28</f>
        <v>18.8</v>
      </c>
      <c r="Z28" s="19">
        <f>[24]Março!$D$29</f>
        <v>20</v>
      </c>
      <c r="AA28" s="19">
        <f>[24]Março!$D$30</f>
        <v>18.600000000000001</v>
      </c>
      <c r="AB28" s="19">
        <f>[24]Março!$D$31</f>
        <v>17.2</v>
      </c>
      <c r="AC28" s="19">
        <f>[24]Março!$D$32</f>
        <v>14.5</v>
      </c>
      <c r="AD28" s="19">
        <f>[24]Março!$D$33</f>
        <v>15.4</v>
      </c>
      <c r="AE28" s="19">
        <f>[24]Março!$D$34</f>
        <v>16.8</v>
      </c>
      <c r="AF28" s="19">
        <f>[24]Março!$D$35</f>
        <v>19.899999999999999</v>
      </c>
      <c r="AG28" s="38">
        <f t="shared" si="5"/>
        <v>14.5</v>
      </c>
      <c r="AH28" s="41">
        <f t="shared" si="6"/>
        <v>19.667741935483868</v>
      </c>
    </row>
    <row r="29" spans="1:34" ht="17.100000000000001" customHeight="1" x14ac:dyDescent="0.2">
      <c r="A29" s="16" t="s">
        <v>19</v>
      </c>
      <c r="B29" s="19">
        <f>[25]Março!$D$5</f>
        <v>19.600000000000001</v>
      </c>
      <c r="C29" s="19">
        <f>[25]Março!$D$6</f>
        <v>20.6</v>
      </c>
      <c r="D29" s="19">
        <f>[25]Março!$D$7</f>
        <v>23</v>
      </c>
      <c r="E29" s="19">
        <f>[25]Março!$D$8</f>
        <v>23.1</v>
      </c>
      <c r="F29" s="19">
        <f>[25]Março!$D$9</f>
        <v>21.9</v>
      </c>
      <c r="G29" s="19">
        <f>[25]Março!$D$10</f>
        <v>18.600000000000001</v>
      </c>
      <c r="H29" s="19">
        <f>[25]Março!$D$11</f>
        <v>20.100000000000001</v>
      </c>
      <c r="I29" s="19">
        <f>[25]Março!$D$12</f>
        <v>21.1</v>
      </c>
      <c r="J29" s="19">
        <f>[25]Março!$D$13</f>
        <v>21.8</v>
      </c>
      <c r="K29" s="19">
        <f>[25]Março!$D$14</f>
        <v>21.7</v>
      </c>
      <c r="L29" s="19">
        <f>[25]Março!$D$15</f>
        <v>21.4</v>
      </c>
      <c r="M29" s="19">
        <f>[25]Março!$D$16</f>
        <v>22.2</v>
      </c>
      <c r="N29" s="19">
        <f>[25]Março!$D$17</f>
        <v>19.2</v>
      </c>
      <c r="O29" s="19">
        <f>[25]Março!$D$18</f>
        <v>19.3</v>
      </c>
      <c r="P29" s="19">
        <f>[25]Março!$D$19</f>
        <v>20.399999999999999</v>
      </c>
      <c r="Q29" s="19">
        <f>[25]Março!$D$20</f>
        <v>22.4</v>
      </c>
      <c r="R29" s="19">
        <f>[25]Março!$D$21</f>
        <v>20.399999999999999</v>
      </c>
      <c r="S29" s="19">
        <f>[25]Março!$D$22</f>
        <v>19.600000000000001</v>
      </c>
      <c r="T29" s="19">
        <f>[25]Março!$D$23</f>
        <v>17.899999999999999</v>
      </c>
      <c r="U29" s="19">
        <f>[25]Março!$D$24</f>
        <v>17.100000000000001</v>
      </c>
      <c r="V29" s="19">
        <f>[25]Março!$D$25</f>
        <v>18.2</v>
      </c>
      <c r="W29" s="19">
        <f>[25]Março!$D$26</f>
        <v>17.3</v>
      </c>
      <c r="X29" s="19">
        <f>[25]Março!$D$27</f>
        <v>16.3</v>
      </c>
      <c r="Y29" s="19">
        <f>[25]Março!$D$28</f>
        <v>18.7</v>
      </c>
      <c r="Z29" s="19">
        <f>[25]Março!$D$29</f>
        <v>17.899999999999999</v>
      </c>
      <c r="AA29" s="19">
        <f>[25]Março!$D$30</f>
        <v>19.2</v>
      </c>
      <c r="AB29" s="19">
        <f>[25]Março!$D$31</f>
        <v>14.7</v>
      </c>
      <c r="AC29" s="19">
        <f>[25]Março!$D$32</f>
        <v>13.6</v>
      </c>
      <c r="AD29" s="19">
        <f>[25]Março!$D$33</f>
        <v>16.7</v>
      </c>
      <c r="AE29" s="19">
        <f>[25]Março!$D$34</f>
        <v>17.3</v>
      </c>
      <c r="AF29" s="19">
        <f>[25]Março!$D$35</f>
        <v>17.600000000000001</v>
      </c>
      <c r="AG29" s="38">
        <f t="shared" si="5"/>
        <v>13.6</v>
      </c>
      <c r="AH29" s="41">
        <f t="shared" si="6"/>
        <v>19.319354838709682</v>
      </c>
    </row>
    <row r="30" spans="1:34" ht="17.100000000000001" customHeight="1" x14ac:dyDescent="0.2">
      <c r="A30" s="16" t="s">
        <v>31</v>
      </c>
      <c r="B30" s="19">
        <f>[26]Março!$D$5</f>
        <v>19.7</v>
      </c>
      <c r="C30" s="19">
        <f>[26]Março!$D$6</f>
        <v>22.1</v>
      </c>
      <c r="D30" s="19">
        <f>[26]Março!$D$7</f>
        <v>23.4</v>
      </c>
      <c r="E30" s="19">
        <f>[26]Março!$D$8</f>
        <v>24.4</v>
      </c>
      <c r="F30" s="19">
        <f>[26]Março!$D$9</f>
        <v>23.3</v>
      </c>
      <c r="G30" s="19">
        <f>[26]Março!$D$10</f>
        <v>22.5</v>
      </c>
      <c r="H30" s="19">
        <f>[26]Março!$D$11</f>
        <v>23.4</v>
      </c>
      <c r="I30" s="19">
        <f>[26]Março!$D$12</f>
        <v>22.2</v>
      </c>
      <c r="J30" s="19">
        <f>[26]Março!$D$13</f>
        <v>23.7</v>
      </c>
      <c r="K30" s="19">
        <f>[26]Março!$D$14</f>
        <v>23.1</v>
      </c>
      <c r="L30" s="19">
        <f>[26]Março!$D$15</f>
        <v>23.3</v>
      </c>
      <c r="M30" s="19">
        <f>[26]Março!$D$16</f>
        <v>23.3</v>
      </c>
      <c r="N30" s="19">
        <f>[26]Março!$D$17</f>
        <v>21.9</v>
      </c>
      <c r="O30" s="19">
        <f>[26]Março!$D$18</f>
        <v>21.9</v>
      </c>
      <c r="P30" s="19">
        <f>[26]Março!$D$19</f>
        <v>21.5</v>
      </c>
      <c r="Q30" s="19">
        <f>[26]Março!$D$20</f>
        <v>19.8</v>
      </c>
      <c r="R30" s="19">
        <f>[26]Março!$D$21</f>
        <v>21.2</v>
      </c>
      <c r="S30" s="19">
        <f>[26]Março!$D$22</f>
        <v>19.5</v>
      </c>
      <c r="T30" s="19">
        <f>[26]Março!$D$23</f>
        <v>19.7</v>
      </c>
      <c r="U30" s="19">
        <f>[26]Março!$D$24</f>
        <v>19.3</v>
      </c>
      <c r="V30" s="19">
        <f>[26]Março!$D$25</f>
        <v>18.399999999999999</v>
      </c>
      <c r="W30" s="19">
        <f>[26]Março!$D$26</f>
        <v>17.600000000000001</v>
      </c>
      <c r="X30" s="19">
        <f>[26]Março!$D$27</f>
        <v>17.899999999999999</v>
      </c>
      <c r="Y30" s="19">
        <f>[26]Março!$D$28</f>
        <v>20.3</v>
      </c>
      <c r="Z30" s="19">
        <f>[26]Março!$D$29</f>
        <v>19</v>
      </c>
      <c r="AA30" s="19">
        <f>[26]Março!$D$30</f>
        <v>18.100000000000001</v>
      </c>
      <c r="AB30" s="19">
        <f>[26]Março!$D$31</f>
        <v>17.2</v>
      </c>
      <c r="AC30" s="19">
        <f>[26]Março!$D$32</f>
        <v>13.1</v>
      </c>
      <c r="AD30" s="19">
        <f>[26]Março!$D$33</f>
        <v>13.6</v>
      </c>
      <c r="AE30" s="19">
        <f>[26]Março!$D$34</f>
        <v>18.100000000000001</v>
      </c>
      <c r="AF30" s="19">
        <f>[26]Março!$D$35</f>
        <v>21.7</v>
      </c>
      <c r="AG30" s="38">
        <f t="shared" si="5"/>
        <v>13.1</v>
      </c>
      <c r="AH30" s="41">
        <f t="shared" si="6"/>
        <v>20.458064516129035</v>
      </c>
    </row>
    <row r="31" spans="1:34" ht="17.100000000000001" customHeight="1" x14ac:dyDescent="0.2">
      <c r="A31" s="16" t="s">
        <v>50</v>
      </c>
      <c r="B31" s="19">
        <f>[27]Março!$D$5</f>
        <v>20.6</v>
      </c>
      <c r="C31" s="19">
        <f>[27]Março!$D$6</f>
        <v>21.4</v>
      </c>
      <c r="D31" s="19">
        <f>[27]Março!$D$7</f>
        <v>22.2</v>
      </c>
      <c r="E31" s="19">
        <f>[27]Março!$D$8</f>
        <v>21.5</v>
      </c>
      <c r="F31" s="19">
        <f>[27]Março!$D$9</f>
        <v>20.7</v>
      </c>
      <c r="G31" s="19">
        <f>[27]Março!$D$10</f>
        <v>21.3</v>
      </c>
      <c r="H31" s="19">
        <f>[27]Março!$D$11</f>
        <v>22.8</v>
      </c>
      <c r="I31" s="19">
        <f>[27]Março!$D$12</f>
        <v>22.5</v>
      </c>
      <c r="J31" s="19">
        <f>[27]Março!$D$13</f>
        <v>21.8</v>
      </c>
      <c r="K31" s="19">
        <f>[27]Março!$D$14</f>
        <v>22.7</v>
      </c>
      <c r="L31" s="19">
        <f>[27]Março!$D$15</f>
        <v>23.3</v>
      </c>
      <c r="M31" s="19">
        <f>[27]Março!$D$16</f>
        <v>23.1</v>
      </c>
      <c r="N31" s="19">
        <f>[27]Março!$D$17</f>
        <v>22.9</v>
      </c>
      <c r="O31" s="19">
        <f>[27]Março!$D$18</f>
        <v>22.1</v>
      </c>
      <c r="P31" s="19">
        <f>[27]Março!$D$19</f>
        <v>21.9</v>
      </c>
      <c r="Q31" s="19">
        <f>[27]Março!$D$20</f>
        <v>20</v>
      </c>
      <c r="R31" s="19">
        <f>[27]Março!$D$21</f>
        <v>22</v>
      </c>
      <c r="S31" s="19">
        <f>[27]Março!$D$22</f>
        <v>20.7</v>
      </c>
      <c r="T31" s="19">
        <f>[27]Março!$D$23</f>
        <v>21.1</v>
      </c>
      <c r="U31" s="19">
        <f>[27]Março!$D$24</f>
        <v>20.8</v>
      </c>
      <c r="V31" s="19">
        <f>[27]Março!$D$25</f>
        <v>21.6</v>
      </c>
      <c r="W31" s="19">
        <f>[27]Março!$D$26</f>
        <v>21.4</v>
      </c>
      <c r="X31" s="19">
        <f>[27]Março!$D$27</f>
        <v>21.7</v>
      </c>
      <c r="Y31" s="19">
        <f>[27]Março!$D$28</f>
        <v>21.8</v>
      </c>
      <c r="Z31" s="19">
        <f>[27]Março!$D$29</f>
        <v>18.899999999999999</v>
      </c>
      <c r="AA31" s="19">
        <f>[27]Março!$D$30</f>
        <v>21</v>
      </c>
      <c r="AB31" s="19">
        <f>[27]Março!$D$31</f>
        <v>21.3</v>
      </c>
      <c r="AC31" s="19">
        <f>[27]Março!$D$32</f>
        <v>19.100000000000001</v>
      </c>
      <c r="AD31" s="19">
        <f>[27]Março!$D$33</f>
        <v>17</v>
      </c>
      <c r="AE31" s="19">
        <f>[27]Março!$D$34</f>
        <v>20.3</v>
      </c>
      <c r="AF31" s="19">
        <f>[27]Março!$D$35</f>
        <v>21.8</v>
      </c>
      <c r="AG31" s="38">
        <f>MIN(B31:AF31)</f>
        <v>17</v>
      </c>
      <c r="AH31" s="41">
        <f>AVERAGE(B31:AF31)</f>
        <v>21.332258064516125</v>
      </c>
    </row>
    <row r="32" spans="1:34" ht="17.100000000000001" customHeight="1" x14ac:dyDescent="0.2">
      <c r="A32" s="16" t="s">
        <v>20</v>
      </c>
      <c r="B32" s="19">
        <f>[28]Março!$D$5</f>
        <v>20.8</v>
      </c>
      <c r="C32" s="19">
        <f>[28]Março!$D$6</f>
        <v>21.8</v>
      </c>
      <c r="D32" s="19">
        <f>[28]Março!$D$7</f>
        <v>24</v>
      </c>
      <c r="E32" s="19">
        <f>[28]Março!$D$8</f>
        <v>24.4</v>
      </c>
      <c r="F32" s="19">
        <f>[28]Março!$D$9</f>
        <v>25.4</v>
      </c>
      <c r="G32" s="19">
        <f>[28]Março!$D$10</f>
        <v>23</v>
      </c>
      <c r="H32" s="19">
        <f>[28]Março!$D$11</f>
        <v>26</v>
      </c>
      <c r="I32" s="19">
        <f>[28]Março!$D$12</f>
        <v>24.7</v>
      </c>
      <c r="J32" s="19">
        <f>[28]Março!$D$13</f>
        <v>24</v>
      </c>
      <c r="K32" s="19">
        <f>[28]Março!$D$14</f>
        <v>24.4</v>
      </c>
      <c r="L32" s="19">
        <f>[28]Março!$D$15</f>
        <v>23.8</v>
      </c>
      <c r="M32" s="19">
        <f>[28]Março!$D$16</f>
        <v>23.7</v>
      </c>
      <c r="N32" s="19">
        <f>[28]Março!$D$17</f>
        <v>22.9</v>
      </c>
      <c r="O32" s="19">
        <f>[28]Março!$D$18</f>
        <v>22.1</v>
      </c>
      <c r="P32" s="19">
        <f>[28]Março!$D$19</f>
        <v>23</v>
      </c>
      <c r="Q32" s="19">
        <f>[28]Março!$D$20</f>
        <v>23.4</v>
      </c>
      <c r="R32" s="19">
        <f>[28]Março!$D$21</f>
        <v>20.8</v>
      </c>
      <c r="S32" s="19">
        <f>[28]Março!$D$22</f>
        <v>19.7</v>
      </c>
      <c r="T32" s="19">
        <f>[28]Março!$D$23</f>
        <v>18.7</v>
      </c>
      <c r="U32" s="19">
        <f>[28]Março!$D$24</f>
        <v>20.3</v>
      </c>
      <c r="V32" s="19">
        <f>[28]Março!$D$25</f>
        <v>20.399999999999999</v>
      </c>
      <c r="W32" s="19">
        <f>[28]Março!$D$26</f>
        <v>20.9</v>
      </c>
      <c r="X32" s="19">
        <f>[28]Março!$D$27</f>
        <v>21.3</v>
      </c>
      <c r="Y32" s="19">
        <f>[28]Março!$D$28</f>
        <v>20.399999999999999</v>
      </c>
      <c r="Z32" s="19">
        <f>[28]Março!$D$29</f>
        <v>21.5</v>
      </c>
      <c r="AA32" s="19">
        <f>[28]Março!$D$30</f>
        <v>22.6</v>
      </c>
      <c r="AB32" s="19">
        <f>[28]Março!$D$31</f>
        <v>20</v>
      </c>
      <c r="AC32" s="19">
        <f>[28]Março!$D$32</f>
        <v>25.2</v>
      </c>
      <c r="AD32" s="19">
        <f>[28]Março!$D$33</f>
        <v>19.100000000000001</v>
      </c>
      <c r="AE32" s="19">
        <f>[28]Março!$D$34</f>
        <v>18.7</v>
      </c>
      <c r="AF32" s="19">
        <f>[28]Março!$D$35</f>
        <v>22.1</v>
      </c>
      <c r="AG32" s="38">
        <f>MIN(B32:AF32)</f>
        <v>18.7</v>
      </c>
      <c r="AH32" s="41">
        <f>AVERAGE(B32:AF32)</f>
        <v>22.229032258064517</v>
      </c>
    </row>
    <row r="33" spans="1:34" s="5" customFormat="1" ht="17.100000000000001" customHeight="1" x14ac:dyDescent="0.2">
      <c r="A33" s="34" t="s">
        <v>35</v>
      </c>
      <c r="B33" s="35">
        <f t="shared" ref="B33:AG33" si="9">MIN(B5:B32)</f>
        <v>18</v>
      </c>
      <c r="C33" s="35">
        <f t="shared" si="9"/>
        <v>18.8</v>
      </c>
      <c r="D33" s="35">
        <f t="shared" si="9"/>
        <v>20</v>
      </c>
      <c r="E33" s="35">
        <f t="shared" si="9"/>
        <v>19.5</v>
      </c>
      <c r="F33" s="35">
        <f t="shared" si="9"/>
        <v>20.100000000000001</v>
      </c>
      <c r="G33" s="35">
        <f t="shared" si="9"/>
        <v>18.600000000000001</v>
      </c>
      <c r="H33" s="35">
        <f t="shared" si="9"/>
        <v>20.100000000000001</v>
      </c>
      <c r="I33" s="35">
        <f t="shared" si="9"/>
        <v>20.100000000000001</v>
      </c>
      <c r="J33" s="35">
        <f t="shared" si="9"/>
        <v>20.399999999999999</v>
      </c>
      <c r="K33" s="35">
        <f t="shared" si="9"/>
        <v>21</v>
      </c>
      <c r="L33" s="35">
        <f t="shared" si="9"/>
        <v>20.8</v>
      </c>
      <c r="M33" s="35">
        <f t="shared" si="9"/>
        <v>20.5</v>
      </c>
      <c r="N33" s="35">
        <f t="shared" si="9"/>
        <v>19.2</v>
      </c>
      <c r="O33" s="35">
        <f t="shared" si="9"/>
        <v>19.3</v>
      </c>
      <c r="P33" s="35">
        <f t="shared" si="9"/>
        <v>20</v>
      </c>
      <c r="Q33" s="35">
        <f t="shared" si="9"/>
        <v>19.8</v>
      </c>
      <c r="R33" s="35">
        <f t="shared" si="9"/>
        <v>19.3</v>
      </c>
      <c r="S33" s="35">
        <f t="shared" si="9"/>
        <v>17.600000000000001</v>
      </c>
      <c r="T33" s="35">
        <f t="shared" si="9"/>
        <v>17.899999999999999</v>
      </c>
      <c r="U33" s="35">
        <f t="shared" si="9"/>
        <v>16.899999999999999</v>
      </c>
      <c r="V33" s="35">
        <f t="shared" si="9"/>
        <v>17.5</v>
      </c>
      <c r="W33" s="35">
        <f t="shared" si="9"/>
        <v>16.5</v>
      </c>
      <c r="X33" s="35">
        <f t="shared" si="9"/>
        <v>15.4</v>
      </c>
      <c r="Y33" s="35">
        <f t="shared" si="9"/>
        <v>18.100000000000001</v>
      </c>
      <c r="Z33" s="35">
        <f t="shared" si="9"/>
        <v>17.2</v>
      </c>
      <c r="AA33" s="35">
        <f t="shared" si="9"/>
        <v>16.600000000000001</v>
      </c>
      <c r="AB33" s="35">
        <f t="shared" si="9"/>
        <v>14.2</v>
      </c>
      <c r="AC33" s="35">
        <f t="shared" si="9"/>
        <v>11.5</v>
      </c>
      <c r="AD33" s="35">
        <f t="shared" si="9"/>
        <v>12</v>
      </c>
      <c r="AE33" s="35">
        <f t="shared" si="9"/>
        <v>13.9</v>
      </c>
      <c r="AF33" s="35">
        <f t="shared" si="9"/>
        <v>16.5</v>
      </c>
      <c r="AG33" s="38">
        <f t="shared" si="9"/>
        <v>11.5</v>
      </c>
      <c r="AH33" s="41">
        <f>AVERAGE(AH5:AH32)</f>
        <v>20.748647136273867</v>
      </c>
    </row>
    <row r="35" spans="1:34" x14ac:dyDescent="0.2">
      <c r="C35" s="26"/>
      <c r="D35" s="26" t="s">
        <v>53</v>
      </c>
      <c r="E35" s="26"/>
      <c r="F35" s="26"/>
      <c r="G35" s="26"/>
      <c r="N35" s="2" t="s">
        <v>54</v>
      </c>
      <c r="Y35" s="2" t="s">
        <v>56</v>
      </c>
    </row>
    <row r="36" spans="1:34" x14ac:dyDescent="0.2">
      <c r="G36" s="2" t="s">
        <v>52</v>
      </c>
      <c r="K36" s="27"/>
      <c r="L36" s="27"/>
      <c r="M36" s="27"/>
      <c r="N36" s="27" t="s">
        <v>55</v>
      </c>
      <c r="O36" s="27"/>
      <c r="P36" s="27"/>
      <c r="Q36" s="27"/>
      <c r="W36" s="27"/>
      <c r="X36" s="27"/>
      <c r="Y36" s="27" t="s">
        <v>57</v>
      </c>
      <c r="Z36" s="27"/>
      <c r="AA36" s="27"/>
    </row>
    <row r="42" spans="1:34" x14ac:dyDescent="0.2">
      <c r="G42" s="2" t="s">
        <v>52</v>
      </c>
      <c r="O42" s="2" t="s">
        <v>52</v>
      </c>
      <c r="X42" s="2" t="s">
        <v>52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selection sqref="A1:AG1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0" t="s">
        <v>21</v>
      </c>
      <c r="B2" s="58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6" t="s">
        <v>40</v>
      </c>
      <c r="AH3" s="8"/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6" t="s">
        <v>39</v>
      </c>
      <c r="AH4" s="8"/>
    </row>
    <row r="5" spans="1:34" s="5" customFormat="1" ht="20.100000000000001" customHeight="1" x14ac:dyDescent="0.2">
      <c r="A5" s="16" t="s">
        <v>46</v>
      </c>
      <c r="B5" s="17">
        <f>[1]Março!$E$5</f>
        <v>75.958333333333329</v>
      </c>
      <c r="C5" s="17">
        <f>[1]Março!$E$6</f>
        <v>69.25</v>
      </c>
      <c r="D5" s="17">
        <f>[1]Março!$E$7</f>
        <v>66.291666666666671</v>
      </c>
      <c r="E5" s="17">
        <f>[1]Março!$E$8</f>
        <v>66.083333333333329</v>
      </c>
      <c r="F5" s="17">
        <f>[1]Março!$E$9</f>
        <v>77.125</v>
      </c>
      <c r="G5" s="17">
        <f>[1]Março!$E$10</f>
        <v>71.291666666666671</v>
      </c>
      <c r="H5" s="17">
        <f>[1]Março!$E$11</f>
        <v>69.416666666666671</v>
      </c>
      <c r="I5" s="17">
        <f>[1]Março!$E$12</f>
        <v>70.75</v>
      </c>
      <c r="J5" s="17">
        <f>[1]Março!$E$13</f>
        <v>69.041666666666671</v>
      </c>
      <c r="K5" s="17">
        <f>[1]Março!$E$14</f>
        <v>65.833333333333329</v>
      </c>
      <c r="L5" s="17">
        <f>[1]Março!$E$15</f>
        <v>64.291666666666671</v>
      </c>
      <c r="M5" s="17">
        <f>[1]Março!$E$16</f>
        <v>71.875</v>
      </c>
      <c r="N5" s="17">
        <f>[1]Março!$E$17</f>
        <v>68.875</v>
      </c>
      <c r="O5" s="17">
        <f>[1]Março!$E$18</f>
        <v>83.583333333333329</v>
      </c>
      <c r="P5" s="17">
        <f>[1]Março!$E$19</f>
        <v>81.458333333333329</v>
      </c>
      <c r="Q5" s="17">
        <f>[1]Março!$E$20</f>
        <v>82.958333333333329</v>
      </c>
      <c r="R5" s="17">
        <f>[1]Março!$E$21</f>
        <v>89.541666666666671</v>
      </c>
      <c r="S5" s="17">
        <f>[1]Março!$E$22</f>
        <v>91.041666666666671</v>
      </c>
      <c r="T5" s="17">
        <f>[1]Março!$E$23</f>
        <v>88</v>
      </c>
      <c r="U5" s="17">
        <f>[1]Março!$E$24</f>
        <v>89.291666666666671</v>
      </c>
      <c r="V5" s="17">
        <f>[1]Março!$E$25</f>
        <v>85.625</v>
      </c>
      <c r="W5" s="17">
        <f>[1]Março!$E$26</f>
        <v>77.208333333333329</v>
      </c>
      <c r="X5" s="17">
        <f>[1]Março!$E$27</f>
        <v>75.625</v>
      </c>
      <c r="Y5" s="17">
        <f>[1]Março!$E$28</f>
        <v>75.583333333333329</v>
      </c>
      <c r="Z5" s="17">
        <f>[1]Março!$E$29</f>
        <v>79.625</v>
      </c>
      <c r="AA5" s="17">
        <f>[1]Março!$E$30</f>
        <v>76.083333333333329</v>
      </c>
      <c r="AB5" s="17">
        <f>[1]Março!$E$31</f>
        <v>75</v>
      </c>
      <c r="AC5" s="17">
        <f>[1]Março!$E$32</f>
        <v>61.285714285714285</v>
      </c>
      <c r="AD5" s="17">
        <f>[1]Março!$E$33</f>
        <v>60.4</v>
      </c>
      <c r="AE5" s="17">
        <f>[1]Março!$E$34</f>
        <v>73.791666666666671</v>
      </c>
      <c r="AF5" s="17">
        <f>[1]Março!$E$35</f>
        <v>73.458333333333329</v>
      </c>
      <c r="AG5" s="37">
        <f>AVERAGE(B5:AF5)</f>
        <v>75.020775729646687</v>
      </c>
      <c r="AH5" s="8"/>
    </row>
    <row r="6" spans="1:34" ht="17.100000000000001" customHeight="1" x14ac:dyDescent="0.2">
      <c r="A6" s="16" t="s">
        <v>0</v>
      </c>
      <c r="B6" s="18">
        <f>[2]Março!$E$5</f>
        <v>74.541666666666671</v>
      </c>
      <c r="C6" s="18">
        <f>[2]Março!$E$6</f>
        <v>69.583333333333329</v>
      </c>
      <c r="D6" s="18">
        <f>[2]Março!$E$7</f>
        <v>66.375</v>
      </c>
      <c r="E6" s="18">
        <f>[2]Março!$E$8</f>
        <v>75.625</v>
      </c>
      <c r="F6" s="18">
        <f>[2]Março!$E$9</f>
        <v>82.375</v>
      </c>
      <c r="G6" s="18">
        <f>[2]Março!$E$10</f>
        <v>73.208333333333329</v>
      </c>
      <c r="H6" s="18">
        <f>[2]Março!$E$11</f>
        <v>71.375</v>
      </c>
      <c r="I6" s="18">
        <f>[2]Março!$E$12</f>
        <v>77.583333333333329</v>
      </c>
      <c r="J6" s="18">
        <f>[2]Março!$E$13</f>
        <v>74.833333333333329</v>
      </c>
      <c r="K6" s="18">
        <f>[2]Março!$E$14</f>
        <v>73.625</v>
      </c>
      <c r="L6" s="18">
        <f>[2]Março!$E$15</f>
        <v>81.5</v>
      </c>
      <c r="M6" s="18">
        <f>[2]Março!$E$16</f>
        <v>71.458333333333329</v>
      </c>
      <c r="N6" s="18">
        <f>[2]Março!$E$17</f>
        <v>89.875</v>
      </c>
      <c r="O6" s="18">
        <f>[2]Março!$E$18</f>
        <v>89.333333333333329</v>
      </c>
      <c r="P6" s="18">
        <f>[2]Março!$E$19</f>
        <v>89.708333333333329</v>
      </c>
      <c r="Q6" s="18">
        <f>[2]Março!$E$20</f>
        <v>84.833333333333329</v>
      </c>
      <c r="R6" s="18">
        <f>[2]Março!$E$21</f>
        <v>84.833333333333329</v>
      </c>
      <c r="S6" s="18">
        <f>[2]Março!$E$22</f>
        <v>92.125</v>
      </c>
      <c r="T6" s="18">
        <f>[2]Março!$E$23</f>
        <v>85.625</v>
      </c>
      <c r="U6" s="18">
        <f>[2]Março!$E$24</f>
        <v>92.416666666666671</v>
      </c>
      <c r="V6" s="18">
        <f>[2]Março!$E$25</f>
        <v>84.583333333333329</v>
      </c>
      <c r="W6" s="18">
        <f>[2]Março!$E$26</f>
        <v>77.541666666666671</v>
      </c>
      <c r="X6" s="18">
        <f>[2]Março!$E$27</f>
        <v>72.416666666666671</v>
      </c>
      <c r="Y6" s="18">
        <f>[2]Março!$E$28</f>
        <v>80.833333333333329</v>
      </c>
      <c r="Z6" s="18">
        <f>[2]Março!$E$29</f>
        <v>80.5</v>
      </c>
      <c r="AA6" s="18">
        <f>[2]Março!$E$30</f>
        <v>78.458333333333329</v>
      </c>
      <c r="AB6" s="18">
        <f>[2]Março!$E$31</f>
        <v>66.041666666666671</v>
      </c>
      <c r="AC6" s="18">
        <f>[2]Março!$E$32</f>
        <v>67.285714285714292</v>
      </c>
      <c r="AD6" s="18">
        <f>[2]Março!$E$33</f>
        <v>66.266666666666666</v>
      </c>
      <c r="AE6" s="18">
        <f>[2]Março!$E$34</f>
        <v>72.708333333333329</v>
      </c>
      <c r="AF6" s="18">
        <f>[2]Março!$E$35</f>
        <v>76.333333333333329</v>
      </c>
      <c r="AG6" s="38">
        <f t="shared" ref="AG6:AG19" si="1">AVERAGE(B6:AF6)</f>
        <v>78.187173579109071</v>
      </c>
    </row>
    <row r="7" spans="1:34" ht="17.100000000000001" customHeight="1" x14ac:dyDescent="0.2">
      <c r="A7" s="16" t="s">
        <v>1</v>
      </c>
      <c r="B7" s="18">
        <f>[3]Março!$E$5</f>
        <v>72.333333333333329</v>
      </c>
      <c r="C7" s="18">
        <f>[3]Março!$E$6</f>
        <v>66.041666666666671</v>
      </c>
      <c r="D7" s="18">
        <f>[3]Março!$E$7</f>
        <v>73.166666666666671</v>
      </c>
      <c r="E7" s="18">
        <f>[3]Março!$E$8</f>
        <v>77.875</v>
      </c>
      <c r="F7" s="18">
        <f>[3]Março!$E$9</f>
        <v>81.458333333333329</v>
      </c>
      <c r="G7" s="18">
        <f>[3]Março!$E$10</f>
        <v>76.791666666666671</v>
      </c>
      <c r="H7" s="18">
        <f>[3]Março!$E$11</f>
        <v>75.25</v>
      </c>
      <c r="I7" s="18">
        <f>[3]Março!$E$12</f>
        <v>72.708333333333329</v>
      </c>
      <c r="J7" s="18">
        <f>[3]Março!$E$13</f>
        <v>65.875</v>
      </c>
      <c r="K7" s="18">
        <f>[3]Março!$E$14</f>
        <v>67.041666666666671</v>
      </c>
      <c r="L7" s="18">
        <f>[3]Março!$E$15</f>
        <v>72.541666666666671</v>
      </c>
      <c r="M7" s="18">
        <f>[3]Março!$E$16</f>
        <v>68.666666666666671</v>
      </c>
      <c r="N7" s="18">
        <f>[3]Março!$E$17</f>
        <v>69.5</v>
      </c>
      <c r="O7" s="18">
        <f>[3]Março!$E$18</f>
        <v>79.541666666666671</v>
      </c>
      <c r="P7" s="18">
        <f>[3]Março!$E$19</f>
        <v>76.875</v>
      </c>
      <c r="Q7" s="18">
        <f>[3]Março!$E$20</f>
        <v>87.25</v>
      </c>
      <c r="R7" s="18">
        <f>[3]Março!$E$21</f>
        <v>81.458333333333329</v>
      </c>
      <c r="S7" s="18">
        <f>[3]Março!$E$22</f>
        <v>89.041666666666671</v>
      </c>
      <c r="T7" s="18">
        <f>[3]Março!$E$23</f>
        <v>85.291666666666671</v>
      </c>
      <c r="U7" s="18">
        <f>[3]Março!$E$24</f>
        <v>86.916666666666671</v>
      </c>
      <c r="V7" s="18">
        <f>[3]Março!$E$25</f>
        <v>80.458333333333329</v>
      </c>
      <c r="W7" s="18">
        <f>[3]Março!$E$26</f>
        <v>74.333333333333329</v>
      </c>
      <c r="X7" s="18">
        <f>[3]Março!$E$27</f>
        <v>68.833333333333329</v>
      </c>
      <c r="Y7" s="18">
        <f>[3]Março!$E$28</f>
        <v>77.708333333333329</v>
      </c>
      <c r="Z7" s="18">
        <f>[3]Março!$E$29</f>
        <v>84.583333333333329</v>
      </c>
      <c r="AA7" s="18">
        <f>[3]Março!$E$30</f>
        <v>73.5</v>
      </c>
      <c r="AB7" s="18">
        <f>[3]Março!$E$31</f>
        <v>63.5</v>
      </c>
      <c r="AC7" s="18">
        <f>[3]Março!$E$32</f>
        <v>62.333333333333336</v>
      </c>
      <c r="AD7" s="18">
        <f>[3]Março!$E$33</f>
        <v>56.533333333333331</v>
      </c>
      <c r="AE7" s="18">
        <f>[3]Março!$E$34</f>
        <v>64.583333333333329</v>
      </c>
      <c r="AF7" s="18">
        <f>[3]Março!$E$35</f>
        <v>70.25</v>
      </c>
      <c r="AG7" s="38">
        <f t="shared" si="1"/>
        <v>74.265860215053749</v>
      </c>
    </row>
    <row r="8" spans="1:34" ht="17.100000000000001" customHeight="1" x14ac:dyDescent="0.2">
      <c r="A8" s="16" t="s">
        <v>71</v>
      </c>
      <c r="B8" s="18" t="str">
        <f>[4]Março!$E$5</f>
        <v>**</v>
      </c>
      <c r="C8" s="18" t="str">
        <f>[4]Março!$E$6</f>
        <v>**</v>
      </c>
      <c r="D8" s="18" t="str">
        <f>[4]Março!$E$7</f>
        <v>**</v>
      </c>
      <c r="E8" s="18" t="str">
        <f>[4]Março!$E$8</f>
        <v>**</v>
      </c>
      <c r="F8" s="18" t="str">
        <f>[4]Março!$E$9</f>
        <v>**</v>
      </c>
      <c r="G8" s="18" t="str">
        <f>[4]Março!$E$10</f>
        <v>**</v>
      </c>
      <c r="H8" s="18" t="str">
        <f>[4]Março!$E$11</f>
        <v>**</v>
      </c>
      <c r="I8" s="18" t="str">
        <f>[4]Março!$E$12</f>
        <v>**</v>
      </c>
      <c r="J8" s="18" t="str">
        <f>[4]Março!$E$13</f>
        <v>**</v>
      </c>
      <c r="K8" s="18" t="str">
        <f>[4]Março!$E$14</f>
        <v>**</v>
      </c>
      <c r="L8" s="18" t="str">
        <f>[4]Março!$E$15</f>
        <v>**</v>
      </c>
      <c r="M8" s="18" t="str">
        <f>[4]Março!$E$16</f>
        <v>**</v>
      </c>
      <c r="N8" s="18" t="str">
        <f>[4]Março!$E$17</f>
        <v>**</v>
      </c>
      <c r="O8" s="18" t="str">
        <f>[4]Março!$E$18</f>
        <v>**</v>
      </c>
      <c r="P8" s="18" t="str">
        <f>[4]Março!$E$19</f>
        <v>**</v>
      </c>
      <c r="Q8" s="18" t="str">
        <f>[4]Março!$E$20</f>
        <v>**</v>
      </c>
      <c r="R8" s="18" t="str">
        <f>[4]Março!$E$21</f>
        <v>**</v>
      </c>
      <c r="S8" s="18" t="str">
        <f>[4]Março!$E$22</f>
        <v>**</v>
      </c>
      <c r="T8" s="18" t="str">
        <f>[4]Março!$E$23</f>
        <v>**</v>
      </c>
      <c r="U8" s="18" t="str">
        <f>[4]Março!$E$24</f>
        <v>**</v>
      </c>
      <c r="V8" s="18" t="str">
        <f>[4]Março!$E$25</f>
        <v>**</v>
      </c>
      <c r="W8" s="18">
        <f>[4]Março!$E$26</f>
        <v>73.666666666666671</v>
      </c>
      <c r="X8" s="18">
        <f>[4]Março!$E$27</f>
        <v>71.208333333333329</v>
      </c>
      <c r="Y8" s="18">
        <f>[4]Março!$E$28</f>
        <v>74.416666666666671</v>
      </c>
      <c r="Z8" s="18">
        <f>[4]Março!$E$29</f>
        <v>72.041666666666671</v>
      </c>
      <c r="AA8" s="18">
        <f>[4]Março!$E$30</f>
        <v>81.083333333333329</v>
      </c>
      <c r="AB8" s="18">
        <f>[4]Março!$E$31</f>
        <v>72.375</v>
      </c>
      <c r="AC8" s="18">
        <f>[4]Março!$E$32</f>
        <v>64.857142857142861</v>
      </c>
      <c r="AD8" s="18">
        <f>[4]Março!$E$33</f>
        <v>58.466666666666669</v>
      </c>
      <c r="AE8" s="18">
        <f>[4]Março!$E$34</f>
        <v>68.5</v>
      </c>
      <c r="AF8" s="18">
        <f>[4]Março!$E$35</f>
        <v>76.25</v>
      </c>
      <c r="AG8" s="38">
        <f t="shared" ref="AG8" si="2">AVERAGE(B8:AF8)</f>
        <v>71.286547619047624</v>
      </c>
    </row>
    <row r="9" spans="1:34" ht="17.100000000000001" customHeight="1" x14ac:dyDescent="0.2">
      <c r="A9" s="16" t="s">
        <v>47</v>
      </c>
      <c r="B9" s="18">
        <f>[5]Março!$E$5</f>
        <v>66.958333333333329</v>
      </c>
      <c r="C9" s="18">
        <f>[5]Março!$E$6</f>
        <v>65.416666666666671</v>
      </c>
      <c r="D9" s="18">
        <f>[5]Março!$E$7</f>
        <v>68.583333333333329</v>
      </c>
      <c r="E9" s="18">
        <f>[5]Março!$E$8</f>
        <v>76.75</v>
      </c>
      <c r="F9" s="18">
        <f>[5]Março!$E$9</f>
        <v>72.75</v>
      </c>
      <c r="G9" s="18">
        <f>[5]Março!$E$10</f>
        <v>70.75</v>
      </c>
      <c r="H9" s="18">
        <f>[5]Março!$E$11</f>
        <v>66.041666666666671</v>
      </c>
      <c r="I9" s="18">
        <f>[5]Março!$E$12</f>
        <v>67.333333333333329</v>
      </c>
      <c r="J9" s="18">
        <f>[5]Março!$E$13</f>
        <v>66.083333333333329</v>
      </c>
      <c r="K9" s="18">
        <f>[5]Março!$E$14</f>
        <v>64.916666666666671</v>
      </c>
      <c r="L9" s="18">
        <f>[5]Março!$E$15</f>
        <v>69.239999999999995</v>
      </c>
      <c r="M9" s="18">
        <f>[5]Março!$E$16</f>
        <v>64.217391304347828</v>
      </c>
      <c r="N9" s="18">
        <f>[5]Março!$E$17</f>
        <v>79.541666666666671</v>
      </c>
      <c r="O9" s="18">
        <f>[5]Março!$E$18</f>
        <v>80.541666666666671</v>
      </c>
      <c r="P9" s="18">
        <f>[5]Março!$E$19</f>
        <v>80.291666666666671</v>
      </c>
      <c r="Q9" s="18">
        <f>[5]Março!$E$20</f>
        <v>80.833333333333329</v>
      </c>
      <c r="R9" s="18">
        <f>[5]Março!$E$21</f>
        <v>83.125</v>
      </c>
      <c r="S9" s="18">
        <f>[5]Março!$E$22</f>
        <v>79.625</v>
      </c>
      <c r="T9" s="18">
        <f>[5]Março!$E$23</f>
        <v>75.916666666666671</v>
      </c>
      <c r="U9" s="18">
        <f>[5]Março!$E$24</f>
        <v>82.833333333333329</v>
      </c>
      <c r="V9" s="18">
        <f>[5]Março!$E$25</f>
        <v>78.083333333333329</v>
      </c>
      <c r="W9" s="18">
        <f>[5]Março!$E$26</f>
        <v>70.333333333333329</v>
      </c>
      <c r="X9" s="18">
        <f>[5]Março!$E$27</f>
        <v>66.083333333333329</v>
      </c>
      <c r="Y9" s="18">
        <f>[5]Março!$E$28</f>
        <v>72.958333333333329</v>
      </c>
      <c r="Z9" s="18">
        <f>[5]Março!$E$29</f>
        <v>71.208333333333329</v>
      </c>
      <c r="AA9" s="18">
        <f>[5]Março!$E$30</f>
        <v>74.375</v>
      </c>
      <c r="AB9" s="18">
        <f>[5]Março!$E$31</f>
        <v>66.61904761904762</v>
      </c>
      <c r="AC9" s="18">
        <f>[5]Março!$E$32</f>
        <v>42.888888888888886</v>
      </c>
      <c r="AD9" s="18">
        <f>[5]Março!$E$33</f>
        <v>64.875</v>
      </c>
      <c r="AE9" s="18">
        <f>[5]Março!$E$34</f>
        <v>67.291666666666671</v>
      </c>
      <c r="AF9" s="18">
        <f>[5]Março!$E$35</f>
        <v>68.916666666666671</v>
      </c>
      <c r="AG9" s="38">
        <f t="shared" si="1"/>
        <v>71.141354660611299</v>
      </c>
    </row>
    <row r="10" spans="1:34" ht="17.100000000000001" customHeight="1" x14ac:dyDescent="0.2">
      <c r="A10" s="16" t="s">
        <v>2</v>
      </c>
      <c r="B10" s="18">
        <f>[6]Março!$E$5</f>
        <v>73.75</v>
      </c>
      <c r="C10" s="18">
        <f>[6]Março!$E$6</f>
        <v>67.375</v>
      </c>
      <c r="D10" s="18">
        <f>[6]Março!$E$7</f>
        <v>68.083333333333329</v>
      </c>
      <c r="E10" s="18">
        <f>[6]Março!$E$8</f>
        <v>64.791666666666671</v>
      </c>
      <c r="F10" s="18">
        <f>[6]Março!$E$9</f>
        <v>77.75</v>
      </c>
      <c r="G10" s="18">
        <f>[6]Março!$E$10</f>
        <v>76.541666666666671</v>
      </c>
      <c r="H10" s="18">
        <f>[6]Março!$E$11</f>
        <v>67.25</v>
      </c>
      <c r="I10" s="18">
        <f>[6]Março!$E$12</f>
        <v>75.666666666666671</v>
      </c>
      <c r="J10" s="18">
        <f>[6]Março!$E$13</f>
        <v>71.291666666666671</v>
      </c>
      <c r="K10" s="18">
        <f>[6]Março!$E$14</f>
        <v>67.875</v>
      </c>
      <c r="L10" s="18">
        <f>[6]Março!$E$15</f>
        <v>72.208333333333329</v>
      </c>
      <c r="M10" s="18">
        <f>[6]Março!$E$16</f>
        <v>72.5</v>
      </c>
      <c r="N10" s="18">
        <f>[6]Março!$E$17</f>
        <v>69.833333333333329</v>
      </c>
      <c r="O10" s="18">
        <f>[6]Março!$E$18</f>
        <v>79.75</v>
      </c>
      <c r="P10" s="18">
        <f>[6]Março!$E$19</f>
        <v>84.166666666666671</v>
      </c>
      <c r="Q10" s="18">
        <f>[6]Março!$E$20</f>
        <v>88.25</v>
      </c>
      <c r="R10" s="18">
        <f>[6]Março!$E$21</f>
        <v>86.291666666666671</v>
      </c>
      <c r="S10" s="18">
        <f>[6]Março!$E$22</f>
        <v>90.291666666666671</v>
      </c>
      <c r="T10" s="18">
        <f>[6]Março!$E$23</f>
        <v>83.708333333333329</v>
      </c>
      <c r="U10" s="18">
        <f>[6]Março!$E$24</f>
        <v>86.666666666666671</v>
      </c>
      <c r="V10" s="18">
        <f>[6]Março!$E$25</f>
        <v>82.875</v>
      </c>
      <c r="W10" s="18">
        <f>[6]Março!$E$26</f>
        <v>72.916666666666671</v>
      </c>
      <c r="X10" s="18">
        <f>[6]Março!$E$27</f>
        <v>67.208333333333329</v>
      </c>
      <c r="Y10" s="18">
        <f>[6]Março!$E$28</f>
        <v>75.041666666666671</v>
      </c>
      <c r="Z10" s="18">
        <f>[6]Março!$E$29</f>
        <v>79.5</v>
      </c>
      <c r="AA10" s="18">
        <f>[6]Março!$E$30</f>
        <v>75.583333333333329</v>
      </c>
      <c r="AB10" s="18">
        <f>[6]Março!$E$31</f>
        <v>66.166666666666671</v>
      </c>
      <c r="AC10" s="18">
        <f>[6]Março!$E$32</f>
        <v>54.38095238095238</v>
      </c>
      <c r="AD10" s="18">
        <f>[6]Março!$E$33</f>
        <v>53.93333333333333</v>
      </c>
      <c r="AE10" s="18">
        <f>[6]Março!$E$34</f>
        <v>55.041666666666664</v>
      </c>
      <c r="AF10" s="18">
        <f>[6]Março!$E$35</f>
        <v>68.791666666666671</v>
      </c>
      <c r="AG10" s="38">
        <f t="shared" si="1"/>
        <v>73.402611367127506</v>
      </c>
    </row>
    <row r="11" spans="1:34" ht="17.100000000000001" customHeight="1" x14ac:dyDescent="0.2">
      <c r="A11" s="16" t="s">
        <v>3</v>
      </c>
      <c r="B11" s="18">
        <f>[7]Março!$E$5</f>
        <v>78.791666666666671</v>
      </c>
      <c r="C11" s="18">
        <f>[7]Março!$E$6</f>
        <v>73.875</v>
      </c>
      <c r="D11" s="18">
        <f>[7]Março!$E$7</f>
        <v>70.25</v>
      </c>
      <c r="E11" s="18">
        <f>[7]Março!$E$8</f>
        <v>64.25</v>
      </c>
      <c r="F11" s="18">
        <f>[7]Março!$E$9</f>
        <v>68.5</v>
      </c>
      <c r="G11" s="18">
        <f>[7]Março!$E$10</f>
        <v>72.833333333333329</v>
      </c>
      <c r="H11" s="18">
        <f>[7]Março!$E$11</f>
        <v>70.083333333333329</v>
      </c>
      <c r="I11" s="18">
        <f>[7]Março!$E$12</f>
        <v>76.5</v>
      </c>
      <c r="J11" s="18">
        <f>[7]Março!$E$13</f>
        <v>76.5</v>
      </c>
      <c r="K11" s="18">
        <f>[7]Março!$E$14</f>
        <v>72.166666666666671</v>
      </c>
      <c r="L11" s="18">
        <f>[7]Março!$E$15</f>
        <v>72.833333333333329</v>
      </c>
      <c r="M11" s="18">
        <f>[7]Março!$E$16</f>
        <v>77.583333333333329</v>
      </c>
      <c r="N11" s="18">
        <f>[7]Março!$E$17</f>
        <v>72.166666666666671</v>
      </c>
      <c r="O11" s="18">
        <f>[7]Março!$E$18</f>
        <v>77.25</v>
      </c>
      <c r="P11" s="18">
        <f>[7]Março!$E$19</f>
        <v>71.5</v>
      </c>
      <c r="Q11" s="18">
        <f>[7]Março!$E$20</f>
        <v>78.833333333333329</v>
      </c>
      <c r="R11" s="18">
        <f>[7]Março!$E$21</f>
        <v>82.833333333333329</v>
      </c>
      <c r="S11" s="18">
        <f>[7]Março!$E$22</f>
        <v>85.25</v>
      </c>
      <c r="T11" s="18">
        <f>[7]Março!$E$23</f>
        <v>87.458333333333329</v>
      </c>
      <c r="U11" s="18">
        <f>[7]Março!$E$24</f>
        <v>87.291666666666671</v>
      </c>
      <c r="V11" s="18">
        <f>[7]Março!$E$25</f>
        <v>85.541666666666671</v>
      </c>
      <c r="W11" s="18">
        <f>[7]Março!$E$26</f>
        <v>79.458333333333329</v>
      </c>
      <c r="X11" s="18">
        <f>[7]Março!$E$27</f>
        <v>76.583333333333329</v>
      </c>
      <c r="Y11" s="18">
        <f>[7]Março!$E$28</f>
        <v>82.125</v>
      </c>
      <c r="Z11" s="18">
        <f>[7]Março!$E$29</f>
        <v>83.458333333333329</v>
      </c>
      <c r="AA11" s="18">
        <f>[7]Março!$E$30</f>
        <v>86.375</v>
      </c>
      <c r="AB11" s="18">
        <f>[7]Março!$E$31</f>
        <v>76.75</v>
      </c>
      <c r="AC11" s="18">
        <f>[7]Março!$E$32</f>
        <v>68.142857142857139</v>
      </c>
      <c r="AD11" s="18">
        <f>[7]Março!$E$33</f>
        <v>55.733333333333334</v>
      </c>
      <c r="AE11" s="18">
        <f>[7]Março!$E$34</f>
        <v>65.333333333333329</v>
      </c>
      <c r="AF11" s="18">
        <f>[7]Março!$E$35</f>
        <v>74.041666666666671</v>
      </c>
      <c r="AG11" s="38">
        <f t="shared" si="1"/>
        <v>75.815898617511507</v>
      </c>
    </row>
    <row r="12" spans="1:34" ht="17.100000000000001" customHeight="1" x14ac:dyDescent="0.2">
      <c r="A12" s="16" t="s">
        <v>4</v>
      </c>
      <c r="B12" s="18">
        <f>[8]Março!$E$5</f>
        <v>86.166666666666671</v>
      </c>
      <c r="C12" s="18">
        <f>[8]Março!$E$6</f>
        <v>80.625</v>
      </c>
      <c r="D12" s="18">
        <f>[8]Março!$E$7</f>
        <v>74.041666666666671</v>
      </c>
      <c r="E12" s="18">
        <f>[8]Março!$E$8</f>
        <v>69.333333333333329</v>
      </c>
      <c r="F12" s="18">
        <f>[8]Março!$E$9</f>
        <v>72.166666666666671</v>
      </c>
      <c r="G12" s="18">
        <f>[8]Março!$E$10</f>
        <v>71.083333333333329</v>
      </c>
      <c r="H12" s="18">
        <f>[8]Março!$E$11</f>
        <v>73.083333333333329</v>
      </c>
      <c r="I12" s="18">
        <f>[8]Março!$E$12</f>
        <v>77.541666666666671</v>
      </c>
      <c r="J12" s="18">
        <f>[8]Março!$E$13</f>
        <v>75.166666666666671</v>
      </c>
      <c r="K12" s="18">
        <f>[8]Março!$E$14</f>
        <v>70.916666666666671</v>
      </c>
      <c r="L12" s="18">
        <f>[8]Março!$E$15</f>
        <v>73.75</v>
      </c>
      <c r="M12" s="18">
        <f>[8]Março!$E$16</f>
        <v>75.791666666666671</v>
      </c>
      <c r="N12" s="18">
        <f>[8]Março!$E$17</f>
        <v>73.333333333333329</v>
      </c>
      <c r="O12" s="18">
        <f>[8]Março!$E$18</f>
        <v>79.208333333333329</v>
      </c>
      <c r="P12" s="18">
        <f>[8]Março!$E$19</f>
        <v>74.583333333333329</v>
      </c>
      <c r="Q12" s="18">
        <f>[8]Março!$E$20</f>
        <v>80.875</v>
      </c>
      <c r="R12" s="18">
        <f>[8]Março!$E$21</f>
        <v>85.583333333333329</v>
      </c>
      <c r="S12" s="18">
        <f>[8]Março!$E$22</f>
        <v>89.375</v>
      </c>
      <c r="T12" s="18">
        <f>[8]Março!$E$23</f>
        <v>87.708333333333329</v>
      </c>
      <c r="U12" s="18">
        <f>[8]Março!$E$24</f>
        <v>85.875</v>
      </c>
      <c r="V12" s="18">
        <f>[8]Março!$E$25</f>
        <v>85.708333333333329</v>
      </c>
      <c r="W12" s="18">
        <f>[8]Março!$E$26</f>
        <v>83.875</v>
      </c>
      <c r="X12" s="18">
        <f>[8]Março!$E$27</f>
        <v>75.208333333333329</v>
      </c>
      <c r="Y12" s="18">
        <f>[8]Março!$E$28</f>
        <v>80.833333333333329</v>
      </c>
      <c r="Z12" s="18">
        <f>[8]Março!$E$29</f>
        <v>82.541666666666671</v>
      </c>
      <c r="AA12" s="18">
        <f>[8]Março!$E$30</f>
        <v>87.666666666666671</v>
      </c>
      <c r="AB12" s="18">
        <f>[8]Março!$E$31</f>
        <v>82.25</v>
      </c>
      <c r="AC12" s="18">
        <f>[8]Março!$E$32</f>
        <v>70.238095238095241</v>
      </c>
      <c r="AD12" s="18">
        <f>[8]Março!$E$33</f>
        <v>64.8</v>
      </c>
      <c r="AE12" s="18">
        <f>[8]Março!$E$34</f>
        <v>67.25</v>
      </c>
      <c r="AF12" s="18">
        <f>[8]Março!$E$35</f>
        <v>77.125</v>
      </c>
      <c r="AG12" s="38">
        <f t="shared" si="1"/>
        <v>77.86144393241166</v>
      </c>
    </row>
    <row r="13" spans="1:34" ht="17.100000000000001" customHeight="1" x14ac:dyDescent="0.2">
      <c r="A13" s="16" t="s">
        <v>5</v>
      </c>
      <c r="B13" s="18">
        <f>[9]Março!$E$5</f>
        <v>76.041666666666671</v>
      </c>
      <c r="C13" s="18">
        <f>[9]Março!$E$6</f>
        <v>70.791666666666671</v>
      </c>
      <c r="D13" s="18">
        <f>[9]Março!$E$7</f>
        <v>68.958333333333329</v>
      </c>
      <c r="E13" s="18">
        <f>[9]Março!$E$8</f>
        <v>75.083333333333329</v>
      </c>
      <c r="F13" s="18">
        <f>[9]Março!$E$9</f>
        <v>72.625</v>
      </c>
      <c r="G13" s="18">
        <f>[9]Março!$E$10</f>
        <v>69.208333333333329</v>
      </c>
      <c r="H13" s="18">
        <f>[9]Março!$E$11</f>
        <v>67.625</v>
      </c>
      <c r="I13" s="18">
        <f>[9]Março!$E$12</f>
        <v>63.291666666666664</v>
      </c>
      <c r="J13" s="18">
        <f>[9]Março!$E$13</f>
        <v>75.583333333333329</v>
      </c>
      <c r="K13" s="18">
        <f>[9]Março!$E$14</f>
        <v>64.625</v>
      </c>
      <c r="L13" s="18">
        <f>[9]Março!$E$15</f>
        <v>71.541666666666671</v>
      </c>
      <c r="M13" s="18">
        <f>[9]Março!$E$16</f>
        <v>70</v>
      </c>
      <c r="N13" s="18">
        <f>[9]Março!$E$17</f>
        <v>64.958333333333329</v>
      </c>
      <c r="O13" s="18">
        <f>[9]Março!$E$18</f>
        <v>78.291666666666671</v>
      </c>
      <c r="P13" s="18">
        <f>[9]Março!$E$19</f>
        <v>69.833333333333329</v>
      </c>
      <c r="Q13" s="18">
        <f>[9]Março!$E$20</f>
        <v>83.75</v>
      </c>
      <c r="R13" s="18">
        <f>[9]Março!$E$21</f>
        <v>76.416666666666671</v>
      </c>
      <c r="S13" s="18">
        <f>[9]Março!$E$22</f>
        <v>87.708333333333329</v>
      </c>
      <c r="T13" s="18">
        <f>[9]Março!$E$23</f>
        <v>88.416666666666671</v>
      </c>
      <c r="U13" s="18">
        <f>[9]Março!$E$24</f>
        <v>85.5</v>
      </c>
      <c r="V13" s="18">
        <f>[9]Março!$E$25</f>
        <v>76.166666666666671</v>
      </c>
      <c r="W13" s="18">
        <f>[9]Março!$E$26</f>
        <v>73.166666666666671</v>
      </c>
      <c r="X13" s="18">
        <f>[9]Março!$E$27</f>
        <v>78.958333333333329</v>
      </c>
      <c r="Y13" s="18">
        <f>[9]Março!$E$28</f>
        <v>77.25</v>
      </c>
      <c r="Z13" s="18">
        <f>[9]Março!$E$29</f>
        <v>81.541666666666671</v>
      </c>
      <c r="AA13" s="18">
        <f>[9]Março!$E$30</f>
        <v>74.666666666666671</v>
      </c>
      <c r="AB13" s="18">
        <f>[9]Março!$E$31</f>
        <v>54.833333333333336</v>
      </c>
      <c r="AC13" s="18">
        <f>[9]Março!$E$32</f>
        <v>47.714285714285715</v>
      </c>
      <c r="AD13" s="18">
        <f>[9]Março!$E$33</f>
        <v>58.266666666666666</v>
      </c>
      <c r="AE13" s="18">
        <f>[9]Março!$E$34</f>
        <v>63.958333333333336</v>
      </c>
      <c r="AF13" s="18">
        <f>[9]Março!$E$35</f>
        <v>62.166666666666664</v>
      </c>
      <c r="AG13" s="38">
        <f t="shared" si="1"/>
        <v>71.901267281106001</v>
      </c>
    </row>
    <row r="14" spans="1:34" ht="17.100000000000001" customHeight="1" x14ac:dyDescent="0.2">
      <c r="A14" s="16" t="s">
        <v>49</v>
      </c>
      <c r="B14" s="18">
        <f>[10]Março!$E$5</f>
        <v>81.375</v>
      </c>
      <c r="C14" s="18">
        <f>[10]Março!$E$6</f>
        <v>76.458333333333329</v>
      </c>
      <c r="D14" s="18">
        <f>[10]Março!$E$7</f>
        <v>72.608695652173907</v>
      </c>
      <c r="E14" s="18">
        <f>[10]Março!$E$8</f>
        <v>75.625</v>
      </c>
      <c r="F14" s="18">
        <f>[10]Março!$E$9</f>
        <v>76.291666666666671</v>
      </c>
      <c r="G14" s="18">
        <f>[10]Março!$E$10</f>
        <v>75.666666666666671</v>
      </c>
      <c r="H14" s="18">
        <f>[10]Março!$E$11</f>
        <v>80.5</v>
      </c>
      <c r="I14" s="18">
        <f>[10]Março!$E$12</f>
        <v>78.583333333333329</v>
      </c>
      <c r="J14" s="18">
        <f>[10]Março!$E$13</f>
        <v>74.708333333333329</v>
      </c>
      <c r="K14" s="18">
        <f>[10]Março!$E$14</f>
        <v>72.041666666666671</v>
      </c>
      <c r="L14" s="18">
        <f>[10]Março!$E$15</f>
        <v>75.083333333333329</v>
      </c>
      <c r="M14" s="18">
        <f>[10]Março!$E$16</f>
        <v>82.041666666666671</v>
      </c>
      <c r="N14" s="18">
        <f>[10]Março!$E$17</f>
        <v>77.416666666666671</v>
      </c>
      <c r="O14" s="18">
        <f>[10]Março!$E$18</f>
        <v>81.416666666666671</v>
      </c>
      <c r="P14" s="18">
        <f>[10]Março!$E$19</f>
        <v>71.541666666666671</v>
      </c>
      <c r="Q14" s="18">
        <f>[10]Março!$E$20</f>
        <v>85.291666666666671</v>
      </c>
      <c r="R14" s="18">
        <f>[10]Março!$E$21</f>
        <v>87.083333333333329</v>
      </c>
      <c r="S14" s="18">
        <f>[10]Março!$E$22</f>
        <v>87.791666666666671</v>
      </c>
      <c r="T14" s="18">
        <f>[10]Março!$E$23</f>
        <v>87.291666666666671</v>
      </c>
      <c r="U14" s="18">
        <f>[10]Março!$E$24</f>
        <v>83.791666666666671</v>
      </c>
      <c r="V14" s="18">
        <f>[10]Março!$E$25</f>
        <v>82.041666666666671</v>
      </c>
      <c r="W14" s="18">
        <f>[10]Março!$E$26</f>
        <v>81.416666666666671</v>
      </c>
      <c r="X14" s="18">
        <f>[10]Março!$E$27</f>
        <v>77.666666666666671</v>
      </c>
      <c r="Y14" s="18">
        <f>[10]Março!$E$28</f>
        <v>82.958333333333329</v>
      </c>
      <c r="Z14" s="18">
        <f>[10]Março!$E$29</f>
        <v>82.541666666666671</v>
      </c>
      <c r="AA14" s="18">
        <f>[10]Março!$E$30</f>
        <v>82.083333333333329</v>
      </c>
      <c r="AB14" s="18">
        <f>[10]Março!$E$31</f>
        <v>78.285714285714292</v>
      </c>
      <c r="AC14" s="18">
        <f>[10]Março!$E$32</f>
        <v>53</v>
      </c>
      <c r="AD14" s="18">
        <f>[10]Março!$E$33</f>
        <v>67.291666666666671</v>
      </c>
      <c r="AE14" s="18">
        <f>[10]Março!$E$34</f>
        <v>63.5</v>
      </c>
      <c r="AF14" s="18">
        <f>[10]Março!$E$35</f>
        <v>74.958333333333329</v>
      </c>
      <c r="AG14" s="38">
        <f>AVERAGE(B14:AF14)</f>
        <v>77.688798170039419</v>
      </c>
    </row>
    <row r="15" spans="1:34" ht="17.100000000000001" customHeight="1" x14ac:dyDescent="0.2">
      <c r="A15" s="16" t="s">
        <v>6</v>
      </c>
      <c r="B15" s="18" t="str">
        <f>[11]Março!$E$5</f>
        <v>**</v>
      </c>
      <c r="C15" s="18" t="str">
        <f>[11]Março!$E$6</f>
        <v>**</v>
      </c>
      <c r="D15" s="18" t="str">
        <f>[11]Março!$E$7</f>
        <v>**</v>
      </c>
      <c r="E15" s="18" t="str">
        <f>[11]Março!$E$8</f>
        <v>**</v>
      </c>
      <c r="F15" s="18" t="str">
        <f>[11]Março!$E$9</f>
        <v>**</v>
      </c>
      <c r="G15" s="18" t="str">
        <f>[11]Março!$E$10</f>
        <v>**</v>
      </c>
      <c r="H15" s="18" t="str">
        <f>[11]Março!$E$11</f>
        <v>**</v>
      </c>
      <c r="I15" s="18" t="str">
        <f>[11]Março!$E$12</f>
        <v>**</v>
      </c>
      <c r="J15" s="18" t="str">
        <f>[11]Março!$E$13</f>
        <v>**</v>
      </c>
      <c r="K15" s="18" t="str">
        <f>[11]Março!$E$14</f>
        <v>**</v>
      </c>
      <c r="L15" s="18">
        <f>[11]Março!$E$15</f>
        <v>68</v>
      </c>
      <c r="M15" s="18">
        <f>[11]Março!$E$16</f>
        <v>58.25</v>
      </c>
      <c r="N15" s="18">
        <f>[11]Março!$E$17</f>
        <v>57.266666666666666</v>
      </c>
      <c r="O15" s="18">
        <f>[11]Março!$E$18</f>
        <v>70.736842105263165</v>
      </c>
      <c r="P15" s="18">
        <f>[11]Março!$E$19</f>
        <v>66</v>
      </c>
      <c r="Q15" s="18">
        <f>[11]Março!$E$20</f>
        <v>79.888888888888886</v>
      </c>
      <c r="R15" s="18">
        <f>[11]Março!$E$21</f>
        <v>68.555555555555557</v>
      </c>
      <c r="S15" s="18">
        <f>[11]Março!$E$22</f>
        <v>79.75</v>
      </c>
      <c r="T15" s="18">
        <f>[11]Março!$E$23</f>
        <v>75.555555555555557</v>
      </c>
      <c r="U15" s="18">
        <f>[11]Março!$E$24</f>
        <v>72.909090909090907</v>
      </c>
      <c r="V15" s="18">
        <f>[11]Março!$E$25</f>
        <v>75.777777777777771</v>
      </c>
      <c r="W15" s="18">
        <f>[11]Março!$E$26</f>
        <v>62.25</v>
      </c>
      <c r="X15" s="18">
        <f>[11]Março!$E$27</f>
        <v>65.538461538461533</v>
      </c>
      <c r="Y15" s="18">
        <f>[11]Março!$E$28</f>
        <v>72.857142857142861</v>
      </c>
      <c r="Z15" s="18">
        <f>[11]Março!$E$29</f>
        <v>79.400000000000006</v>
      </c>
      <c r="AA15" s="18">
        <f>[11]Março!$E$30</f>
        <v>69.5</v>
      </c>
      <c r="AB15" s="18">
        <f>[11]Março!$E$31</f>
        <v>65.21052631578948</v>
      </c>
      <c r="AC15" s="18">
        <f>[11]Março!$E$32</f>
        <v>61.05</v>
      </c>
      <c r="AD15" s="18">
        <f>[11]Março!$E$33</f>
        <v>60.2</v>
      </c>
      <c r="AE15" s="18">
        <f>[11]Março!$E$34</f>
        <v>64.055555555555557</v>
      </c>
      <c r="AF15" s="18">
        <f>[11]Março!$E$35</f>
        <v>64.571428571428569</v>
      </c>
      <c r="AG15" s="38">
        <f t="shared" si="1"/>
        <v>68.443975823675075</v>
      </c>
    </row>
    <row r="16" spans="1:34" ht="17.100000000000001" customHeight="1" x14ac:dyDescent="0.2">
      <c r="A16" s="16" t="s">
        <v>7</v>
      </c>
      <c r="B16" s="18" t="str">
        <f>[12]Março!$E$5</f>
        <v>**</v>
      </c>
      <c r="C16" s="18" t="str">
        <f>[12]Março!$E$6</f>
        <v>**</v>
      </c>
      <c r="D16" s="18" t="str">
        <f>[12]Março!$E$7</f>
        <v>**</v>
      </c>
      <c r="E16" s="18" t="str">
        <f>[12]Março!$E$8</f>
        <v>**</v>
      </c>
      <c r="F16" s="18" t="str">
        <f>[12]Março!$E$9</f>
        <v>**</v>
      </c>
      <c r="G16" s="18" t="str">
        <f>[12]Março!$E$10</f>
        <v>**</v>
      </c>
      <c r="H16" s="18" t="str">
        <f>[12]Março!$E$11</f>
        <v>**</v>
      </c>
      <c r="I16" s="18" t="str">
        <f>[12]Março!$E$12</f>
        <v>**</v>
      </c>
      <c r="J16" s="18" t="str">
        <f>[12]Março!$E$13</f>
        <v>**</v>
      </c>
      <c r="K16" s="18" t="str">
        <f>[12]Março!$E$14</f>
        <v>**</v>
      </c>
      <c r="L16" s="18">
        <f>[12]Março!$E$15</f>
        <v>76.541666666666671</v>
      </c>
      <c r="M16" s="18">
        <f>[12]Março!$E$16</f>
        <v>68.541666666666671</v>
      </c>
      <c r="N16" s="18">
        <f>[12]Março!$E$17</f>
        <v>83.583333333333329</v>
      </c>
      <c r="O16" s="18">
        <f>[12]Março!$E$18</f>
        <v>89</v>
      </c>
      <c r="P16" s="18">
        <f>[12]Março!$E$19</f>
        <v>86.458333333333329</v>
      </c>
      <c r="Q16" s="18">
        <f>[12]Março!$E$20</f>
        <v>89.75</v>
      </c>
      <c r="R16" s="18">
        <f>[12]Março!$E$21</f>
        <v>86.833333333333329</v>
      </c>
      <c r="S16" s="18">
        <f>[12]Março!$E$22</f>
        <v>91.5</v>
      </c>
      <c r="T16" s="18">
        <f>[12]Março!$E$23</f>
        <v>84.958333333333329</v>
      </c>
      <c r="U16" s="18">
        <f>[12]Março!$E$24</f>
        <v>91.416666666666671</v>
      </c>
      <c r="V16" s="18">
        <f>[12]Março!$E$25</f>
        <v>84.791666666666671</v>
      </c>
      <c r="W16" s="18">
        <f>[12]Março!$E$26</f>
        <v>76.875</v>
      </c>
      <c r="X16" s="18">
        <f>[12]Março!$E$27</f>
        <v>68.125</v>
      </c>
      <c r="Y16" s="18">
        <f>[12]Março!$E$28</f>
        <v>79.458333333333329</v>
      </c>
      <c r="Z16" s="18">
        <f>[12]Março!$E$29</f>
        <v>76.791666666666671</v>
      </c>
      <c r="AA16" s="18">
        <f>[12]Março!$E$30</f>
        <v>75.208333333333329</v>
      </c>
      <c r="AB16" s="18">
        <f>[12]Março!$E$31</f>
        <v>62</v>
      </c>
      <c r="AC16" s="18">
        <f>[12]Março!$E$32</f>
        <v>61.38095238095238</v>
      </c>
      <c r="AD16" s="18">
        <f>[12]Março!$E$33</f>
        <v>59.333333333333336</v>
      </c>
      <c r="AE16" s="18">
        <f>[12]Março!$E$34</f>
        <v>63.333333333333336</v>
      </c>
      <c r="AF16" s="18">
        <f>[12]Março!$E$35</f>
        <v>67.25</v>
      </c>
      <c r="AG16" s="38">
        <f t="shared" si="1"/>
        <v>77.291950113378675</v>
      </c>
    </row>
    <row r="17" spans="1:33" ht="17.100000000000001" customHeight="1" x14ac:dyDescent="0.2">
      <c r="A17" s="16" t="s">
        <v>8</v>
      </c>
      <c r="B17" s="18">
        <f>[13]Março!$E$5</f>
        <v>78.916666666666671</v>
      </c>
      <c r="C17" s="18">
        <f>[13]Março!$E$6</f>
        <v>72.875</v>
      </c>
      <c r="D17" s="18">
        <f>[13]Março!$E$7</f>
        <v>66.666666666666671</v>
      </c>
      <c r="E17" s="18">
        <f>[13]Março!$E$8</f>
        <v>71.5</v>
      </c>
      <c r="F17" s="18">
        <f>[13]Março!$E$9</f>
        <v>85.041666666666671</v>
      </c>
      <c r="G17" s="18">
        <f>[13]Março!$E$10</f>
        <v>79.583333333333329</v>
      </c>
      <c r="H17" s="18">
        <f>[13]Março!$E$11</f>
        <v>80.708333333333329</v>
      </c>
      <c r="I17" s="18">
        <f>[13]Março!$E$12</f>
        <v>80.583333333333329</v>
      </c>
      <c r="J17" s="18">
        <f>[13]Março!$E$13</f>
        <v>77.791666666666671</v>
      </c>
      <c r="K17" s="18">
        <f>[13]Março!$E$14</f>
        <v>78.083333333333329</v>
      </c>
      <c r="L17" s="18">
        <f>[13]Março!$E$15</f>
        <v>78.458333333333329</v>
      </c>
      <c r="M17" s="18">
        <f>[13]Março!$E$16</f>
        <v>76</v>
      </c>
      <c r="N17" s="18">
        <f>[13]Março!$E$17</f>
        <v>88.416666666666671</v>
      </c>
      <c r="O17" s="18">
        <f>[13]Março!$E$18</f>
        <v>92.708333333333329</v>
      </c>
      <c r="P17" s="18">
        <f>[13]Março!$E$19</f>
        <v>87.666666666666671</v>
      </c>
      <c r="Q17" s="18">
        <f>[13]Março!$E$20</f>
        <v>86.083333333333329</v>
      </c>
      <c r="R17" s="18">
        <f>[13]Março!$E$21</f>
        <v>87.708333333333329</v>
      </c>
      <c r="S17" s="18">
        <f>[13]Março!$E$22</f>
        <v>87.25</v>
      </c>
      <c r="T17" s="18">
        <f>[13]Março!$E$23</f>
        <v>83.083333333333329</v>
      </c>
      <c r="U17" s="18">
        <f>[13]Março!$E$24</f>
        <v>92.791666666666671</v>
      </c>
      <c r="V17" s="18">
        <f>[13]Março!$E$25</f>
        <v>83.416666666666671</v>
      </c>
      <c r="W17" s="18">
        <f>[13]Março!$E$26</f>
        <v>75.833333333333329</v>
      </c>
      <c r="X17" s="18">
        <f>[13]Março!$E$27</f>
        <v>71.75</v>
      </c>
      <c r="Y17" s="18">
        <f>[13]Março!$E$28</f>
        <v>83.541666666666671</v>
      </c>
      <c r="Z17" s="18">
        <f>[13]Março!$E$29</f>
        <v>80.083333333333329</v>
      </c>
      <c r="AA17" s="18">
        <f>[13]Março!$E$30</f>
        <v>75.5</v>
      </c>
      <c r="AB17" s="18">
        <f>[13]Março!$E$31</f>
        <v>62.571428571428569</v>
      </c>
      <c r="AC17" s="18">
        <f>[13]Março!$E$32</f>
        <v>55.444444444444443</v>
      </c>
      <c r="AD17" s="18">
        <f>[13]Março!$E$33</f>
        <v>67.083333333333329</v>
      </c>
      <c r="AE17" s="18">
        <f>[13]Março!$E$34</f>
        <v>68.75</v>
      </c>
      <c r="AF17" s="18">
        <f>[13]Março!$E$35</f>
        <v>69.458333333333329</v>
      </c>
      <c r="AG17" s="38">
        <f t="shared" si="1"/>
        <v>78.237071172555062</v>
      </c>
    </row>
    <row r="18" spans="1:33" ht="17.100000000000001" customHeight="1" x14ac:dyDescent="0.2">
      <c r="A18" s="16" t="s">
        <v>9</v>
      </c>
      <c r="B18" s="18">
        <f>[14]Março!$E$5</f>
        <v>73.333333333333329</v>
      </c>
      <c r="C18" s="18">
        <f>[14]Março!$E$6</f>
        <v>64.5</v>
      </c>
      <c r="D18" s="18">
        <f>[14]Março!$E$7</f>
        <v>67.833333333333329</v>
      </c>
      <c r="E18" s="18">
        <f>[14]Março!$E$8</f>
        <v>74.875</v>
      </c>
      <c r="F18" s="18">
        <f>[14]Março!$E$9</f>
        <v>72.916666666666671</v>
      </c>
      <c r="G18" s="18">
        <f>[14]Março!$E$10</f>
        <v>72.043478260869563</v>
      </c>
      <c r="H18" s="18">
        <f>[14]Março!$E$11</f>
        <v>70.083333333333329</v>
      </c>
      <c r="I18" s="18">
        <f>[14]Março!$E$12</f>
        <v>66.416666666666671</v>
      </c>
      <c r="J18" s="18">
        <f>[14]Março!$E$13</f>
        <v>69.541666666666671</v>
      </c>
      <c r="K18" s="18">
        <f>[14]Março!$E$14</f>
        <v>63.958333333333336</v>
      </c>
      <c r="L18" s="18">
        <f>[14]Março!$E$15</f>
        <v>79.333333333333329</v>
      </c>
      <c r="M18" s="18">
        <f>[14]Março!$E$16</f>
        <v>74.666666666666671</v>
      </c>
      <c r="N18" s="18">
        <f>[14]Março!$E$17</f>
        <v>86.375</v>
      </c>
      <c r="O18" s="18">
        <f>[14]Março!$E$18</f>
        <v>89.375</v>
      </c>
      <c r="P18" s="18">
        <f>[14]Março!$E$19</f>
        <v>84.25</v>
      </c>
      <c r="Q18" s="18">
        <f>[14]Março!$E$20</f>
        <v>83.875</v>
      </c>
      <c r="R18" s="18">
        <f>[14]Março!$E$21</f>
        <v>85.791666666666671</v>
      </c>
      <c r="S18" s="18">
        <f>[14]Março!$E$22</f>
        <v>88</v>
      </c>
      <c r="T18" s="18">
        <f>[14]Março!$E$23</f>
        <v>78.958333333333329</v>
      </c>
      <c r="U18" s="18">
        <f>[14]Março!$E$24</f>
        <v>90.375</v>
      </c>
      <c r="V18" s="18">
        <f>[14]Março!$E$25</f>
        <v>80.083333333333329</v>
      </c>
      <c r="W18" s="18">
        <f>[14]Março!$E$26</f>
        <v>72.75</v>
      </c>
      <c r="X18" s="18">
        <f>[14]Março!$E$27</f>
        <v>66.375</v>
      </c>
      <c r="Y18" s="18">
        <f>[14]Março!$E$28</f>
        <v>74.208333333333329</v>
      </c>
      <c r="Z18" s="18">
        <f>[14]Março!$E$29</f>
        <v>73.666666666666671</v>
      </c>
      <c r="AA18" s="18">
        <f>[14]Março!$E$30</f>
        <v>72.875</v>
      </c>
      <c r="AB18" s="18">
        <f>[14]Março!$E$31</f>
        <v>57.25</v>
      </c>
      <c r="AC18" s="18">
        <f>[14]Março!$E$32</f>
        <v>57.428571428571431</v>
      </c>
      <c r="AD18" s="18">
        <f>[14]Março!$E$33</f>
        <v>57.533333333333331</v>
      </c>
      <c r="AE18" s="18">
        <f>[14]Março!$E$34</f>
        <v>63.666666666666664</v>
      </c>
      <c r="AF18" s="18">
        <f>[14]Março!$E$35</f>
        <v>67.75</v>
      </c>
      <c r="AG18" s="38">
        <f t="shared" si="1"/>
        <v>73.551248914713142</v>
      </c>
    </row>
    <row r="19" spans="1:33" ht="17.100000000000001" customHeight="1" x14ac:dyDescent="0.2">
      <c r="A19" s="16" t="s">
        <v>48</v>
      </c>
      <c r="B19" s="18">
        <f>[15]Março!$E$5</f>
        <v>73.333333333333329</v>
      </c>
      <c r="C19" s="18">
        <f>[15]Março!$E$6</f>
        <v>64.5</v>
      </c>
      <c r="D19" s="18">
        <f>[15]Março!$E$7</f>
        <v>67.833333333333329</v>
      </c>
      <c r="E19" s="18">
        <f>[15]Março!$E$8</f>
        <v>74.875</v>
      </c>
      <c r="F19" s="18">
        <f>[15]Março!$E$9</f>
        <v>72.916666666666671</v>
      </c>
      <c r="G19" s="18">
        <f>[15]Março!$E$10</f>
        <v>72.043478260869563</v>
      </c>
      <c r="H19" s="18">
        <f>[15]Março!$E$11</f>
        <v>70.083333333333329</v>
      </c>
      <c r="I19" s="18">
        <f>[15]Março!$E$12</f>
        <v>66.416666666666671</v>
      </c>
      <c r="J19" s="18">
        <f>[15]Março!$E$13</f>
        <v>69.541666666666671</v>
      </c>
      <c r="K19" s="18">
        <f>[15]Março!$E$14</f>
        <v>63.958333333333336</v>
      </c>
      <c r="L19" s="18">
        <f>[15]Março!$E$15</f>
        <v>67.916666666666671</v>
      </c>
      <c r="M19" s="18">
        <f>[15]Março!$E$16</f>
        <v>66</v>
      </c>
      <c r="N19" s="18">
        <f>[15]Março!$E$17</f>
        <v>82.708333333333329</v>
      </c>
      <c r="O19" s="18">
        <f>[15]Março!$E$18</f>
        <v>81.083333333333329</v>
      </c>
      <c r="P19" s="18">
        <f>[15]Março!$E$19</f>
        <v>79.166666666666671</v>
      </c>
      <c r="Q19" s="18">
        <f>[15]Março!$E$20</f>
        <v>86</v>
      </c>
      <c r="R19" s="18">
        <f>[15]Março!$E$21</f>
        <v>83.166666666666671</v>
      </c>
      <c r="S19" s="18">
        <f>[15]Março!$E$22</f>
        <v>84.708333333333329</v>
      </c>
      <c r="T19" s="18">
        <f>[15]Março!$E$23</f>
        <v>81.125</v>
      </c>
      <c r="U19" s="18">
        <f>[15]Março!$E$24</f>
        <v>86.166666666666671</v>
      </c>
      <c r="V19" s="18">
        <f>[15]Março!$E$25</f>
        <v>76.083333333333329</v>
      </c>
      <c r="W19" s="18">
        <f>[15]Março!$E$26</f>
        <v>71.041666666666671</v>
      </c>
      <c r="X19" s="18">
        <f>[15]Março!$E$27</f>
        <v>64.208333333333329</v>
      </c>
      <c r="Y19" s="18">
        <f>[15]Março!$E$28</f>
        <v>70.625</v>
      </c>
      <c r="Z19" s="18">
        <f>[15]Março!$E$29</f>
        <v>74.083333333333329</v>
      </c>
      <c r="AA19" s="18">
        <f>[15]Março!$E$30</f>
        <v>74.083333333333329</v>
      </c>
      <c r="AB19" s="18">
        <f>[15]Março!$E$31</f>
        <v>59.833333333333336</v>
      </c>
      <c r="AC19" s="18">
        <f>[15]Março!$E$32</f>
        <v>61.333333333333336</v>
      </c>
      <c r="AD19" s="18">
        <f>[15]Março!$E$33</f>
        <v>53.93333333333333</v>
      </c>
      <c r="AE19" s="18">
        <f>[15]Março!$E$34</f>
        <v>63.541666666666664</v>
      </c>
      <c r="AF19" s="18">
        <f>[15]Março!$E$35</f>
        <v>66.541666666666671</v>
      </c>
      <c r="AG19" s="38">
        <f t="shared" si="1"/>
        <v>71.898445535296858</v>
      </c>
    </row>
    <row r="20" spans="1:33" ht="17.100000000000001" customHeight="1" x14ac:dyDescent="0.2">
      <c r="A20" s="16" t="s">
        <v>10</v>
      </c>
      <c r="B20" s="18">
        <f>[16]Março!$E$5</f>
        <v>74.541666666666671</v>
      </c>
      <c r="C20" s="18">
        <f>[16]Março!$E$6</f>
        <v>63.791666666666664</v>
      </c>
      <c r="D20" s="18">
        <f>[16]Março!$E$7</f>
        <v>61.25</v>
      </c>
      <c r="E20" s="18">
        <f>[16]Março!$E$8</f>
        <v>69.416666666666671</v>
      </c>
      <c r="F20" s="18">
        <f>[16]Março!$E$9</f>
        <v>84.333333333333329</v>
      </c>
      <c r="G20" s="18">
        <f>[16]Março!$E$10</f>
        <v>81.208333333333329</v>
      </c>
      <c r="H20" s="18">
        <f>[16]Março!$E$11</f>
        <v>72.791666666666671</v>
      </c>
      <c r="I20" s="18">
        <f>[16]Março!$E$12</f>
        <v>76.041666666666671</v>
      </c>
      <c r="J20" s="18">
        <f>[16]Março!$E$13</f>
        <v>80.791666666666671</v>
      </c>
      <c r="K20" s="18">
        <f>[16]Março!$E$14</f>
        <v>73.666666666666671</v>
      </c>
      <c r="L20" s="18">
        <f>[16]Março!$E$15</f>
        <v>78.333333333333329</v>
      </c>
      <c r="M20" s="18">
        <f>[16]Março!$E$16</f>
        <v>74.666666666666671</v>
      </c>
      <c r="N20" s="18">
        <f>[16]Março!$E$17</f>
        <v>85.458333333333329</v>
      </c>
      <c r="O20" s="18">
        <f>[16]Março!$E$18</f>
        <v>91.833333333333329</v>
      </c>
      <c r="P20" s="18">
        <f>[16]Março!$E$19</f>
        <v>85.208333333333329</v>
      </c>
      <c r="Q20" s="18">
        <f>[16]Março!$E$20</f>
        <v>86</v>
      </c>
      <c r="R20" s="18">
        <f>[16]Março!$E$21</f>
        <v>87.333333333333329</v>
      </c>
      <c r="S20" s="18">
        <f>[16]Março!$E$22</f>
        <v>89.125</v>
      </c>
      <c r="T20" s="18">
        <f>[16]Março!$E$23</f>
        <v>81.791666666666671</v>
      </c>
      <c r="U20" s="18">
        <f>[16]Março!$E$24</f>
        <v>90.333333333333329</v>
      </c>
      <c r="V20" s="18">
        <f>[16]Março!$E$25</f>
        <v>82.375</v>
      </c>
      <c r="W20" s="18">
        <f>[16]Março!$E$26</f>
        <v>74.333333333333329</v>
      </c>
      <c r="X20" s="18">
        <f>[16]Março!$E$27</f>
        <v>69.083333333333329</v>
      </c>
      <c r="Y20" s="18">
        <f>[16]Março!$E$28</f>
        <v>80.875</v>
      </c>
      <c r="Z20" s="18">
        <f>[16]Março!$E$29</f>
        <v>77.916666666666671</v>
      </c>
      <c r="AA20" s="18">
        <f>[16]Março!$E$30</f>
        <v>77.291666666666671</v>
      </c>
      <c r="AB20" s="18">
        <f>[16]Março!$E$31</f>
        <v>62.666666666666664</v>
      </c>
      <c r="AC20" s="18">
        <f>[16]Março!$E$32</f>
        <v>65.333333333333329</v>
      </c>
      <c r="AD20" s="18">
        <f>[16]Março!$E$33</f>
        <v>58.8</v>
      </c>
      <c r="AE20" s="18">
        <f>[16]Março!$E$34</f>
        <v>65.680000000000007</v>
      </c>
      <c r="AF20" s="18">
        <f>[16]Março!$E$35</f>
        <v>67.086956521739125</v>
      </c>
      <c r="AG20" s="38">
        <f t="shared" ref="AG20:AG32" si="3">AVERAGE(B20:AF20)</f>
        <v>76.430923328658238</v>
      </c>
    </row>
    <row r="21" spans="1:33" ht="17.100000000000001" customHeight="1" x14ac:dyDescent="0.2">
      <c r="A21" s="16" t="s">
        <v>11</v>
      </c>
      <c r="B21" s="18">
        <f>[17]Março!$E$5</f>
        <v>75.099999999999994</v>
      </c>
      <c r="C21" s="18">
        <f>[17]Março!$E$6</f>
        <v>70.833333333333329</v>
      </c>
      <c r="D21" s="18">
        <f>[17]Março!$E$7</f>
        <v>73.125</v>
      </c>
      <c r="E21" s="18">
        <f>[17]Março!$E$8</f>
        <v>76.166666666666671</v>
      </c>
      <c r="F21" s="18">
        <f>[17]Março!$E$9</f>
        <v>74.375</v>
      </c>
      <c r="G21" s="18">
        <f>[17]Março!$E$10</f>
        <v>73.791666666666671</v>
      </c>
      <c r="H21" s="18">
        <f>[17]Março!$E$11</f>
        <v>70.708333333333329</v>
      </c>
      <c r="I21" s="18">
        <f>[17]Março!$E$12</f>
        <v>73.666666666666671</v>
      </c>
      <c r="J21" s="18">
        <f>[17]Março!$E$13</f>
        <v>75.708333333333329</v>
      </c>
      <c r="K21" s="18">
        <f>[17]Março!$E$14</f>
        <v>69.583333333333329</v>
      </c>
      <c r="L21" s="18">
        <f>[17]Março!$E$15</f>
        <v>74.833333333333329</v>
      </c>
      <c r="M21" s="18">
        <f>[17]Março!$E$16</f>
        <v>71.75</v>
      </c>
      <c r="N21" s="18">
        <f>[17]Março!$E$17</f>
        <v>79.041666666666671</v>
      </c>
      <c r="O21" s="18">
        <f>[17]Março!$E$18</f>
        <v>87.36363636363636</v>
      </c>
      <c r="P21" s="18">
        <f>[17]Março!$E$19</f>
        <v>81.1875</v>
      </c>
      <c r="Q21" s="18">
        <f>[17]Março!$E$20</f>
        <v>92.125</v>
      </c>
      <c r="R21" s="18">
        <f>[17]Março!$E$21</f>
        <v>84.8</v>
      </c>
      <c r="S21" s="18">
        <f>[17]Março!$E$22</f>
        <v>93.6875</v>
      </c>
      <c r="T21" s="18">
        <f>[17]Março!$E$23</f>
        <v>96.333333333333329</v>
      </c>
      <c r="U21" s="18">
        <f>[17]Março!$E$24</f>
        <v>96.84615384615384</v>
      </c>
      <c r="V21" s="18">
        <f>[17]Março!$E$25</f>
        <v>78.142857142857139</v>
      </c>
      <c r="W21" s="18">
        <f>[17]Março!$E$26</f>
        <v>76.857142857142861</v>
      </c>
      <c r="X21" s="18">
        <f>[17]Março!$E$27</f>
        <v>71.875</v>
      </c>
      <c r="Y21" s="18">
        <f>[17]Março!$E$28</f>
        <v>77.208333333333329</v>
      </c>
      <c r="Z21" s="18">
        <f>[17]Março!$E$29</f>
        <v>79.958333333333329</v>
      </c>
      <c r="AA21" s="18">
        <f>[17]Março!$E$30</f>
        <v>72.208333333333329</v>
      </c>
      <c r="AB21" s="18">
        <f>[17]Março!$E$31</f>
        <v>59.095238095238095</v>
      </c>
      <c r="AC21" s="18">
        <f>[17]Março!$E$32</f>
        <v>34.777777777777779</v>
      </c>
      <c r="AD21" s="18">
        <f>[17]Março!$E$33</f>
        <v>69.666666666666671</v>
      </c>
      <c r="AE21" s="18">
        <f>[17]Março!$E$34</f>
        <v>71.5</v>
      </c>
      <c r="AF21" s="18">
        <f>[17]Março!$E$35</f>
        <v>73.416666666666671</v>
      </c>
      <c r="AG21" s="38">
        <f t="shared" si="3"/>
        <v>75.991380841380817</v>
      </c>
    </row>
    <row r="22" spans="1:33" ht="17.100000000000001" customHeight="1" x14ac:dyDescent="0.2">
      <c r="A22" s="16" t="s">
        <v>12</v>
      </c>
      <c r="B22" s="18">
        <f>[18]Março!$E$5</f>
        <v>78.208333333333329</v>
      </c>
      <c r="C22" s="18">
        <f>[18]Março!$E$6</f>
        <v>72.791666666666671</v>
      </c>
      <c r="D22" s="18">
        <f>[18]Março!$E$7</f>
        <v>80.541666666666671</v>
      </c>
      <c r="E22" s="18">
        <f>[18]Março!$E$8</f>
        <v>77.291666666666671</v>
      </c>
      <c r="F22" s="18">
        <f>[18]Março!$E$9</f>
        <v>73.958333333333329</v>
      </c>
      <c r="G22" s="18">
        <f>[18]Março!$E$10</f>
        <v>76.375</v>
      </c>
      <c r="H22" s="18">
        <f>[18]Março!$E$11</f>
        <v>72.375</v>
      </c>
      <c r="I22" s="18">
        <f>[18]Março!$E$12</f>
        <v>73</v>
      </c>
      <c r="J22" s="18">
        <f>[18]Março!$E$13</f>
        <v>71.333333333333329</v>
      </c>
      <c r="K22" s="18">
        <f>[18]Março!$E$14</f>
        <v>70.791666666666671</v>
      </c>
      <c r="L22" s="18">
        <f>[18]Março!$E$15</f>
        <v>73.875</v>
      </c>
      <c r="M22" s="18">
        <f>[18]Março!$E$16</f>
        <v>71.916666666666671</v>
      </c>
      <c r="N22" s="18">
        <f>[18]Março!$E$17</f>
        <v>70.25</v>
      </c>
      <c r="O22" s="18">
        <f>[18]Março!$E$18</f>
        <v>80.625</v>
      </c>
      <c r="P22" s="18">
        <f>[18]Março!$E$19</f>
        <v>75.791666666666671</v>
      </c>
      <c r="Q22" s="18">
        <f>[18]Março!$E$20</f>
        <v>89.75</v>
      </c>
      <c r="R22" s="18">
        <f>[18]Março!$E$21</f>
        <v>81.166666666666671</v>
      </c>
      <c r="S22" s="18">
        <f>[18]Março!$E$22</f>
        <v>91.083333333333329</v>
      </c>
      <c r="T22" s="18">
        <f>[18]Março!$E$23</f>
        <v>90.291666666666671</v>
      </c>
      <c r="U22" s="18">
        <f>[18]Março!$E$24</f>
        <v>82.958333333333329</v>
      </c>
      <c r="V22" s="18">
        <f>[18]Março!$E$25</f>
        <v>78.583333333333329</v>
      </c>
      <c r="W22" s="18">
        <f>[18]Março!$E$26</f>
        <v>74.625</v>
      </c>
      <c r="X22" s="18">
        <f>[18]Março!$E$27</f>
        <v>70.833333333333329</v>
      </c>
      <c r="Y22" s="18">
        <f>[18]Março!$E$28</f>
        <v>75.333333333333329</v>
      </c>
      <c r="Z22" s="18">
        <f>[18]Março!$E$29</f>
        <v>82.25</v>
      </c>
      <c r="AA22" s="18">
        <f>[18]Março!$E$30</f>
        <v>73.166666666666671</v>
      </c>
      <c r="AB22" s="18">
        <f>[18]Março!$E$31</f>
        <v>58.75</v>
      </c>
      <c r="AC22" s="18">
        <f>[18]Março!$E$32</f>
        <v>59.761904761904759</v>
      </c>
      <c r="AD22" s="18">
        <f>[18]Março!$E$33</f>
        <v>54.8</v>
      </c>
      <c r="AE22" s="18">
        <f>[18]Março!$E$34</f>
        <v>65.708333333333329</v>
      </c>
      <c r="AF22" s="18">
        <f>[18]Março!$E$35</f>
        <v>72.5</v>
      </c>
      <c r="AG22" s="38">
        <f t="shared" si="3"/>
        <v>74.860867895545326</v>
      </c>
    </row>
    <row r="23" spans="1:33" ht="17.100000000000001" customHeight="1" x14ac:dyDescent="0.2">
      <c r="A23" s="16" t="s">
        <v>13</v>
      </c>
      <c r="B23" s="18">
        <f>[19]Março!$E$5</f>
        <v>78.666666666666671</v>
      </c>
      <c r="C23" s="18">
        <f>[19]Março!$E$6</f>
        <v>75.791666666666671</v>
      </c>
      <c r="D23" s="18">
        <f>[19]Março!$E$7</f>
        <v>78.041666666666671</v>
      </c>
      <c r="E23" s="18">
        <f>[19]Março!$E$8</f>
        <v>88.75</v>
      </c>
      <c r="F23" s="18">
        <f>[19]Março!$E$9</f>
        <v>80.75</v>
      </c>
      <c r="G23" s="18">
        <f>[19]Março!$E$10</f>
        <v>75.125</v>
      </c>
      <c r="H23" s="18">
        <f>[19]Março!$E$11</f>
        <v>75.791666666666671</v>
      </c>
      <c r="I23" s="18">
        <f>[19]Março!$E$12</f>
        <v>73.708333333333329</v>
      </c>
      <c r="J23" s="18">
        <f>[19]Março!$E$13</f>
        <v>71.5</v>
      </c>
      <c r="K23" s="18">
        <f>[19]Março!$E$14</f>
        <v>72</v>
      </c>
      <c r="L23" s="18">
        <f>[19]Março!$E$15</f>
        <v>75.166666666666671</v>
      </c>
      <c r="M23" s="18">
        <f>[19]Março!$E$16</f>
        <v>71.583333333333329</v>
      </c>
      <c r="N23" s="18">
        <f>[19]Março!$E$17</f>
        <v>68.416666666666671</v>
      </c>
      <c r="O23" s="18">
        <f>[19]Março!$E$18</f>
        <v>82.375</v>
      </c>
      <c r="P23" s="18">
        <f>[19]Março!$E$19</f>
        <v>77.416666666666671</v>
      </c>
      <c r="Q23" s="18">
        <f>[19]Março!$E$20</f>
        <v>90.75</v>
      </c>
      <c r="R23" s="18">
        <f>[19]Março!$E$21</f>
        <v>86.375</v>
      </c>
      <c r="S23" s="18">
        <f>[19]Março!$E$22</f>
        <v>94.875</v>
      </c>
      <c r="T23" s="18">
        <f>[19]Março!$E$23</f>
        <v>93.083333333333329</v>
      </c>
      <c r="U23" s="18">
        <f>[19]Março!$E$24</f>
        <v>86.166666666666671</v>
      </c>
      <c r="V23" s="18">
        <f>[19]Março!$E$25</f>
        <v>80.375</v>
      </c>
      <c r="W23" s="18">
        <f>[19]Março!$E$26</f>
        <v>82.625</v>
      </c>
      <c r="X23" s="18">
        <f>[19]Março!$E$27</f>
        <v>79.5</v>
      </c>
      <c r="Y23" s="18">
        <f>[19]Março!$E$28</f>
        <v>84</v>
      </c>
      <c r="Z23" s="18">
        <f>[19]Março!$E$29</f>
        <v>88.5</v>
      </c>
      <c r="AA23" s="18">
        <f>[19]Março!$E$30</f>
        <v>79.166666666666671</v>
      </c>
      <c r="AB23" s="18">
        <f>[19]Março!$E$31</f>
        <v>71</v>
      </c>
      <c r="AC23" s="18">
        <f>[19]Março!$E$32</f>
        <v>70.714285714285708</v>
      </c>
      <c r="AD23" s="18">
        <f>[19]Março!$E$33</f>
        <v>59</v>
      </c>
      <c r="AE23" s="18">
        <f>[19]Março!$E$34</f>
        <v>77.541666666666671</v>
      </c>
      <c r="AF23" s="18">
        <f>[19]Março!$E$35</f>
        <v>76.75</v>
      </c>
      <c r="AG23" s="38">
        <f t="shared" si="3"/>
        <v>78.88728878648233</v>
      </c>
    </row>
    <row r="24" spans="1:33" ht="17.100000000000001" customHeight="1" x14ac:dyDescent="0.2">
      <c r="A24" s="16" t="s">
        <v>14</v>
      </c>
      <c r="B24" s="18">
        <f>[20]Março!$E$5</f>
        <v>78.875</v>
      </c>
      <c r="C24" s="18">
        <f>[20]Março!$E$6</f>
        <v>72</v>
      </c>
      <c r="D24" s="18">
        <f>[20]Março!$E$7</f>
        <v>69.818181818181813</v>
      </c>
      <c r="E24" s="18">
        <f>[20]Março!$E$8</f>
        <v>66.041666666666671</v>
      </c>
      <c r="F24" s="18">
        <f>[20]Março!$E$9</f>
        <v>65.916666666666671</v>
      </c>
      <c r="G24" s="18">
        <f>[20]Março!$E$10</f>
        <v>72.458333333333329</v>
      </c>
      <c r="H24" s="18">
        <f>[20]Março!$E$11</f>
        <v>69.25</v>
      </c>
      <c r="I24" s="18">
        <f>[20]Março!$E$12</f>
        <v>73.458333333333329</v>
      </c>
      <c r="J24" s="18">
        <f>[20]Março!$E$13</f>
        <v>74.416666666666671</v>
      </c>
      <c r="K24" s="18">
        <f>[20]Março!$E$14</f>
        <v>77.333333333333329</v>
      </c>
      <c r="L24" s="18">
        <f>[20]Março!$E$15</f>
        <v>74.291666666666671</v>
      </c>
      <c r="M24" s="18">
        <f>[20]Março!$E$16</f>
        <v>81.541666666666671</v>
      </c>
      <c r="N24" s="18">
        <f>[20]Março!$E$17</f>
        <v>75.875</v>
      </c>
      <c r="O24" s="18">
        <f>[20]Março!$E$18</f>
        <v>79.791666666666671</v>
      </c>
      <c r="P24" s="18">
        <f>[20]Março!$E$19</f>
        <v>76.416666666666671</v>
      </c>
      <c r="Q24" s="18">
        <f>[20]Março!$E$20</f>
        <v>87.291666666666671</v>
      </c>
      <c r="R24" s="18">
        <f>[20]Março!$E$21</f>
        <v>86.166666666666671</v>
      </c>
      <c r="S24" s="18">
        <f>[20]Março!$E$22</f>
        <v>84.083333333333329</v>
      </c>
      <c r="T24" s="18">
        <f>[20]Março!$E$23</f>
        <v>85.333333333333329</v>
      </c>
      <c r="U24" s="18">
        <f>[20]Março!$E$24</f>
        <v>81</v>
      </c>
      <c r="V24" s="18">
        <f>[20]Março!$E$25</f>
        <v>82.583333333333329</v>
      </c>
      <c r="W24" s="18">
        <f>[20]Março!$E$26</f>
        <v>81.666666666666671</v>
      </c>
      <c r="X24" s="18">
        <f>[20]Março!$E$27</f>
        <v>80.125</v>
      </c>
      <c r="Y24" s="18">
        <f>[20]Março!$E$28</f>
        <v>84.75</v>
      </c>
      <c r="Z24" s="18">
        <f>[20]Março!$E$29</f>
        <v>82.75</v>
      </c>
      <c r="AA24" s="18">
        <f>[20]Março!$E$30</f>
        <v>87.5</v>
      </c>
      <c r="AB24" s="18">
        <f>[20]Março!$E$31</f>
        <v>81.625</v>
      </c>
      <c r="AC24" s="18">
        <f>[20]Março!$E$32</f>
        <v>72.599999999999994</v>
      </c>
      <c r="AD24" s="18">
        <f>[20]Março!$E$33</f>
        <v>60.8</v>
      </c>
      <c r="AE24" s="18">
        <f>[20]Março!$E$34</f>
        <v>69.208333333333329</v>
      </c>
      <c r="AF24" s="18">
        <f>[20]Março!$E$35</f>
        <v>74.041666666666671</v>
      </c>
      <c r="AG24" s="38">
        <f t="shared" si="3"/>
        <v>77.064833822091884</v>
      </c>
    </row>
    <row r="25" spans="1:33" ht="17.100000000000001" customHeight="1" x14ac:dyDescent="0.2">
      <c r="A25" s="16" t="s">
        <v>15</v>
      </c>
      <c r="B25" s="18">
        <f>[21]Março!$E$5</f>
        <v>73.666666666666671</v>
      </c>
      <c r="C25" s="18">
        <f>[21]Março!$E$6</f>
        <v>68.708333333333329</v>
      </c>
      <c r="D25" s="18">
        <f>[21]Março!$E$7</f>
        <v>64.416666666666671</v>
      </c>
      <c r="E25" s="18">
        <f>[21]Março!$E$8</f>
        <v>66.916666666666671</v>
      </c>
      <c r="F25" s="18">
        <f>[21]Março!$E$9</f>
        <v>82.625</v>
      </c>
      <c r="G25" s="18">
        <f>[21]Março!$E$10</f>
        <v>72.833333333333329</v>
      </c>
      <c r="H25" s="18">
        <f>[21]Março!$E$11</f>
        <v>61.291666666666664</v>
      </c>
      <c r="I25" s="18">
        <f>[21]Março!$E$12</f>
        <v>67.916666666666671</v>
      </c>
      <c r="J25" s="18">
        <f>[21]Março!$E$13</f>
        <v>65.75</v>
      </c>
      <c r="K25" s="18">
        <f>[21]Março!$E$14</f>
        <v>60.75</v>
      </c>
      <c r="L25" s="18">
        <f>[21]Março!$E$15</f>
        <v>79.375</v>
      </c>
      <c r="M25" s="18">
        <f>[21]Março!$E$16</f>
        <v>70.041666666666671</v>
      </c>
      <c r="N25" s="18">
        <f>[21]Março!$E$17</f>
        <v>90.166666666666671</v>
      </c>
      <c r="O25" s="18">
        <f>[21]Março!$E$18</f>
        <v>90.708333333333329</v>
      </c>
      <c r="P25" s="18">
        <f>[21]Março!$E$19</f>
        <v>87.458333333333329</v>
      </c>
      <c r="Q25" s="18">
        <f>[21]Março!$E$20</f>
        <v>89.708333333333329</v>
      </c>
      <c r="R25" s="18">
        <f>[21]Março!$E$21</f>
        <v>85.791666666666671</v>
      </c>
      <c r="S25" s="18">
        <f>[21]Março!$E$22</f>
        <v>90.25</v>
      </c>
      <c r="T25" s="18">
        <f>[21]Março!$E$23</f>
        <v>86.791666666666671</v>
      </c>
      <c r="U25" s="18">
        <f>[21]Março!$E$24</f>
        <v>93.666666666666671</v>
      </c>
      <c r="V25" s="18">
        <f>[21]Março!$E$25</f>
        <v>82.666666666666671</v>
      </c>
      <c r="W25" s="18">
        <f>[21]Março!$E$26</f>
        <v>73.541666666666671</v>
      </c>
      <c r="X25" s="18">
        <f>[21]Março!$E$27</f>
        <v>66.916666666666671</v>
      </c>
      <c r="Y25" s="18">
        <f>[21]Março!$E$28</f>
        <v>78.791666666666671</v>
      </c>
      <c r="Z25" s="18">
        <f>[21]Março!$E$29</f>
        <v>72.125</v>
      </c>
      <c r="AA25" s="18">
        <f>[21]Março!$E$30</f>
        <v>77.875</v>
      </c>
      <c r="AB25" s="18">
        <f>[21]Março!$E$31</f>
        <v>56.5</v>
      </c>
      <c r="AC25" s="18">
        <f>[21]Março!$E$32</f>
        <v>52.38095238095238</v>
      </c>
      <c r="AD25" s="18">
        <f>[21]Março!$E$33</f>
        <v>57.266666666666666</v>
      </c>
      <c r="AE25" s="18">
        <f>[21]Março!$E$34</f>
        <v>66.208333333333329</v>
      </c>
      <c r="AF25" s="18">
        <f>[21]Março!$E$35</f>
        <v>70.75</v>
      </c>
      <c r="AG25" s="38">
        <f t="shared" si="3"/>
        <v>74.317933947772687</v>
      </c>
    </row>
    <row r="26" spans="1:33" ht="17.100000000000001" customHeight="1" x14ac:dyDescent="0.2">
      <c r="A26" s="16" t="s">
        <v>16</v>
      </c>
      <c r="B26" s="18">
        <f>[22]Março!$E$5</f>
        <v>75.083333333333329</v>
      </c>
      <c r="C26" s="18">
        <f>[22]Março!$E$6</f>
        <v>67.541666666666671</v>
      </c>
      <c r="D26" s="18">
        <f>[22]Março!$E$7</f>
        <v>66.75</v>
      </c>
      <c r="E26" s="18">
        <f>[22]Março!$E$8</f>
        <v>76.416666666666671</v>
      </c>
      <c r="F26" s="18">
        <f>[22]Março!$E$9</f>
        <v>76</v>
      </c>
      <c r="G26" s="18">
        <f>[22]Março!$E$10</f>
        <v>66.625</v>
      </c>
      <c r="H26" s="18">
        <f>[22]Março!$E$11</f>
        <v>60.125</v>
      </c>
      <c r="I26" s="18">
        <f>[22]Março!$E$12</f>
        <v>60.666666666666664</v>
      </c>
      <c r="J26" s="18">
        <f>[22]Março!$E$13</f>
        <v>59.708333333333336</v>
      </c>
      <c r="K26" s="18">
        <f>[22]Março!$E$14</f>
        <v>59.958333333333336</v>
      </c>
      <c r="L26" s="18">
        <f>[22]Março!$E$15</f>
        <v>67.708333333333329</v>
      </c>
      <c r="M26" s="18">
        <f>[22]Março!$E$16</f>
        <v>63.333333333333336</v>
      </c>
      <c r="N26" s="18">
        <f>[22]Março!$E$17</f>
        <v>86.791666666666671</v>
      </c>
      <c r="O26" s="18">
        <f>[22]Março!$E$18</f>
        <v>78.333333333333329</v>
      </c>
      <c r="P26" s="18">
        <f>[22]Março!$E$19</f>
        <v>75.416666666666671</v>
      </c>
      <c r="Q26" s="18">
        <f>[22]Março!$E$20</f>
        <v>79.916666666666671</v>
      </c>
      <c r="R26" s="18">
        <f>[22]Março!$E$21</f>
        <v>77.5</v>
      </c>
      <c r="S26" s="18">
        <f>[22]Março!$E$22</f>
        <v>75</v>
      </c>
      <c r="T26" s="18">
        <f>[22]Março!$E$23</f>
        <v>77.375</v>
      </c>
      <c r="U26" s="18">
        <f>[22]Março!$E$24</f>
        <v>84.833333333333329</v>
      </c>
      <c r="V26" s="18">
        <f>[22]Março!$E$25</f>
        <v>75.833333333333329</v>
      </c>
      <c r="W26" s="18">
        <f>[22]Março!$E$26</f>
        <v>65.666666666666671</v>
      </c>
      <c r="X26" s="18">
        <f>[22]Março!$E$27</f>
        <v>67.5</v>
      </c>
      <c r="Y26" s="18">
        <f>[22]Março!$E$28</f>
        <v>70.416666666666671</v>
      </c>
      <c r="Z26" s="18">
        <f>[22]Março!$E$29</f>
        <v>68.666666666666671</v>
      </c>
      <c r="AA26" s="18">
        <f>[22]Março!$E$30</f>
        <v>77.375</v>
      </c>
      <c r="AB26" s="18">
        <f>[22]Março!$E$31</f>
        <v>62.125</v>
      </c>
      <c r="AC26" s="18">
        <f>[22]Março!$E$32</f>
        <v>61.80952380952381</v>
      </c>
      <c r="AD26" s="18">
        <f>[22]Março!$E$33</f>
        <v>54.133333333333333</v>
      </c>
      <c r="AE26" s="18">
        <f>[22]Março!$E$34</f>
        <v>67.041666666666671</v>
      </c>
      <c r="AF26" s="18">
        <f>[22]Março!$E$35</f>
        <v>62.541666666666664</v>
      </c>
      <c r="AG26" s="38">
        <f t="shared" si="3"/>
        <v>69.941705069124438</v>
      </c>
    </row>
    <row r="27" spans="1:33" ht="17.100000000000001" customHeight="1" x14ac:dyDescent="0.2">
      <c r="A27" s="16" t="s">
        <v>17</v>
      </c>
      <c r="B27" s="18">
        <f>[23]Março!$E$5</f>
        <v>78.75</v>
      </c>
      <c r="C27" s="18">
        <f>[23]Março!$E$6</f>
        <v>70.782608695652172</v>
      </c>
      <c r="D27" s="18">
        <f>[23]Março!$E$7</f>
        <v>66.958333333333329</v>
      </c>
      <c r="E27" s="18">
        <f>[23]Março!$E$8</f>
        <v>70.875</v>
      </c>
      <c r="F27" s="18">
        <f>[23]Março!$E$9</f>
        <v>72.958333333333329</v>
      </c>
      <c r="G27" s="18">
        <f>[23]Março!$E$10</f>
        <v>75.666666666666671</v>
      </c>
      <c r="H27" s="18">
        <f>[23]Março!$E$11</f>
        <v>69.541666666666671</v>
      </c>
      <c r="I27" s="18">
        <f>[23]Março!$E$12</f>
        <v>78.375</v>
      </c>
      <c r="J27" s="18">
        <f>[23]Março!$E$13</f>
        <v>83.708333333333329</v>
      </c>
      <c r="K27" s="18">
        <f>[23]Março!$E$14</f>
        <v>72.708333333333329</v>
      </c>
      <c r="L27" s="18">
        <f>[23]Março!$E$15</f>
        <v>76.25</v>
      </c>
      <c r="M27" s="18">
        <f>[23]Março!$E$16</f>
        <v>76.416666666666671</v>
      </c>
      <c r="N27" s="18">
        <f>[23]Março!$E$17</f>
        <v>81.625</v>
      </c>
      <c r="O27" s="18">
        <f>[23]Março!$E$18</f>
        <v>89.375</v>
      </c>
      <c r="P27" s="18">
        <f>[23]Março!$E$19</f>
        <v>87.75</v>
      </c>
      <c r="Q27" s="18">
        <f>[23]Março!$E$20</f>
        <v>90.208333333333329</v>
      </c>
      <c r="R27" s="18">
        <f>[23]Março!$E$21</f>
        <v>85.916666666666671</v>
      </c>
      <c r="S27" s="18">
        <f>[23]Março!$E$22</f>
        <v>94.208333333333329</v>
      </c>
      <c r="T27" s="18">
        <f>[23]Março!$E$23</f>
        <v>88.208333333333329</v>
      </c>
      <c r="U27" s="18">
        <f>[23]Março!$E$24</f>
        <v>91.041666666666671</v>
      </c>
      <c r="V27" s="18">
        <f>[23]Março!$E$25</f>
        <v>83.75</v>
      </c>
      <c r="W27" s="18">
        <f>[23]Março!$E$26</f>
        <v>78.083333333333329</v>
      </c>
      <c r="X27" s="18">
        <f>[23]Março!$E$27</f>
        <v>74.375</v>
      </c>
      <c r="Y27" s="18">
        <f>[23]Março!$E$28</f>
        <v>80.791666666666671</v>
      </c>
      <c r="Z27" s="18">
        <f>[23]Março!$E$29</f>
        <v>81.375</v>
      </c>
      <c r="AA27" s="18">
        <f>[23]Março!$E$30</f>
        <v>73.75</v>
      </c>
      <c r="AB27" s="18">
        <f>[23]Março!$E$31</f>
        <v>70.285714285714292</v>
      </c>
      <c r="AC27" s="18">
        <f>[23]Março!$E$32</f>
        <v>67.888888888888886</v>
      </c>
      <c r="AD27" s="18" t="str">
        <f>[23]Março!$E$33</f>
        <v>**</v>
      </c>
      <c r="AE27" s="18" t="str">
        <f>[23]Março!$E$34</f>
        <v>**</v>
      </c>
      <c r="AF27" s="18" t="str">
        <f>[23]Março!$E$35</f>
        <v>**</v>
      </c>
      <c r="AG27" s="38">
        <f t="shared" si="3"/>
        <v>78.986567090604353</v>
      </c>
    </row>
    <row r="28" spans="1:33" ht="17.100000000000001" customHeight="1" x14ac:dyDescent="0.2">
      <c r="A28" s="16" t="s">
        <v>18</v>
      </c>
      <c r="B28" s="18">
        <f>[24]Março!$E$5</f>
        <v>82.291666666666671</v>
      </c>
      <c r="C28" s="18">
        <f>[24]Março!$E$6</f>
        <v>84.666666666666671</v>
      </c>
      <c r="D28" s="18">
        <f>[24]Março!$E$7</f>
        <v>83.25</v>
      </c>
      <c r="E28" s="18">
        <f>[24]Março!$E$8</f>
        <v>80.208333333333329</v>
      </c>
      <c r="F28" s="18">
        <f>[24]Março!$E$9</f>
        <v>84.333333333333329</v>
      </c>
      <c r="G28" s="18">
        <f>[24]Março!$E$10</f>
        <v>79</v>
      </c>
      <c r="H28" s="18">
        <f>[24]Março!$E$11</f>
        <v>80.833333333333329</v>
      </c>
      <c r="I28" s="18">
        <f>[24]Março!$E$12</f>
        <v>80.875</v>
      </c>
      <c r="J28" s="18">
        <f>[24]Março!$E$13</f>
        <v>76.375</v>
      </c>
      <c r="K28" s="18">
        <f>[24]Março!$E$14</f>
        <v>74.916666666666671</v>
      </c>
      <c r="L28" s="18">
        <f>[24]Março!$E$15</f>
        <v>77.666666666666671</v>
      </c>
      <c r="M28" s="18">
        <f>[24]Março!$E$16</f>
        <v>79</v>
      </c>
      <c r="N28" s="18">
        <f>[24]Março!$E$17</f>
        <v>75.708333333333329</v>
      </c>
      <c r="O28" s="18">
        <f>[24]Março!$E$18</f>
        <v>86.333333333333329</v>
      </c>
      <c r="P28" s="18">
        <f>[24]Março!$E$19</f>
        <v>83.833333333333329</v>
      </c>
      <c r="Q28" s="18">
        <f>[24]Março!$E$20</f>
        <v>90.041666666666671</v>
      </c>
      <c r="R28" s="18">
        <f>[24]Março!$E$21</f>
        <v>83.916666666666671</v>
      </c>
      <c r="S28" s="18">
        <f>[24]Março!$E$22</f>
        <v>90.458333333333329</v>
      </c>
      <c r="T28" s="18">
        <f>[24]Março!$E$23</f>
        <v>88.875</v>
      </c>
      <c r="U28" s="18">
        <f>[24]Março!$E$24</f>
        <v>88.708333333333329</v>
      </c>
      <c r="V28" s="18">
        <f>[24]Março!$E$25</f>
        <v>88.25</v>
      </c>
      <c r="W28" s="18">
        <f>[24]Março!$E$26</f>
        <v>83.333333333333329</v>
      </c>
      <c r="X28" s="18">
        <f>[24]Março!$E$27</f>
        <v>79.958333333333329</v>
      </c>
      <c r="Y28" s="18">
        <f>[24]Março!$E$28</f>
        <v>78.541666666666671</v>
      </c>
      <c r="Z28" s="18">
        <f>[24]Março!$E$29</f>
        <v>87.041666666666671</v>
      </c>
      <c r="AA28" s="18">
        <f>[24]Março!$E$30</f>
        <v>78.833333333333329</v>
      </c>
      <c r="AB28" s="18">
        <f>[24]Março!$E$31</f>
        <v>71.041666666666671</v>
      </c>
      <c r="AC28" s="18">
        <f>[24]Março!$E$32</f>
        <v>61.571428571428569</v>
      </c>
      <c r="AD28" s="18">
        <f>[24]Março!$E$33</f>
        <v>62</v>
      </c>
      <c r="AE28" s="18">
        <f>[24]Março!$E$34</f>
        <v>68.666666666666671</v>
      </c>
      <c r="AF28" s="18">
        <f>[24]Março!$E$35</f>
        <v>79.125</v>
      </c>
      <c r="AG28" s="38">
        <f t="shared" si="3"/>
        <v>80.311443932411663</v>
      </c>
    </row>
    <row r="29" spans="1:33" ht="17.100000000000001" customHeight="1" x14ac:dyDescent="0.2">
      <c r="A29" s="16" t="s">
        <v>19</v>
      </c>
      <c r="B29" s="18">
        <f>[25]Março!$E$5</f>
        <v>71.458333333333329</v>
      </c>
      <c r="C29" s="18">
        <f>[25]Março!$E$6</f>
        <v>66.541666666666671</v>
      </c>
      <c r="D29" s="18">
        <f>[25]Março!$E$7</f>
        <v>65.541666666666671</v>
      </c>
      <c r="E29" s="18">
        <f>[25]Março!$E$8</f>
        <v>73.25</v>
      </c>
      <c r="F29" s="18">
        <f>[25]Março!$E$9</f>
        <v>86.291666666666671</v>
      </c>
      <c r="G29" s="18">
        <f>[25]Março!$E$10</f>
        <v>76.666666666666671</v>
      </c>
      <c r="H29" s="18">
        <f>[25]Março!$E$11</f>
        <v>79.833333333333329</v>
      </c>
      <c r="I29" s="18">
        <f>[25]Março!$E$12</f>
        <v>75.25</v>
      </c>
      <c r="J29" s="18">
        <f>[25]Março!$E$13</f>
        <v>78.375</v>
      </c>
      <c r="K29" s="18">
        <f>[25]Março!$E$14</f>
        <v>82.041666666666671</v>
      </c>
      <c r="L29" s="18">
        <f>[25]Março!$E$15</f>
        <v>80.375</v>
      </c>
      <c r="M29" s="18">
        <f>[25]Março!$E$16</f>
        <v>73.291666666666671</v>
      </c>
      <c r="N29" s="18">
        <f>[25]Março!$E$17</f>
        <v>86.791666666666671</v>
      </c>
      <c r="O29" s="18">
        <f>[25]Março!$E$18</f>
        <v>87.291666666666671</v>
      </c>
      <c r="P29" s="18">
        <f>[25]Março!$E$19</f>
        <v>88.291666666666671</v>
      </c>
      <c r="Q29" s="18">
        <f>[25]Março!$E$20</f>
        <v>84.791666666666671</v>
      </c>
      <c r="R29" s="18">
        <f>[25]Março!$E$21</f>
        <v>83.208333333333329</v>
      </c>
      <c r="S29" s="18">
        <f>[25]Março!$E$22</f>
        <v>87.458333333333329</v>
      </c>
      <c r="T29" s="18">
        <f>[25]Março!$E$23</f>
        <v>79.166666666666671</v>
      </c>
      <c r="U29" s="18">
        <f>[25]Março!$E$24</f>
        <v>90.5</v>
      </c>
      <c r="V29" s="18">
        <f>[25]Março!$E$25</f>
        <v>86</v>
      </c>
      <c r="W29" s="18">
        <f>[25]Março!$E$26</f>
        <v>75.208333333333329</v>
      </c>
      <c r="X29" s="18">
        <f>[25]Março!$E$27</f>
        <v>70.833333333333329</v>
      </c>
      <c r="Y29" s="18">
        <f>[25]Março!$E$28</f>
        <v>78.25</v>
      </c>
      <c r="Z29" s="18">
        <f>[25]Março!$E$29</f>
        <v>74.416666666666671</v>
      </c>
      <c r="AA29" s="18">
        <f>[25]Março!$E$30</f>
        <v>71.956521739130437</v>
      </c>
      <c r="AB29" s="18">
        <f>[25]Março!$E$31</f>
        <v>59.416666666666664</v>
      </c>
      <c r="AC29" s="18">
        <f>[25]Março!$E$32</f>
        <v>62.80952380952381</v>
      </c>
      <c r="AD29" s="18">
        <f>[25]Março!$E$33</f>
        <v>57.866666666666667</v>
      </c>
      <c r="AE29" s="18">
        <f>[25]Março!$E$34</f>
        <v>62.541666666666664</v>
      </c>
      <c r="AF29" s="18">
        <f>[25]Março!$E$35</f>
        <v>63.125</v>
      </c>
      <c r="AG29" s="38">
        <f t="shared" si="3"/>
        <v>76.091646630601744</v>
      </c>
    </row>
    <row r="30" spans="1:33" ht="17.100000000000001" customHeight="1" x14ac:dyDescent="0.2">
      <c r="A30" s="16" t="s">
        <v>31</v>
      </c>
      <c r="B30" s="18">
        <f>[26]Março!$E$5</f>
        <v>74.041666666666671</v>
      </c>
      <c r="C30" s="18">
        <f>[26]Março!$E$6</f>
        <v>66.333333333333329</v>
      </c>
      <c r="D30" s="18">
        <f>[26]Março!$E$7</f>
        <v>63.041666666666664</v>
      </c>
      <c r="E30" s="18">
        <f>[26]Março!$E$8</f>
        <v>62.625</v>
      </c>
      <c r="F30" s="18">
        <f>[26]Março!$E$9</f>
        <v>69.25</v>
      </c>
      <c r="G30" s="18">
        <f>[26]Março!$E$10</f>
        <v>72.958333333333329</v>
      </c>
      <c r="H30" s="18">
        <f>[26]Março!$E$11</f>
        <v>64.583333333333329</v>
      </c>
      <c r="I30" s="18">
        <f>[26]Março!$E$12</f>
        <v>67.541666666666671</v>
      </c>
      <c r="J30" s="18">
        <f>[26]Março!$E$13</f>
        <v>68</v>
      </c>
      <c r="K30" s="18">
        <f>[26]Março!$E$14</f>
        <v>65.041666666666671</v>
      </c>
      <c r="L30" s="18">
        <f>[26]Março!$E$15</f>
        <v>71.125</v>
      </c>
      <c r="M30" s="18">
        <f>[26]Março!$E$16</f>
        <v>74.083333333333329</v>
      </c>
      <c r="N30" s="18">
        <f>[26]Março!$E$17</f>
        <v>76.083333333333329</v>
      </c>
      <c r="O30" s="18">
        <f>[26]Março!$E$18</f>
        <v>81.833333333333329</v>
      </c>
      <c r="P30" s="18">
        <f>[26]Março!$E$19</f>
        <v>83.833333333333329</v>
      </c>
      <c r="Q30" s="18">
        <f>[26]Março!$E$20</f>
        <v>90.041666666666671</v>
      </c>
      <c r="R30" s="18">
        <f>[26]Março!$E$21</f>
        <v>83.916666666666671</v>
      </c>
      <c r="S30" s="18">
        <f>[26]Março!$E$22</f>
        <v>90.458333333333329</v>
      </c>
      <c r="T30" s="18">
        <f>[26]Março!$E$23</f>
        <v>88.875</v>
      </c>
      <c r="U30" s="18">
        <f>[26]Março!$E$24</f>
        <v>89.5</v>
      </c>
      <c r="V30" s="18">
        <f>[26]Março!$E$25</f>
        <v>84.041666666666671</v>
      </c>
      <c r="W30" s="18">
        <f>[26]Março!$E$26</f>
        <v>75.708333333333329</v>
      </c>
      <c r="X30" s="18">
        <f>[26]Março!$E$27</f>
        <v>71.291666666666671</v>
      </c>
      <c r="Y30" s="18">
        <f>[26]Março!$E$28</f>
        <v>73.166666666666671</v>
      </c>
      <c r="Z30" s="18">
        <f>[26]Março!$E$29</f>
        <v>77.666666666666671</v>
      </c>
      <c r="AA30" s="18">
        <f>[26]Março!$E$30</f>
        <v>77.958333333333329</v>
      </c>
      <c r="AB30" s="18">
        <f>[26]Março!$E$31</f>
        <v>65.333333333333329</v>
      </c>
      <c r="AC30" s="18">
        <f>[26]Março!$E$32</f>
        <v>61.38095238095238</v>
      </c>
      <c r="AD30" s="18">
        <f>[26]Março!$E$33</f>
        <v>57.4</v>
      </c>
      <c r="AE30" s="18">
        <f>[26]Março!$E$34</f>
        <v>64.541666666666671</v>
      </c>
      <c r="AF30" s="18">
        <f>[26]Março!$E$35</f>
        <v>66.833333333333329</v>
      </c>
      <c r="AG30" s="38">
        <f t="shared" si="3"/>
        <v>73.499654377880191</v>
      </c>
    </row>
    <row r="31" spans="1:33" ht="17.100000000000001" customHeight="1" x14ac:dyDescent="0.2">
      <c r="A31" s="16" t="s">
        <v>50</v>
      </c>
      <c r="B31" s="18">
        <f>[27]Março!$E$5</f>
        <v>83.208333333333329</v>
      </c>
      <c r="C31" s="18">
        <f>[27]Março!$E$6</f>
        <v>77</v>
      </c>
      <c r="D31" s="18">
        <f>[27]Março!$E$7</f>
        <v>80.041666666666671</v>
      </c>
      <c r="E31" s="18">
        <f>[27]Março!$E$8</f>
        <v>80.458333333333329</v>
      </c>
      <c r="F31" s="18">
        <f>[27]Março!$E$9</f>
        <v>78.875</v>
      </c>
      <c r="G31" s="18">
        <f>[27]Março!$E$10</f>
        <v>76.75</v>
      </c>
      <c r="H31" s="18">
        <f>[27]Março!$E$11</f>
        <v>78.25</v>
      </c>
      <c r="I31" s="18">
        <f>[27]Março!$E$12</f>
        <v>79.5</v>
      </c>
      <c r="J31" s="18">
        <f>[27]Março!$E$13</f>
        <v>76.125</v>
      </c>
      <c r="K31" s="18">
        <f>[27]Março!$E$14</f>
        <v>71.208333333333329</v>
      </c>
      <c r="L31" s="18">
        <f>[27]Março!$E$15</f>
        <v>72.333333333333329</v>
      </c>
      <c r="M31" s="18">
        <f>[27]Março!$E$16</f>
        <v>73.375</v>
      </c>
      <c r="N31" s="18">
        <f>[27]Março!$E$17</f>
        <v>73.25</v>
      </c>
      <c r="O31" s="18">
        <f>[27]Março!$E$18</f>
        <v>80.25</v>
      </c>
      <c r="P31" s="18">
        <f>[27]Março!$E$19</f>
        <v>75.333333333333329</v>
      </c>
      <c r="Q31" s="18">
        <f>[27]Março!$E$20</f>
        <v>90.625</v>
      </c>
      <c r="R31" s="18">
        <f>[27]Março!$E$21</f>
        <v>87.625</v>
      </c>
      <c r="S31" s="18">
        <f>[27]Março!$E$22</f>
        <v>91.125</v>
      </c>
      <c r="T31" s="18">
        <f>[27]Março!$E$23</f>
        <v>85.041666666666671</v>
      </c>
      <c r="U31" s="18">
        <f>[27]Março!$E$24</f>
        <v>82.375</v>
      </c>
      <c r="V31" s="18">
        <f>[27]Março!$E$25</f>
        <v>85</v>
      </c>
      <c r="W31" s="18">
        <f>[27]Março!$E$26</f>
        <v>80.25</v>
      </c>
      <c r="X31" s="18">
        <f>[27]Março!$E$27</f>
        <v>84.625</v>
      </c>
      <c r="Y31" s="18">
        <f>[27]Março!$E$28</f>
        <v>82.75</v>
      </c>
      <c r="Z31" s="18">
        <f>[27]Março!$E$29</f>
        <v>88.041666666666671</v>
      </c>
      <c r="AA31" s="18">
        <f>[27]Março!$E$30</f>
        <v>84.791666666666671</v>
      </c>
      <c r="AB31" s="18">
        <f>[27]Março!$E$31</f>
        <v>77</v>
      </c>
      <c r="AC31" s="18">
        <f>[27]Março!$E$32</f>
        <v>68.80952380952381</v>
      </c>
      <c r="AD31" s="18">
        <f>[27]Março!$E$33</f>
        <v>72.266666666666666</v>
      </c>
      <c r="AE31" s="18">
        <f>[27]Março!$E$34</f>
        <v>77.166666666666671</v>
      </c>
      <c r="AF31" s="18">
        <f>[27]Março!$E$35</f>
        <v>74.291666666666671</v>
      </c>
      <c r="AG31" s="38">
        <f t="shared" ref="AG31" si="4">AVERAGE(B31:AF31)</f>
        <v>79.604608294930884</v>
      </c>
    </row>
    <row r="32" spans="1:33" ht="17.100000000000001" customHeight="1" x14ac:dyDescent="0.2">
      <c r="A32" s="16" t="s">
        <v>20</v>
      </c>
      <c r="B32" s="18">
        <f>[28]Março!$E$5</f>
        <v>73.958333333333329</v>
      </c>
      <c r="C32" s="18">
        <f>[28]Março!$E$6</f>
        <v>67.791666666666671</v>
      </c>
      <c r="D32" s="18">
        <f>[28]Março!$E$7</f>
        <v>64.875</v>
      </c>
      <c r="E32" s="18">
        <f>[28]Março!$E$8</f>
        <v>64.25</v>
      </c>
      <c r="F32" s="18">
        <f>[28]Março!$E$9</f>
        <v>65.291666666666671</v>
      </c>
      <c r="G32" s="18">
        <f>[28]Março!$E$10</f>
        <v>67.625</v>
      </c>
      <c r="H32" s="18">
        <f>[28]Março!$E$11</f>
        <v>66.208333333333329</v>
      </c>
      <c r="I32" s="18">
        <f>[28]Março!$E$12</f>
        <v>64.583333333333329</v>
      </c>
      <c r="J32" s="18">
        <f>[28]Março!$E$13</f>
        <v>63.083333333333336</v>
      </c>
      <c r="K32" s="18">
        <f>[28]Março!$E$14</f>
        <v>66.125</v>
      </c>
      <c r="L32" s="18">
        <f>[28]Março!$E$15</f>
        <v>69.083333333333329</v>
      </c>
      <c r="M32" s="18">
        <f>[28]Março!$E$16</f>
        <v>72.833333333333329</v>
      </c>
      <c r="N32" s="18">
        <f>[28]Março!$E$17</f>
        <v>78.333333333333329</v>
      </c>
      <c r="O32" s="18">
        <f>[28]Março!$E$18</f>
        <v>78.291666666666671</v>
      </c>
      <c r="P32" s="18">
        <f>[28]Março!$E$19</f>
        <v>75.5</v>
      </c>
      <c r="Q32" s="18">
        <f>[28]Março!$E$20</f>
        <v>81.958333333333329</v>
      </c>
      <c r="R32" s="18">
        <f>[28]Março!$E$21</f>
        <v>90.208333333333329</v>
      </c>
      <c r="S32" s="18">
        <f>[28]Março!$E$22</f>
        <v>87</v>
      </c>
      <c r="T32" s="18">
        <f>[28]Março!$E$23</f>
        <v>81.958333333333329</v>
      </c>
      <c r="U32" s="18">
        <f>[28]Março!$E$24</f>
        <v>87.041666666666671</v>
      </c>
      <c r="V32" s="18">
        <f>[28]Março!$E$25</f>
        <v>85.5</v>
      </c>
      <c r="W32" s="18">
        <f>[28]Março!$E$26</f>
        <v>75.708333333333329</v>
      </c>
      <c r="X32" s="18">
        <f>[28]Março!$E$27</f>
        <v>71.083333333333329</v>
      </c>
      <c r="Y32" s="18">
        <f>[28]Março!$E$28</f>
        <v>77.833333333333329</v>
      </c>
      <c r="Z32" s="18">
        <f>[28]Março!$E$29</f>
        <v>78.333333333333329</v>
      </c>
      <c r="AA32" s="18">
        <f>[28]Março!$E$30</f>
        <v>79.708333333333329</v>
      </c>
      <c r="AB32" s="18">
        <f>[28]Março!$E$31</f>
        <v>79.095238095238102</v>
      </c>
      <c r="AC32" s="18">
        <f>[28]Março!$E$32</f>
        <v>48.222222222222221</v>
      </c>
      <c r="AD32" s="18">
        <f>[28]Março!$E$33</f>
        <v>58.208333333333336</v>
      </c>
      <c r="AE32" s="18">
        <f>[28]Março!$E$34</f>
        <v>65.291666666666671</v>
      </c>
      <c r="AF32" s="18">
        <f>[28]Março!$E$35</f>
        <v>70.875</v>
      </c>
      <c r="AG32" s="38">
        <f t="shared" si="3"/>
        <v>72.769649257552473</v>
      </c>
    </row>
    <row r="33" spans="1:34" s="5" customFormat="1" ht="17.100000000000001" customHeight="1" x14ac:dyDescent="0.2">
      <c r="A33" s="34" t="s">
        <v>34</v>
      </c>
      <c r="B33" s="35">
        <f t="shared" ref="B33:AG33" si="5">AVERAGE(B5:B32)</f>
        <v>76.373999999999995</v>
      </c>
      <c r="C33" s="35">
        <f t="shared" si="5"/>
        <v>70.634637681159433</v>
      </c>
      <c r="D33" s="35">
        <f t="shared" si="5"/>
        <v>69.933741765480903</v>
      </c>
      <c r="E33" s="35">
        <f t="shared" si="5"/>
        <v>72.773333333333326</v>
      </c>
      <c r="F33" s="35">
        <f t="shared" si="5"/>
        <v>76.275000000000006</v>
      </c>
      <c r="G33" s="35">
        <f t="shared" si="5"/>
        <v>73.925144927536223</v>
      </c>
      <c r="H33" s="35">
        <f t="shared" si="5"/>
        <v>71.323333333333323</v>
      </c>
      <c r="I33" s="35">
        <f t="shared" si="5"/>
        <v>72.71833333333332</v>
      </c>
      <c r="J33" s="35">
        <f t="shared" si="5"/>
        <v>72.433333333333323</v>
      </c>
      <c r="K33" s="35">
        <f t="shared" si="5"/>
        <v>69.646666666666675</v>
      </c>
      <c r="L33" s="35">
        <f t="shared" si="5"/>
        <v>73.83913580246913</v>
      </c>
      <c r="M33" s="35">
        <f t="shared" si="5"/>
        <v>72.275026838432623</v>
      </c>
      <c r="N33" s="35">
        <f t="shared" si="5"/>
        <v>77.468209876543213</v>
      </c>
      <c r="O33" s="35">
        <f t="shared" si="5"/>
        <v>83.193536239588852</v>
      </c>
      <c r="P33" s="35">
        <f t="shared" si="5"/>
        <v>79.88657407407409</v>
      </c>
      <c r="Q33" s="35">
        <f t="shared" si="5"/>
        <v>85.988168724279845</v>
      </c>
      <c r="R33" s="35">
        <f t="shared" si="5"/>
        <v>84.190637860082333</v>
      </c>
      <c r="S33" s="35">
        <f t="shared" si="5"/>
        <v>88.232253086419746</v>
      </c>
      <c r="T33" s="35">
        <f t="shared" si="5"/>
        <v>85.045267489711932</v>
      </c>
      <c r="U33" s="35">
        <f t="shared" si="5"/>
        <v>87.37828066994733</v>
      </c>
      <c r="V33" s="35">
        <f t="shared" si="5"/>
        <v>82.012492651381521</v>
      </c>
      <c r="W33" s="35">
        <f t="shared" si="5"/>
        <v>75.724064625850346</v>
      </c>
      <c r="X33" s="35">
        <f t="shared" si="5"/>
        <v>72.278159340659329</v>
      </c>
      <c r="Y33" s="35">
        <f t="shared" si="5"/>
        <v>77.968112244897981</v>
      </c>
      <c r="Z33" s="35">
        <f t="shared" si="5"/>
        <v>79.307440476190465</v>
      </c>
      <c r="AA33" s="35">
        <f t="shared" si="5"/>
        <v>77.450828157349889</v>
      </c>
      <c r="AB33" s="35">
        <f t="shared" si="5"/>
        <v>67.236472878625136</v>
      </c>
      <c r="AC33" s="35">
        <f t="shared" si="5"/>
        <v>59.886592970521541</v>
      </c>
      <c r="AD33" s="35">
        <f t="shared" si="5"/>
        <v>60.254012345679001</v>
      </c>
      <c r="AE33" s="35">
        <f t="shared" si="5"/>
        <v>66.903786008230455</v>
      </c>
      <c r="AF33" s="35">
        <f t="shared" si="5"/>
        <v>70.711113028142023</v>
      </c>
      <c r="AG33" s="38">
        <f t="shared" si="5"/>
        <v>75.169747357368593</v>
      </c>
      <c r="AH33" s="8"/>
    </row>
    <row r="35" spans="1:34" x14ac:dyDescent="0.2">
      <c r="D35" s="26"/>
      <c r="E35" s="26" t="s">
        <v>53</v>
      </c>
      <c r="F35" s="26"/>
      <c r="G35" s="26"/>
      <c r="H35" s="26"/>
      <c r="N35" s="2" t="s">
        <v>54</v>
      </c>
      <c r="Y35" s="2" t="s">
        <v>56</v>
      </c>
    </row>
    <row r="36" spans="1:34" x14ac:dyDescent="0.2">
      <c r="H36" s="2" t="s">
        <v>52</v>
      </c>
      <c r="K36" s="27"/>
      <c r="L36" s="27"/>
      <c r="M36" s="27"/>
      <c r="N36" s="27" t="s">
        <v>55</v>
      </c>
      <c r="O36" s="27"/>
      <c r="P36" s="27"/>
      <c r="Q36" s="27"/>
      <c r="W36" s="27"/>
      <c r="X36" s="27"/>
      <c r="Y36" s="27" t="s">
        <v>57</v>
      </c>
      <c r="Z36" s="27"/>
      <c r="AA36" s="27"/>
    </row>
    <row r="42" spans="1:34" x14ac:dyDescent="0.2">
      <c r="H42" s="2" t="s">
        <v>52</v>
      </c>
      <c r="U42" s="2" t="s">
        <v>52</v>
      </c>
    </row>
    <row r="43" spans="1:34" x14ac:dyDescent="0.2">
      <c r="M43" s="2" t="s">
        <v>52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I10" sqref="AI10"/>
    </sheetView>
  </sheetViews>
  <sheetFormatPr defaultRowHeight="12.75" x14ac:dyDescent="0.2"/>
  <cols>
    <col min="1" max="1" width="19" style="2" customWidth="1"/>
    <col min="2" max="4" width="6" style="2" customWidth="1"/>
    <col min="5" max="5" width="6.28515625" style="2" customWidth="1"/>
    <col min="6" max="7" width="6" style="2" customWidth="1"/>
    <col min="8" max="8" width="6.42578125" style="2" customWidth="1"/>
    <col min="9" max="9" width="6" style="2" customWidth="1"/>
    <col min="10" max="10" width="6.140625" style="2" customWidth="1"/>
    <col min="11" max="16" width="6" style="2" customWidth="1"/>
    <col min="17" max="17" width="6.42578125" style="2" customWidth="1"/>
    <col min="18" max="18" width="6.140625" style="2" customWidth="1"/>
    <col min="19" max="19" width="6.5703125" style="2" customWidth="1"/>
    <col min="20" max="20" width="7.5703125" style="2" customWidth="1"/>
    <col min="21" max="21" width="7.140625" style="2" customWidth="1"/>
    <col min="22" max="22" width="6.28515625" style="2" customWidth="1"/>
    <col min="23" max="24" width="6.85546875" style="2" customWidth="1"/>
    <col min="25" max="25" width="7" style="2" customWidth="1"/>
    <col min="26" max="26" width="6.85546875" style="2" customWidth="1"/>
    <col min="27" max="27" width="6.28515625" style="2" customWidth="1"/>
    <col min="28" max="28" width="6" style="2" customWidth="1"/>
    <col min="29" max="29" width="6.28515625" style="2" customWidth="1"/>
    <col min="30" max="30" width="6.5703125" style="2" customWidth="1"/>
    <col min="31" max="31" width="6.85546875" style="2" customWidth="1"/>
    <col min="32" max="32" width="6.28515625" style="2" customWidth="1"/>
    <col min="33" max="33" width="7.425781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5" s="4" customFormat="1" ht="20.100000000000001" customHeight="1" x14ac:dyDescent="0.2">
      <c r="A2" s="60" t="s">
        <v>21</v>
      </c>
      <c r="B2" s="58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7"/>
    </row>
    <row r="3" spans="1:35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6" t="s">
        <v>41</v>
      </c>
      <c r="AH3" s="39" t="s">
        <v>40</v>
      </c>
      <c r="AI3" s="8"/>
    </row>
    <row r="4" spans="1:35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6" t="s">
        <v>39</v>
      </c>
      <c r="AH4" s="39" t="s">
        <v>42</v>
      </c>
      <c r="AI4" s="8"/>
    </row>
    <row r="5" spans="1:35" s="5" customFormat="1" ht="20.100000000000001" customHeight="1" x14ac:dyDescent="0.2">
      <c r="A5" s="16" t="s">
        <v>46</v>
      </c>
      <c r="B5" s="17">
        <f>[1]Março!$F$5</f>
        <v>95</v>
      </c>
      <c r="C5" s="17">
        <f>[1]Março!$F$6</f>
        <v>96</v>
      </c>
      <c r="D5" s="17">
        <f>[1]Março!$F$7</f>
        <v>95</v>
      </c>
      <c r="E5" s="17">
        <f>[1]Março!$F$8</f>
        <v>95</v>
      </c>
      <c r="F5" s="17">
        <f>[1]Março!$F$9</f>
        <v>96</v>
      </c>
      <c r="G5" s="17">
        <f>[1]Março!$F$10</f>
        <v>95</v>
      </c>
      <c r="H5" s="17">
        <f>[1]Março!$F$11</f>
        <v>95</v>
      </c>
      <c r="I5" s="17">
        <f>[1]Março!$F$12</f>
        <v>95</v>
      </c>
      <c r="J5" s="17">
        <f>[1]Março!$F$13</f>
        <v>94</v>
      </c>
      <c r="K5" s="17">
        <f>[1]Março!$F$14</f>
        <v>90</v>
      </c>
      <c r="L5" s="17">
        <f>[1]Março!$F$15</f>
        <v>94</v>
      </c>
      <c r="M5" s="17">
        <f>[1]Março!$F$16</f>
        <v>94</v>
      </c>
      <c r="N5" s="17">
        <f>[1]Março!$F$17</f>
        <v>95</v>
      </c>
      <c r="O5" s="17">
        <f>[1]Março!$F$18</f>
        <v>97</v>
      </c>
      <c r="P5" s="17">
        <f>[1]Março!$F$19</f>
        <v>97</v>
      </c>
      <c r="Q5" s="17">
        <f>[1]Março!$F$20</f>
        <v>96</v>
      </c>
      <c r="R5" s="17">
        <f>[1]Março!$F$21</f>
        <v>97</v>
      </c>
      <c r="S5" s="17">
        <f>[1]Março!$F$22</f>
        <v>95</v>
      </c>
      <c r="T5" s="17">
        <f>[1]Março!$F$23</f>
        <v>97</v>
      </c>
      <c r="U5" s="17">
        <f>[1]Março!$F$24</f>
        <v>97</v>
      </c>
      <c r="V5" s="17">
        <f>[1]Março!$F$25</f>
        <v>98</v>
      </c>
      <c r="W5" s="17">
        <f>[1]Março!$F$26</f>
        <v>98</v>
      </c>
      <c r="X5" s="17">
        <f>[1]Março!$F$27</f>
        <v>98</v>
      </c>
      <c r="Y5" s="17">
        <f>[1]Março!$F$28</f>
        <v>97</v>
      </c>
      <c r="Z5" s="17">
        <f>[1]Março!$F$29</f>
        <v>96</v>
      </c>
      <c r="AA5" s="17">
        <f>[1]Março!$F$30</f>
        <v>95</v>
      </c>
      <c r="AB5" s="17">
        <f>[1]Março!$F$31</f>
        <v>98</v>
      </c>
      <c r="AC5" s="17">
        <f>[1]Março!$F$32</f>
        <v>95</v>
      </c>
      <c r="AD5" s="17">
        <f>[1]Março!$F$33</f>
        <v>96</v>
      </c>
      <c r="AE5" s="17">
        <f>[1]Março!$F$34</f>
        <v>96</v>
      </c>
      <c r="AF5" s="17">
        <f>[1]Março!$F$35</f>
        <v>97</v>
      </c>
      <c r="AG5" s="37">
        <f>MAX(B5:AF5)</f>
        <v>98</v>
      </c>
      <c r="AH5" s="40">
        <f>AVERAGE(B5:AF5)</f>
        <v>95.774193548387103</v>
      </c>
      <c r="AI5" s="8"/>
    </row>
    <row r="6" spans="1:35" ht="17.100000000000001" customHeight="1" x14ac:dyDescent="0.2">
      <c r="A6" s="16" t="s">
        <v>0</v>
      </c>
      <c r="B6" s="18">
        <f>[2]Março!$F$5</f>
        <v>97</v>
      </c>
      <c r="C6" s="18">
        <f>[2]Março!$F$6</f>
        <v>92</v>
      </c>
      <c r="D6" s="18">
        <f>[2]Março!$F$7</f>
        <v>91</v>
      </c>
      <c r="E6" s="18">
        <f>[2]Março!$F$8</f>
        <v>93</v>
      </c>
      <c r="F6" s="18">
        <f>[2]Março!$F$9</f>
        <v>96</v>
      </c>
      <c r="G6" s="18">
        <f>[2]Março!$F$10</f>
        <v>95</v>
      </c>
      <c r="H6" s="18">
        <f>[2]Março!$F$11</f>
        <v>94</v>
      </c>
      <c r="I6" s="18">
        <f>[2]Março!$F$12</f>
        <v>94</v>
      </c>
      <c r="J6" s="18">
        <f>[2]Março!$F$13</f>
        <v>96</v>
      </c>
      <c r="K6" s="18">
        <f>[2]Março!$F$14</f>
        <v>96</v>
      </c>
      <c r="L6" s="18">
        <f>[2]Março!$F$15</f>
        <v>95</v>
      </c>
      <c r="M6" s="18">
        <f>[2]Março!$F$16</f>
        <v>96</v>
      </c>
      <c r="N6" s="18">
        <f>[2]Março!$F$17</f>
        <v>96</v>
      </c>
      <c r="O6" s="18">
        <f>[2]Março!$F$18</f>
        <v>94</v>
      </c>
      <c r="P6" s="18">
        <f>[2]Março!$F$19</f>
        <v>97</v>
      </c>
      <c r="Q6" s="18">
        <f>[2]Março!$F$20</f>
        <v>96</v>
      </c>
      <c r="R6" s="18">
        <f>[2]Março!$F$21</f>
        <v>96</v>
      </c>
      <c r="S6" s="18">
        <f>[2]Março!$F$22</f>
        <v>96</v>
      </c>
      <c r="T6" s="18">
        <f>[2]Março!$F$23</f>
        <v>95</v>
      </c>
      <c r="U6" s="18">
        <f>[2]Março!$F$24</f>
        <v>97</v>
      </c>
      <c r="V6" s="18">
        <f>[2]Março!$F$25</f>
        <v>96</v>
      </c>
      <c r="W6" s="18">
        <f>[2]Março!$F$26</f>
        <v>96</v>
      </c>
      <c r="X6" s="18">
        <f>[2]Março!$F$27</f>
        <v>96</v>
      </c>
      <c r="Y6" s="18">
        <f>[2]Março!$F$28</f>
        <v>96</v>
      </c>
      <c r="Z6" s="18">
        <f>[2]Março!$F$29</f>
        <v>96</v>
      </c>
      <c r="AA6" s="18">
        <f>[2]Março!$F$30</f>
        <v>97</v>
      </c>
      <c r="AB6" s="18">
        <f>[2]Março!$F$31</f>
        <v>90</v>
      </c>
      <c r="AC6" s="18">
        <f>[2]Março!$F$32</f>
        <v>92</v>
      </c>
      <c r="AD6" s="18">
        <f>[2]Março!$F$33</f>
        <v>94</v>
      </c>
      <c r="AE6" s="18">
        <f>[2]Março!$F$34</f>
        <v>95</v>
      </c>
      <c r="AF6" s="18">
        <f>[2]Março!$F$35</f>
        <v>95</v>
      </c>
      <c r="AG6" s="38">
        <f>MAX(B6:AF6)</f>
        <v>97</v>
      </c>
      <c r="AH6" s="41">
        <f t="shared" ref="AH6:AH16" si="1">AVERAGE(B6:AF6)</f>
        <v>95</v>
      </c>
    </row>
    <row r="7" spans="1:35" ht="17.100000000000001" customHeight="1" x14ac:dyDescent="0.2">
      <c r="A7" s="16" t="s">
        <v>1</v>
      </c>
      <c r="B7" s="18">
        <f>[3]Março!$F$5</f>
        <v>96</v>
      </c>
      <c r="C7" s="18">
        <f>[3]Março!$F$6</f>
        <v>93</v>
      </c>
      <c r="D7" s="18">
        <f>[3]Março!$F$7</f>
        <v>94</v>
      </c>
      <c r="E7" s="18">
        <f>[3]Março!$F$8</f>
        <v>96</v>
      </c>
      <c r="F7" s="18">
        <f>[3]Março!$F$9</f>
        <v>95</v>
      </c>
      <c r="G7" s="18">
        <f>[3]Março!$F$10</f>
        <v>95</v>
      </c>
      <c r="H7" s="18">
        <f>[3]Março!$F$11</f>
        <v>96</v>
      </c>
      <c r="I7" s="18">
        <f>[3]Março!$F$12</f>
        <v>95</v>
      </c>
      <c r="J7" s="18">
        <f>[3]Março!$F$13</f>
        <v>92</v>
      </c>
      <c r="K7" s="18">
        <f>[3]Março!$F$14</f>
        <v>95</v>
      </c>
      <c r="L7" s="18">
        <f>[3]Março!$F$15</f>
        <v>92</v>
      </c>
      <c r="M7" s="18">
        <f>[3]Março!$F$16</f>
        <v>95</v>
      </c>
      <c r="N7" s="18">
        <f>[3]Março!$F$17</f>
        <v>89</v>
      </c>
      <c r="O7" s="18">
        <f>[3]Março!$F$18</f>
        <v>94</v>
      </c>
      <c r="P7" s="18">
        <f>[3]Março!$F$19</f>
        <v>94</v>
      </c>
      <c r="Q7" s="18">
        <f>[3]Março!$F$20</f>
        <v>95</v>
      </c>
      <c r="R7" s="18">
        <f>[3]Março!$F$21</f>
        <v>95</v>
      </c>
      <c r="S7" s="18">
        <f>[3]Março!$F$22</f>
        <v>94</v>
      </c>
      <c r="T7" s="18">
        <f>[3]Março!$F$23</f>
        <v>94</v>
      </c>
      <c r="U7" s="18">
        <f>[3]Março!$F$24</f>
        <v>95</v>
      </c>
      <c r="V7" s="18">
        <f>[3]Março!$F$25</f>
        <v>95</v>
      </c>
      <c r="W7" s="18">
        <f>[3]Março!$F$26</f>
        <v>94</v>
      </c>
      <c r="X7" s="18">
        <f>[3]Março!$F$27</f>
        <v>87</v>
      </c>
      <c r="Y7" s="18">
        <f>[3]Março!$F$28</f>
        <v>96</v>
      </c>
      <c r="Z7" s="18">
        <f>[3]Março!$F$29</f>
        <v>96</v>
      </c>
      <c r="AA7" s="18">
        <f>[3]Março!$F$30</f>
        <v>92</v>
      </c>
      <c r="AB7" s="18">
        <f>[3]Março!$F$31</f>
        <v>91</v>
      </c>
      <c r="AC7" s="18">
        <f>[3]Março!$F$32</f>
        <v>89</v>
      </c>
      <c r="AD7" s="18">
        <f>[3]Março!$F$33</f>
        <v>94</v>
      </c>
      <c r="AE7" s="18">
        <f>[3]Março!$F$34</f>
        <v>87</v>
      </c>
      <c r="AF7" s="18">
        <f>[3]Março!$F$35</f>
        <v>93</v>
      </c>
      <c r="AG7" s="38">
        <f>MAX(B7:AF7)</f>
        <v>96</v>
      </c>
      <c r="AH7" s="41">
        <f t="shared" si="1"/>
        <v>93.483870967741936</v>
      </c>
    </row>
    <row r="8" spans="1:35" ht="17.100000000000001" customHeight="1" x14ac:dyDescent="0.2">
      <c r="A8" s="16" t="s">
        <v>71</v>
      </c>
      <c r="B8" s="18" t="str">
        <f>[4]Março!$F$5</f>
        <v>**</v>
      </c>
      <c r="C8" s="18" t="str">
        <f>[4]Março!$F$6</f>
        <v>**</v>
      </c>
      <c r="D8" s="18" t="str">
        <f>[4]Março!$F$7</f>
        <v>**</v>
      </c>
      <c r="E8" s="18" t="str">
        <f>[4]Março!$F$8</f>
        <v>**</v>
      </c>
      <c r="F8" s="18" t="str">
        <f>[4]Março!$F$9</f>
        <v>**</v>
      </c>
      <c r="G8" s="18" t="str">
        <f>[4]Março!$F$10</f>
        <v>**</v>
      </c>
      <c r="H8" s="18" t="str">
        <f>[4]Março!$F$11</f>
        <v>**</v>
      </c>
      <c r="I8" s="18" t="str">
        <f>[4]Março!$F$12</f>
        <v>**</v>
      </c>
      <c r="J8" s="18" t="str">
        <f>[4]Março!$F$13</f>
        <v>**</v>
      </c>
      <c r="K8" s="18" t="str">
        <f>[4]Março!$F$14</f>
        <v>**</v>
      </c>
      <c r="L8" s="18" t="str">
        <f>[4]Março!$F$15</f>
        <v>**</v>
      </c>
      <c r="M8" s="18" t="str">
        <f>[4]Março!$F$16</f>
        <v>**</v>
      </c>
      <c r="N8" s="18" t="str">
        <f>[4]Março!$F$17</f>
        <v>**</v>
      </c>
      <c r="O8" s="18" t="str">
        <f>[4]Março!$F$18</f>
        <v>**</v>
      </c>
      <c r="P8" s="18" t="str">
        <f>[4]Março!$F$19</f>
        <v>**</v>
      </c>
      <c r="Q8" s="18" t="str">
        <f>[4]Março!$F$20</f>
        <v>**</v>
      </c>
      <c r="R8" s="18" t="str">
        <f>[4]Março!$F$21</f>
        <v>**</v>
      </c>
      <c r="S8" s="18" t="str">
        <f>[4]Março!$F$22</f>
        <v>**</v>
      </c>
      <c r="T8" s="18" t="str">
        <f>[4]Março!$F$23</f>
        <v>**</v>
      </c>
      <c r="U8" s="18" t="str">
        <f>[4]Março!$F$24</f>
        <v>**</v>
      </c>
      <c r="V8" s="18" t="str">
        <f>[4]Março!$F$25</f>
        <v>**</v>
      </c>
      <c r="W8" s="18">
        <f>[4]Março!$F$26</f>
        <v>94</v>
      </c>
      <c r="X8" s="18">
        <f>[4]Março!$F$27</f>
        <v>90</v>
      </c>
      <c r="Y8" s="18">
        <f>[4]Março!$F$28</f>
        <v>94</v>
      </c>
      <c r="Z8" s="18">
        <f>[4]Março!$F$29</f>
        <v>92</v>
      </c>
      <c r="AA8" s="18">
        <f>[4]Março!$F$30</f>
        <v>94</v>
      </c>
      <c r="AB8" s="18">
        <f>[4]Março!$F$31</f>
        <v>95</v>
      </c>
      <c r="AC8" s="18">
        <f>[4]Março!$F$32</f>
        <v>85</v>
      </c>
      <c r="AD8" s="18">
        <f>[4]Março!$F$33</f>
        <v>81</v>
      </c>
      <c r="AE8" s="18">
        <f>[4]Março!$F$34</f>
        <v>86</v>
      </c>
      <c r="AF8" s="18">
        <f>[4]Março!$F$35</f>
        <v>90</v>
      </c>
      <c r="AG8" s="38">
        <f>MAX(B8:AF8)</f>
        <v>95</v>
      </c>
      <c r="AH8" s="41">
        <f t="shared" si="1"/>
        <v>90.1</v>
      </c>
    </row>
    <row r="9" spans="1:35" ht="17.100000000000001" customHeight="1" x14ac:dyDescent="0.2">
      <c r="A9" s="16" t="s">
        <v>47</v>
      </c>
      <c r="B9" s="18">
        <f>[5]Março!$F$5</f>
        <v>85</v>
      </c>
      <c r="C9" s="18">
        <f>[5]Março!$F$6</f>
        <v>79</v>
      </c>
      <c r="D9" s="18">
        <f>[5]Março!$F$7</f>
        <v>84</v>
      </c>
      <c r="E9" s="18">
        <f>[5]Março!$F$8</f>
        <v>86</v>
      </c>
      <c r="F9" s="18">
        <f>[5]Março!$F$9</f>
        <v>85</v>
      </c>
      <c r="G9" s="18">
        <f>[5]Março!$F$10</f>
        <v>85</v>
      </c>
      <c r="H9" s="18">
        <f>[5]Março!$F$11</f>
        <v>84</v>
      </c>
      <c r="I9" s="18">
        <f>[5]Março!$F$12</f>
        <v>81</v>
      </c>
      <c r="J9" s="18">
        <f>[5]Março!$F$13</f>
        <v>82</v>
      </c>
      <c r="K9" s="18">
        <f>[5]Março!$F$14</f>
        <v>82</v>
      </c>
      <c r="L9" s="18">
        <f>[5]Março!$F$15</f>
        <v>83</v>
      </c>
      <c r="M9" s="18">
        <f>[5]Março!$F$16</f>
        <v>83</v>
      </c>
      <c r="N9" s="18">
        <f>[5]Março!$F$17</f>
        <v>88</v>
      </c>
      <c r="O9" s="18">
        <f>[5]Março!$F$18</f>
        <v>88</v>
      </c>
      <c r="P9" s="18">
        <f>[5]Março!$F$19</f>
        <v>90</v>
      </c>
      <c r="Q9" s="18">
        <f>[5]Março!$F$20</f>
        <v>88</v>
      </c>
      <c r="R9" s="18">
        <f>[5]Março!$F$21</f>
        <v>90</v>
      </c>
      <c r="S9" s="18">
        <f>[5]Março!$F$22</f>
        <v>88</v>
      </c>
      <c r="T9" s="18">
        <f>[5]Março!$F$23</f>
        <v>84</v>
      </c>
      <c r="U9" s="18">
        <f>[5]Março!$F$24</f>
        <v>88</v>
      </c>
      <c r="V9" s="18">
        <f>[5]Março!$F$25</f>
        <v>89</v>
      </c>
      <c r="W9" s="18">
        <f>[5]Março!$F$26</f>
        <v>89</v>
      </c>
      <c r="X9" s="18">
        <f>[5]Março!$F$27</f>
        <v>86</v>
      </c>
      <c r="Y9" s="18">
        <f>[5]Março!$F$28</f>
        <v>87</v>
      </c>
      <c r="Z9" s="18">
        <f>[5]Março!$F$29</f>
        <v>89</v>
      </c>
      <c r="AA9" s="18">
        <f>[5]Março!$F$30</f>
        <v>88</v>
      </c>
      <c r="AB9" s="18">
        <f>[5]Março!$F$31</f>
        <v>87</v>
      </c>
      <c r="AC9" s="18">
        <f>[5]Março!$F$32</f>
        <v>67</v>
      </c>
      <c r="AD9" s="18">
        <f>[5]Março!$F$33</f>
        <v>88</v>
      </c>
      <c r="AE9" s="18">
        <f>[5]Março!$F$34</f>
        <v>87</v>
      </c>
      <c r="AF9" s="18">
        <f>[5]Março!$F$35</f>
        <v>86</v>
      </c>
      <c r="AG9" s="38">
        <f>MAX(B9:AF9)</f>
        <v>90</v>
      </c>
      <c r="AH9" s="41">
        <f t="shared" ref="AH9" si="2">AVERAGE(B9:AF9)</f>
        <v>85.354838709677423</v>
      </c>
    </row>
    <row r="10" spans="1:35" ht="17.100000000000001" customHeight="1" x14ac:dyDescent="0.2">
      <c r="A10" s="16" t="s">
        <v>2</v>
      </c>
      <c r="B10" s="18">
        <f>[6]Março!$F$5</f>
        <v>95</v>
      </c>
      <c r="C10" s="18">
        <f>[6]Março!$F$6</f>
        <v>86</v>
      </c>
      <c r="D10" s="18">
        <f>[6]Março!$F$7</f>
        <v>87</v>
      </c>
      <c r="E10" s="18">
        <f>[6]Março!$F$8</f>
        <v>86</v>
      </c>
      <c r="F10" s="18">
        <f>[6]Março!$F$9</f>
        <v>93</v>
      </c>
      <c r="G10" s="18">
        <f>[6]Março!$F$10</f>
        <v>94</v>
      </c>
      <c r="H10" s="18">
        <f>[6]Março!$F$11</f>
        <v>85</v>
      </c>
      <c r="I10" s="18">
        <f>[6]Março!$F$12</f>
        <v>89</v>
      </c>
      <c r="J10" s="18">
        <f>[6]Março!$F$13</f>
        <v>91</v>
      </c>
      <c r="K10" s="18">
        <f>[6]Março!$F$14</f>
        <v>84</v>
      </c>
      <c r="L10" s="18">
        <f>[6]Março!$F$15</f>
        <v>86</v>
      </c>
      <c r="M10" s="18">
        <f>[6]Março!$F$16</f>
        <v>91</v>
      </c>
      <c r="N10" s="18">
        <f>[6]Março!$F$17</f>
        <v>86</v>
      </c>
      <c r="O10" s="18">
        <f>[6]Março!$F$18</f>
        <v>94</v>
      </c>
      <c r="P10" s="18">
        <f>[6]Março!$F$19</f>
        <v>93</v>
      </c>
      <c r="Q10" s="18">
        <f>[6]Março!$F$20</f>
        <v>95</v>
      </c>
      <c r="R10" s="18">
        <f>[6]Março!$F$21</f>
        <v>95</v>
      </c>
      <c r="S10" s="18">
        <f>[6]Março!$F$22</f>
        <v>95</v>
      </c>
      <c r="T10" s="18">
        <f>[6]Março!$F$23</f>
        <v>90</v>
      </c>
      <c r="U10" s="18">
        <f>[6]Março!$F$24</f>
        <v>94</v>
      </c>
      <c r="V10" s="18">
        <f>[6]Março!$F$25</f>
        <v>95</v>
      </c>
      <c r="W10" s="18">
        <f>[6]Março!$F$26</f>
        <v>93</v>
      </c>
      <c r="X10" s="18">
        <f>[6]Março!$F$27</f>
        <v>86</v>
      </c>
      <c r="Y10" s="18">
        <f>[6]Março!$F$28</f>
        <v>95</v>
      </c>
      <c r="Z10" s="18">
        <f>[6]Março!$F$29</f>
        <v>92</v>
      </c>
      <c r="AA10" s="18">
        <f>[6]Março!$F$30</f>
        <v>93</v>
      </c>
      <c r="AB10" s="18">
        <f>[6]Março!$F$31</f>
        <v>91</v>
      </c>
      <c r="AC10" s="18">
        <f>[6]Março!$F$32</f>
        <v>83</v>
      </c>
      <c r="AD10" s="18">
        <f>[6]Março!$F$33</f>
        <v>78</v>
      </c>
      <c r="AE10" s="18">
        <f>[6]Março!$F$34</f>
        <v>65</v>
      </c>
      <c r="AF10" s="18">
        <f>[6]Março!$F$35</f>
        <v>89</v>
      </c>
      <c r="AG10" s="38">
        <f t="shared" ref="AG10:AG16" si="3">MAX(B10:AF10)</f>
        <v>95</v>
      </c>
      <c r="AH10" s="41">
        <f>AVERAGE(B10:AF10)</f>
        <v>89.322580645161295</v>
      </c>
    </row>
    <row r="11" spans="1:35" ht="17.100000000000001" customHeight="1" x14ac:dyDescent="0.2">
      <c r="A11" s="16" t="s">
        <v>3</v>
      </c>
      <c r="B11" s="18">
        <f>[7]Março!$F$5</f>
        <v>95</v>
      </c>
      <c r="C11" s="18">
        <f>[7]Março!$F$6</f>
        <v>95</v>
      </c>
      <c r="D11" s="18">
        <f>[7]Março!$F$7</f>
        <v>95</v>
      </c>
      <c r="E11" s="18">
        <f>[7]Março!$F$8</f>
        <v>93</v>
      </c>
      <c r="F11" s="18">
        <f>[7]Março!$F$9</f>
        <v>90</v>
      </c>
      <c r="G11" s="18">
        <f>[7]Março!$F$10</f>
        <v>95</v>
      </c>
      <c r="H11" s="18">
        <f>[7]Março!$F$11</f>
        <v>93</v>
      </c>
      <c r="I11" s="18">
        <f>[7]Março!$F$12</f>
        <v>94</v>
      </c>
      <c r="J11" s="18">
        <f>[7]Março!$F$13</f>
        <v>94</v>
      </c>
      <c r="K11" s="18">
        <f>[7]Março!$F$14</f>
        <v>93</v>
      </c>
      <c r="L11" s="18">
        <f>[7]Março!$F$15</f>
        <v>92</v>
      </c>
      <c r="M11" s="18">
        <f>[7]Março!$F$16</f>
        <v>94</v>
      </c>
      <c r="N11" s="18">
        <f>[7]Março!$F$17</f>
        <v>92</v>
      </c>
      <c r="O11" s="18">
        <f>[7]Março!$F$18</f>
        <v>96</v>
      </c>
      <c r="P11" s="18">
        <f>[7]Março!$F$19</f>
        <v>93</v>
      </c>
      <c r="Q11" s="18">
        <f>[7]Março!$F$20</f>
        <v>93</v>
      </c>
      <c r="R11" s="18">
        <f>[7]Março!$F$21</f>
        <v>94</v>
      </c>
      <c r="S11" s="18">
        <f>[7]Março!$F$22</f>
        <v>95</v>
      </c>
      <c r="T11" s="18">
        <f>[7]Março!$F$23</f>
        <v>95</v>
      </c>
      <c r="U11" s="18">
        <f>[7]Março!$F$24</f>
        <v>95</v>
      </c>
      <c r="V11" s="18">
        <f>[7]Março!$F$25</f>
        <v>95</v>
      </c>
      <c r="W11" s="18">
        <f>[7]Março!$F$26</f>
        <v>96</v>
      </c>
      <c r="X11" s="18">
        <f>[7]Março!$F$27</f>
        <v>93</v>
      </c>
      <c r="Y11" s="18">
        <f>[7]Março!$F$28</f>
        <v>95</v>
      </c>
      <c r="Z11" s="18">
        <f>[7]Março!$F$29</f>
        <v>93</v>
      </c>
      <c r="AA11" s="18">
        <f>[7]Março!$F$30</f>
        <v>95</v>
      </c>
      <c r="AB11" s="18">
        <f>[7]Março!$F$31</f>
        <v>96</v>
      </c>
      <c r="AC11" s="18">
        <f>[7]Março!$F$32</f>
        <v>93</v>
      </c>
      <c r="AD11" s="18">
        <f>[7]Março!$F$33</f>
        <v>85</v>
      </c>
      <c r="AE11" s="18">
        <f>[7]Março!$F$34</f>
        <v>86</v>
      </c>
      <c r="AF11" s="18">
        <f>[7]Março!$F$35</f>
        <v>94</v>
      </c>
      <c r="AG11" s="38">
        <f t="shared" si="3"/>
        <v>96</v>
      </c>
      <c r="AH11" s="41">
        <f>AVERAGE(B11:AF11)</f>
        <v>93.451612903225808</v>
      </c>
    </row>
    <row r="12" spans="1:35" ht="17.100000000000001" customHeight="1" x14ac:dyDescent="0.2">
      <c r="A12" s="16" t="s">
        <v>4</v>
      </c>
      <c r="B12" s="18">
        <f>[8]Março!$F$5</f>
        <v>96</v>
      </c>
      <c r="C12" s="18">
        <f>[8]Março!$F$6</f>
        <v>96</v>
      </c>
      <c r="D12" s="18">
        <f>[8]Março!$F$7</f>
        <v>94</v>
      </c>
      <c r="E12" s="18">
        <f>[8]Março!$F$8</f>
        <v>89</v>
      </c>
      <c r="F12" s="18">
        <f>[8]Março!$F$9</f>
        <v>90</v>
      </c>
      <c r="G12" s="18">
        <f>[8]Março!$F$10</f>
        <v>95</v>
      </c>
      <c r="H12" s="18">
        <f>[8]Março!$F$11</f>
        <v>89</v>
      </c>
      <c r="I12" s="18">
        <f>[8]Março!$F$12</f>
        <v>93</v>
      </c>
      <c r="J12" s="18">
        <f>[8]Março!$F$13</f>
        <v>93</v>
      </c>
      <c r="K12" s="18">
        <f>[8]Março!$F$14</f>
        <v>88</v>
      </c>
      <c r="L12" s="18">
        <f>[8]Março!$F$15</f>
        <v>87</v>
      </c>
      <c r="M12" s="18">
        <f>[8]Março!$F$16</f>
        <v>89</v>
      </c>
      <c r="N12" s="18">
        <f>[8]Março!$F$17</f>
        <v>92</v>
      </c>
      <c r="O12" s="18">
        <f>[8]Março!$F$18</f>
        <v>96</v>
      </c>
      <c r="P12" s="18">
        <f>[8]Março!$F$19</f>
        <v>92</v>
      </c>
      <c r="Q12" s="18">
        <f>[8]Março!$F$20</f>
        <v>96</v>
      </c>
      <c r="R12" s="18">
        <f>[8]Março!$F$21</f>
        <v>95</v>
      </c>
      <c r="S12" s="18">
        <f>[8]Março!$F$22</f>
        <v>96</v>
      </c>
      <c r="T12" s="18">
        <f>[8]Março!$F$23</f>
        <v>96</v>
      </c>
      <c r="U12" s="18">
        <f>[8]Março!$F$24</f>
        <v>96</v>
      </c>
      <c r="V12" s="18">
        <f>[8]Março!$F$25</f>
        <v>96</v>
      </c>
      <c r="W12" s="18">
        <f>[8]Março!$F$26</f>
        <v>96</v>
      </c>
      <c r="X12" s="18">
        <f>[8]Março!$F$27</f>
        <v>92</v>
      </c>
      <c r="Y12" s="18">
        <f>[8]Março!$F$28</f>
        <v>93</v>
      </c>
      <c r="Z12" s="18">
        <f>[8]Março!$F$29</f>
        <v>96</v>
      </c>
      <c r="AA12" s="18">
        <f>[8]Março!$F$30</f>
        <v>96</v>
      </c>
      <c r="AB12" s="18">
        <f>[8]Março!$F$31</f>
        <v>97</v>
      </c>
      <c r="AC12" s="18">
        <f>[8]Março!$F$32</f>
        <v>88</v>
      </c>
      <c r="AD12" s="18">
        <f>[8]Março!$F$33</f>
        <v>84</v>
      </c>
      <c r="AE12" s="18">
        <f>[8]Março!$F$34</f>
        <v>83</v>
      </c>
      <c r="AF12" s="18">
        <f>[8]Março!$F$35</f>
        <v>95</v>
      </c>
      <c r="AG12" s="38">
        <f>MAX(B12:AF12)</f>
        <v>97</v>
      </c>
      <c r="AH12" s="41">
        <f t="shared" si="1"/>
        <v>92.709677419354833</v>
      </c>
    </row>
    <row r="13" spans="1:35" ht="17.100000000000001" customHeight="1" x14ac:dyDescent="0.2">
      <c r="A13" s="16" t="s">
        <v>5</v>
      </c>
      <c r="B13" s="19">
        <f>[9]Março!$F$5</f>
        <v>93</v>
      </c>
      <c r="C13" s="19">
        <f>[9]Março!$F$6</f>
        <v>90</v>
      </c>
      <c r="D13" s="19">
        <f>[9]Março!$F$7</f>
        <v>83</v>
      </c>
      <c r="E13" s="19">
        <f>[9]Março!$F$8</f>
        <v>91</v>
      </c>
      <c r="F13" s="19">
        <f>[9]Março!$F$9</f>
        <v>91</v>
      </c>
      <c r="G13" s="19">
        <f>[9]Março!$F$10</f>
        <v>90</v>
      </c>
      <c r="H13" s="19">
        <f>[9]Março!$F$11</f>
        <v>83</v>
      </c>
      <c r="I13" s="19">
        <f>[9]Março!$F$12</f>
        <v>79</v>
      </c>
      <c r="J13" s="19">
        <f>[9]Março!$F$13</f>
        <v>86</v>
      </c>
      <c r="K13" s="19">
        <f>[9]Março!$F$14</f>
        <v>85</v>
      </c>
      <c r="L13" s="19">
        <f>[9]Março!$F$15</f>
        <v>90</v>
      </c>
      <c r="M13" s="19">
        <f>[9]Março!$F$16</f>
        <v>89</v>
      </c>
      <c r="N13" s="19">
        <f>[9]Março!$F$17</f>
        <v>83</v>
      </c>
      <c r="O13" s="19">
        <f>[9]Março!$F$18</f>
        <v>90</v>
      </c>
      <c r="P13" s="19">
        <f>[9]Março!$F$19</f>
        <v>89</v>
      </c>
      <c r="Q13" s="19">
        <f>[9]Março!$F$20</f>
        <v>92</v>
      </c>
      <c r="R13" s="19">
        <f>[9]Março!$F$21</f>
        <v>87</v>
      </c>
      <c r="S13" s="19">
        <f>[9]Março!$F$22</f>
        <v>93</v>
      </c>
      <c r="T13" s="19">
        <f>[9]Março!$F$23</f>
        <v>93</v>
      </c>
      <c r="U13" s="19">
        <f>[9]Março!$F$24</f>
        <v>93</v>
      </c>
      <c r="V13" s="19">
        <f>[9]Março!$F$25</f>
        <v>92</v>
      </c>
      <c r="W13" s="19">
        <f>[9]Março!$F$26</f>
        <v>92</v>
      </c>
      <c r="X13" s="19">
        <f>[9]Março!$F$27</f>
        <v>92</v>
      </c>
      <c r="Y13" s="19">
        <f>[9]Março!$F$28</f>
        <v>92</v>
      </c>
      <c r="Z13" s="19">
        <f>[9]Março!$F$29</f>
        <v>91</v>
      </c>
      <c r="AA13" s="19">
        <f>[9]Março!$F$30</f>
        <v>92</v>
      </c>
      <c r="AB13" s="19">
        <f>[9]Março!$F$31</f>
        <v>87</v>
      </c>
      <c r="AC13" s="19">
        <f>[9]Março!$F$32</f>
        <v>83</v>
      </c>
      <c r="AD13" s="19">
        <f>[9]Março!$F$33</f>
        <v>94</v>
      </c>
      <c r="AE13" s="19">
        <f>[9]Março!$F$34</f>
        <v>86</v>
      </c>
      <c r="AF13" s="19">
        <f>[9]Março!$F$35</f>
        <v>77</v>
      </c>
      <c r="AG13" s="38">
        <f t="shared" si="3"/>
        <v>94</v>
      </c>
      <c r="AH13" s="41">
        <f t="shared" si="1"/>
        <v>88.645161290322577</v>
      </c>
    </row>
    <row r="14" spans="1:35" ht="17.100000000000001" customHeight="1" x14ac:dyDescent="0.2">
      <c r="A14" s="16" t="s">
        <v>49</v>
      </c>
      <c r="B14" s="19">
        <f>[10]Março!$F$5</f>
        <v>95</v>
      </c>
      <c r="C14" s="19">
        <f>[10]Março!$F$6</f>
        <v>95</v>
      </c>
      <c r="D14" s="19">
        <f>[10]Março!$F$7</f>
        <v>93</v>
      </c>
      <c r="E14" s="19">
        <f>[10]Março!$F$8</f>
        <v>91</v>
      </c>
      <c r="F14" s="19">
        <f>[10]Março!$F$9</f>
        <v>92</v>
      </c>
      <c r="G14" s="19">
        <f>[10]Março!$F$10</f>
        <v>97</v>
      </c>
      <c r="H14" s="19">
        <f>[10]Março!$F$11</f>
        <v>94</v>
      </c>
      <c r="I14" s="19">
        <f>[10]Março!$F$12</f>
        <v>95</v>
      </c>
      <c r="J14" s="19">
        <f>[10]Março!$F$13</f>
        <v>95</v>
      </c>
      <c r="K14" s="19">
        <f>[10]Março!$F$14</f>
        <v>91</v>
      </c>
      <c r="L14" s="19">
        <f>[10]Março!$F$15</f>
        <v>93</v>
      </c>
      <c r="M14" s="19">
        <f>[10]Março!$F$16</f>
        <v>95</v>
      </c>
      <c r="N14" s="19">
        <f>[10]Março!$F$17</f>
        <v>94</v>
      </c>
      <c r="O14" s="19">
        <f>[10]Março!$F$18</f>
        <v>95</v>
      </c>
      <c r="P14" s="19">
        <f>[10]Março!$F$19</f>
        <v>95</v>
      </c>
      <c r="Q14" s="19">
        <f>[10]Março!$F$20</f>
        <v>96</v>
      </c>
      <c r="R14" s="19">
        <f>[10]Março!$F$21</f>
        <v>96</v>
      </c>
      <c r="S14" s="19">
        <f>[10]Março!$F$22</f>
        <v>97</v>
      </c>
      <c r="T14" s="19">
        <f>[10]Março!$F$23</f>
        <v>96</v>
      </c>
      <c r="U14" s="19">
        <f>[10]Março!$F$24</f>
        <v>95</v>
      </c>
      <c r="V14" s="19">
        <f>[10]Março!$F$25</f>
        <v>96</v>
      </c>
      <c r="W14" s="19">
        <f>[10]Março!$F$26</f>
        <v>96</v>
      </c>
      <c r="X14" s="19">
        <f>[10]Março!$F$27</f>
        <v>95</v>
      </c>
      <c r="Y14" s="19">
        <f>[10]Março!$F$28</f>
        <v>96</v>
      </c>
      <c r="Z14" s="19">
        <f>[10]Março!$F$29</f>
        <v>93</v>
      </c>
      <c r="AA14" s="19">
        <f>[10]Março!$F$30</f>
        <v>95</v>
      </c>
      <c r="AB14" s="19">
        <f>[10]Março!$F$31</f>
        <v>97</v>
      </c>
      <c r="AC14" s="19">
        <f>[10]Março!$F$32</f>
        <v>70</v>
      </c>
      <c r="AD14" s="19">
        <f>[10]Março!$F$33</f>
        <v>85</v>
      </c>
      <c r="AE14" s="19">
        <f>[10]Março!$F$34</f>
        <v>77</v>
      </c>
      <c r="AF14" s="19">
        <f>[10]Março!$F$35</f>
        <v>94</v>
      </c>
      <c r="AG14" s="38">
        <f t="shared" ref="AG14" si="4">MAX(B14:AF14)</f>
        <v>97</v>
      </c>
      <c r="AH14" s="41">
        <f t="shared" ref="AH14" si="5">AVERAGE(B14:AF14)</f>
        <v>93.032258064516128</v>
      </c>
    </row>
    <row r="15" spans="1:35" ht="17.100000000000001" customHeight="1" x14ac:dyDescent="0.2">
      <c r="A15" s="16" t="s">
        <v>6</v>
      </c>
      <c r="B15" s="19">
        <f>[11]Março!$F$5</f>
        <v>100</v>
      </c>
      <c r="C15" s="19">
        <f>[11]Março!$F$6</f>
        <v>100</v>
      </c>
      <c r="D15" s="19">
        <f>[11]Março!$F$7</f>
        <v>100</v>
      </c>
      <c r="E15" s="19">
        <f>[11]Março!$F$8</f>
        <v>100</v>
      </c>
      <c r="F15" s="19">
        <f>[11]Março!$F$9</f>
        <v>99</v>
      </c>
      <c r="G15" s="19">
        <f>[11]Março!$F$10</f>
        <v>100</v>
      </c>
      <c r="H15" s="19">
        <f>[11]Março!$F$11</f>
        <v>98</v>
      </c>
      <c r="I15" s="19">
        <f>[11]Março!$F$12</f>
        <v>100</v>
      </c>
      <c r="J15" s="19">
        <f>[11]Março!$F$13</f>
        <v>100</v>
      </c>
      <c r="K15" s="19">
        <f>[11]Março!$F$14</f>
        <v>100</v>
      </c>
      <c r="L15" s="19">
        <f>[11]Março!$F$15</f>
        <v>100</v>
      </c>
      <c r="M15" s="19">
        <f>[11]Março!$F$16</f>
        <v>100</v>
      </c>
      <c r="N15" s="19">
        <f>[11]Março!$F$17</f>
        <v>100</v>
      </c>
      <c r="O15" s="19">
        <f>[11]Março!$F$18</f>
        <v>100</v>
      </c>
      <c r="P15" s="19">
        <f>[11]Março!$F$19</f>
        <v>100</v>
      </c>
      <c r="Q15" s="19">
        <f>[11]Março!$F$20</f>
        <v>98</v>
      </c>
      <c r="R15" s="19">
        <f>[11]Março!$F$21</f>
        <v>100</v>
      </c>
      <c r="S15" s="19">
        <f>[11]Março!$F$22</f>
        <v>99</v>
      </c>
      <c r="T15" s="19">
        <f>[11]Março!$F$23</f>
        <v>99</v>
      </c>
      <c r="U15" s="19">
        <f>[11]Março!$F$24</f>
        <v>100</v>
      </c>
      <c r="V15" s="19">
        <f>[11]Março!$F$25</f>
        <v>100</v>
      </c>
      <c r="W15" s="19">
        <f>[11]Março!$F$26</f>
        <v>84</v>
      </c>
      <c r="X15" s="19">
        <f>[11]Março!$F$27</f>
        <v>100</v>
      </c>
      <c r="Y15" s="19">
        <f>[11]Março!$F$28</f>
        <v>100</v>
      </c>
      <c r="Z15" s="19">
        <f>[11]Março!$F$29</f>
        <v>100</v>
      </c>
      <c r="AA15" s="19">
        <f>[11]Março!$F$30</f>
        <v>100</v>
      </c>
      <c r="AB15" s="19">
        <f>[11]Março!$F$31</f>
        <v>99</v>
      </c>
      <c r="AC15" s="19">
        <f>[11]Março!$F$32</f>
        <v>100</v>
      </c>
      <c r="AD15" s="19">
        <f>[11]Março!$F$33</f>
        <v>100</v>
      </c>
      <c r="AE15" s="19">
        <f>[11]Março!$F$34</f>
        <v>100</v>
      </c>
      <c r="AF15" s="19">
        <f>[11]Março!$F$35</f>
        <v>99</v>
      </c>
      <c r="AG15" s="38">
        <f t="shared" si="3"/>
        <v>100</v>
      </c>
      <c r="AH15" s="41">
        <f t="shared" si="1"/>
        <v>99.193548387096769</v>
      </c>
    </row>
    <row r="16" spans="1:35" ht="17.100000000000001" customHeight="1" x14ac:dyDescent="0.2">
      <c r="A16" s="16" t="s">
        <v>7</v>
      </c>
      <c r="B16" s="19">
        <f>[12]Março!$F$5</f>
        <v>96</v>
      </c>
      <c r="C16" s="19">
        <f>[12]Março!$F$6</f>
        <v>94</v>
      </c>
      <c r="D16" s="19">
        <f>[12]Março!$F$7</f>
        <v>91</v>
      </c>
      <c r="E16" s="19">
        <f>[12]Março!$F$8</f>
        <v>84</v>
      </c>
      <c r="F16" s="19">
        <f>[12]Março!$F$9</f>
        <v>97</v>
      </c>
      <c r="G16" s="19">
        <f>[12]Março!$F$10</f>
        <v>97</v>
      </c>
      <c r="H16" s="19">
        <f>[12]Março!$F$11</f>
        <v>89</v>
      </c>
      <c r="I16" s="19">
        <f>[12]Março!$F$12</f>
        <v>95</v>
      </c>
      <c r="J16" s="19">
        <f>[12]Março!$F$13</f>
        <v>94</v>
      </c>
      <c r="K16" s="19">
        <f>[12]Março!$F$14</f>
        <v>96</v>
      </c>
      <c r="L16" s="19">
        <f>[12]Março!$F$15</f>
        <v>94</v>
      </c>
      <c r="M16" s="19">
        <f>[12]Março!$F$16</f>
        <v>94</v>
      </c>
      <c r="N16" s="19">
        <f>[12]Março!$F$17</f>
        <v>97</v>
      </c>
      <c r="O16" s="19">
        <f>[12]Março!$F$18</f>
        <v>96</v>
      </c>
      <c r="P16" s="19">
        <f>[12]Março!$F$19</f>
        <v>97</v>
      </c>
      <c r="Q16" s="19">
        <f>[12]Março!$F$20</f>
        <v>97</v>
      </c>
      <c r="R16" s="19">
        <f>[12]Março!$F$21</f>
        <v>97</v>
      </c>
      <c r="S16" s="19">
        <f>[12]Março!$F$22</f>
        <v>97</v>
      </c>
      <c r="T16" s="19">
        <f>[12]Março!$F$23</f>
        <v>93</v>
      </c>
      <c r="U16" s="19">
        <f>[12]Março!$F$24</f>
        <v>97</v>
      </c>
      <c r="V16" s="19">
        <f>[12]Março!$F$25</f>
        <v>97</v>
      </c>
      <c r="W16" s="19">
        <f>[12]Março!$F$26</f>
        <v>97</v>
      </c>
      <c r="X16" s="19">
        <f>[12]Março!$F$27</f>
        <v>93</v>
      </c>
      <c r="Y16" s="19">
        <f>[12]Março!$F$28</f>
        <v>97</v>
      </c>
      <c r="Z16" s="19">
        <f>[12]Março!$F$29</f>
        <v>94</v>
      </c>
      <c r="AA16" s="19">
        <f>[12]Março!$F$30</f>
        <v>96</v>
      </c>
      <c r="AB16" s="19">
        <f>[12]Março!$F$31</f>
        <v>85</v>
      </c>
      <c r="AC16" s="19">
        <f>[12]Março!$F$32</f>
        <v>86</v>
      </c>
      <c r="AD16" s="19">
        <f>[12]Março!$F$33</f>
        <v>84</v>
      </c>
      <c r="AE16" s="19">
        <f>[12]Março!$F$34</f>
        <v>87</v>
      </c>
      <c r="AF16" s="19">
        <f>[12]Março!$F$35</f>
        <v>84</v>
      </c>
      <c r="AG16" s="38">
        <f t="shared" si="3"/>
        <v>97</v>
      </c>
      <c r="AH16" s="41">
        <f t="shared" si="1"/>
        <v>93.290322580645167</v>
      </c>
    </row>
    <row r="17" spans="1:34" ht="17.100000000000001" customHeight="1" x14ac:dyDescent="0.2">
      <c r="A17" s="16" t="s">
        <v>8</v>
      </c>
      <c r="B17" s="19">
        <f>[13]Março!$F$5</f>
        <v>96</v>
      </c>
      <c r="C17" s="19">
        <f>[13]Março!$F$6</f>
        <v>92</v>
      </c>
      <c r="D17" s="19">
        <f>[13]Março!$F$7</f>
        <v>85</v>
      </c>
      <c r="E17" s="19">
        <f>[13]Março!$F$8</f>
        <v>91</v>
      </c>
      <c r="F17" s="19">
        <f>[13]Março!$F$9</f>
        <v>96</v>
      </c>
      <c r="G17" s="19">
        <f>[13]Março!$F$10</f>
        <v>94</v>
      </c>
      <c r="H17" s="19">
        <f>[13]Março!$F$11</f>
        <v>95</v>
      </c>
      <c r="I17" s="19">
        <f>[13]Março!$F$12</f>
        <v>95</v>
      </c>
      <c r="J17" s="19">
        <f>[13]Março!$F$13</f>
        <v>95</v>
      </c>
      <c r="K17" s="19">
        <f>[13]Março!$F$14</f>
        <v>96</v>
      </c>
      <c r="L17" s="19">
        <f>[13]Março!$F$15</f>
        <v>96</v>
      </c>
      <c r="M17" s="19">
        <f>[13]Março!$F$16</f>
        <v>95</v>
      </c>
      <c r="N17" s="19">
        <f>[13]Março!$F$17</f>
        <v>96</v>
      </c>
      <c r="O17" s="19">
        <f>[13]Março!$F$18</f>
        <v>96</v>
      </c>
      <c r="P17" s="19">
        <f>[13]Março!$F$19</f>
        <v>95</v>
      </c>
      <c r="Q17" s="19">
        <f>[13]Março!$F$20</f>
        <v>96</v>
      </c>
      <c r="R17" s="19">
        <f>[13]Março!$F$21</f>
        <v>96</v>
      </c>
      <c r="S17" s="19">
        <f>[13]Março!$F$22</f>
        <v>95</v>
      </c>
      <c r="T17" s="19">
        <f>[13]Março!$F$23</f>
        <v>95</v>
      </c>
      <c r="U17" s="19">
        <f>[13]Março!$F$24</f>
        <v>97</v>
      </c>
      <c r="V17" s="19">
        <f>[13]Março!$F$25</f>
        <v>96</v>
      </c>
      <c r="W17" s="19">
        <f>[13]Março!$F$26</f>
        <v>96</v>
      </c>
      <c r="X17" s="19">
        <f>[13]Março!$F$27</f>
        <v>96</v>
      </c>
      <c r="Y17" s="19">
        <f>[13]Março!$F$28</f>
        <v>96</v>
      </c>
      <c r="Z17" s="19">
        <f>[13]Março!$F$29</f>
        <v>97</v>
      </c>
      <c r="AA17" s="19">
        <f>[13]Março!$F$30</f>
        <v>94</v>
      </c>
      <c r="AB17" s="19">
        <f>[13]Março!$F$31</f>
        <v>87</v>
      </c>
      <c r="AC17" s="19">
        <f>[13]Março!$F$32</f>
        <v>71</v>
      </c>
      <c r="AD17" s="19">
        <f>[13]Março!$F$33</f>
        <v>92</v>
      </c>
      <c r="AE17" s="19">
        <f>[13]Março!$F$34</f>
        <v>91</v>
      </c>
      <c r="AF17" s="19">
        <f>[13]Março!$F$35</f>
        <v>84</v>
      </c>
      <c r="AG17" s="38">
        <f>MAX(B17:AF17)</f>
        <v>97</v>
      </c>
      <c r="AH17" s="41">
        <f>AVERAGE(B17:AF17)</f>
        <v>93.290322580645167</v>
      </c>
    </row>
    <row r="18" spans="1:34" ht="17.100000000000001" customHeight="1" x14ac:dyDescent="0.2">
      <c r="A18" s="16" t="s">
        <v>9</v>
      </c>
      <c r="B18" s="19">
        <f>[14]Março!$F$5</f>
        <v>94</v>
      </c>
      <c r="C18" s="19">
        <f>[14]Março!$F$6</f>
        <v>82</v>
      </c>
      <c r="D18" s="19">
        <f>[14]Março!$F$7</f>
        <v>88</v>
      </c>
      <c r="E18" s="19">
        <f>[14]Março!$F$8</f>
        <v>94</v>
      </c>
      <c r="F18" s="19">
        <f>[14]Março!$F$9</f>
        <v>92</v>
      </c>
      <c r="G18" s="19">
        <f>[14]Março!$F$10</f>
        <v>93</v>
      </c>
      <c r="H18" s="19">
        <f>[14]Março!$F$11</f>
        <v>89</v>
      </c>
      <c r="I18" s="19">
        <f>[14]Março!$F$12</f>
        <v>89</v>
      </c>
      <c r="J18" s="19">
        <f>[14]Março!$F$13</f>
        <v>91</v>
      </c>
      <c r="K18" s="19">
        <f>[14]Março!$F$14</f>
        <v>92</v>
      </c>
      <c r="L18" s="19">
        <f>[14]Março!$F$15</f>
        <v>95</v>
      </c>
      <c r="M18" s="19">
        <f>[14]Março!$F$16</f>
        <v>96</v>
      </c>
      <c r="N18" s="19">
        <f>[14]Março!$F$17</f>
        <v>96</v>
      </c>
      <c r="O18" s="19">
        <f>[14]Março!$F$18</f>
        <v>97</v>
      </c>
      <c r="P18" s="19">
        <f>[14]Março!$F$19</f>
        <v>97</v>
      </c>
      <c r="Q18" s="19">
        <f>[14]Março!$F$20</f>
        <v>95</v>
      </c>
      <c r="R18" s="19">
        <f>[14]Março!$F$21</f>
        <v>95</v>
      </c>
      <c r="S18" s="19">
        <f>[14]Março!$F$22</f>
        <v>97</v>
      </c>
      <c r="T18" s="19">
        <f>[14]Março!$F$23</f>
        <v>88</v>
      </c>
      <c r="U18" s="19">
        <f>[14]Março!$F$24</f>
        <v>97</v>
      </c>
      <c r="V18" s="19">
        <f>[14]Março!$F$25</f>
        <v>97</v>
      </c>
      <c r="W18" s="19">
        <f>[14]Março!$F$26</f>
        <v>92</v>
      </c>
      <c r="X18" s="19">
        <f>[14]Março!$F$27</f>
        <v>84</v>
      </c>
      <c r="Y18" s="19">
        <f>[14]Março!$F$28</f>
        <v>95</v>
      </c>
      <c r="Z18" s="19">
        <f>[14]Março!$F$29</f>
        <v>90</v>
      </c>
      <c r="AA18" s="19">
        <f>[14]Março!$F$30</f>
        <v>91</v>
      </c>
      <c r="AB18" s="19">
        <f>[14]Março!$F$31</f>
        <v>81</v>
      </c>
      <c r="AC18" s="19">
        <f>[14]Março!$F$32</f>
        <v>78</v>
      </c>
      <c r="AD18" s="19">
        <f>[14]Março!$F$33</f>
        <v>81</v>
      </c>
      <c r="AE18" s="19">
        <f>[14]Março!$F$34</f>
        <v>86</v>
      </c>
      <c r="AF18" s="19">
        <f>[14]Março!$F$35</f>
        <v>85</v>
      </c>
      <c r="AG18" s="38">
        <f t="shared" ref="AG18:AG29" si="6">MAX(B18:AF18)</f>
        <v>97</v>
      </c>
      <c r="AH18" s="41">
        <f t="shared" ref="AH18:AH30" si="7">AVERAGE(B18:AF18)</f>
        <v>90.870967741935488</v>
      </c>
    </row>
    <row r="19" spans="1:34" ht="17.100000000000001" customHeight="1" x14ac:dyDescent="0.2">
      <c r="A19" s="16" t="s">
        <v>48</v>
      </c>
      <c r="B19" s="19">
        <f>[15]Março!$F$5</f>
        <v>94</v>
      </c>
      <c r="C19" s="19">
        <f>[15]Março!$F$6</f>
        <v>82</v>
      </c>
      <c r="D19" s="19">
        <f>[15]Março!$F$7</f>
        <v>88</v>
      </c>
      <c r="E19" s="19">
        <f>[15]Março!$F$8</f>
        <v>94</v>
      </c>
      <c r="F19" s="19">
        <f>[15]Março!$F$9</f>
        <v>92</v>
      </c>
      <c r="G19" s="19">
        <f>[15]Março!$F$10</f>
        <v>93</v>
      </c>
      <c r="H19" s="19">
        <f>[15]Março!$F$11</f>
        <v>89</v>
      </c>
      <c r="I19" s="19">
        <f>[15]Março!$F$12</f>
        <v>89</v>
      </c>
      <c r="J19" s="19">
        <f>[15]Março!$F$13</f>
        <v>91</v>
      </c>
      <c r="K19" s="19">
        <f>[15]Março!$F$14</f>
        <v>92</v>
      </c>
      <c r="L19" s="19">
        <f>[15]Março!$F$15</f>
        <v>87</v>
      </c>
      <c r="M19" s="19">
        <f>[15]Março!$F$16</f>
        <v>89</v>
      </c>
      <c r="N19" s="19">
        <f>[15]Março!$F$17</f>
        <v>95</v>
      </c>
      <c r="O19" s="19">
        <f>[15]Março!$F$18</f>
        <v>93</v>
      </c>
      <c r="P19" s="19">
        <f>[15]Março!$F$19</f>
        <v>95</v>
      </c>
      <c r="Q19" s="19">
        <f>[15]Março!$F$20</f>
        <v>95</v>
      </c>
      <c r="R19" s="19">
        <f>[15]Março!$F$21</f>
        <v>96</v>
      </c>
      <c r="S19" s="19">
        <f>[15]Março!$F$22</f>
        <v>95</v>
      </c>
      <c r="T19" s="19">
        <f>[15]Março!$F$23</f>
        <v>94</v>
      </c>
      <c r="U19" s="19">
        <f>[15]Março!$F$24</f>
        <v>95</v>
      </c>
      <c r="V19" s="19">
        <f>[15]Março!$F$25</f>
        <v>94</v>
      </c>
      <c r="W19" s="19">
        <f>[15]Março!$F$26</f>
        <v>94</v>
      </c>
      <c r="X19" s="19">
        <f>[15]Março!$F$27</f>
        <v>80</v>
      </c>
      <c r="Y19" s="19">
        <f>[15]Março!$F$28</f>
        <v>93</v>
      </c>
      <c r="Z19" s="19">
        <f>[15]Março!$F$29</f>
        <v>93</v>
      </c>
      <c r="AA19" s="19">
        <f>[15]Março!$F$30</f>
        <v>95</v>
      </c>
      <c r="AB19" s="19">
        <f>[15]Março!$F$31</f>
        <v>94</v>
      </c>
      <c r="AC19" s="19">
        <f>[15]Março!$F$32</f>
        <v>90</v>
      </c>
      <c r="AD19" s="19">
        <f>[15]Março!$F$33</f>
        <v>92</v>
      </c>
      <c r="AE19" s="19">
        <f>[15]Março!$F$34</f>
        <v>93</v>
      </c>
      <c r="AF19" s="19">
        <f>[15]Março!$F$35</f>
        <v>91</v>
      </c>
      <c r="AG19" s="38">
        <f t="shared" ref="AG19" si="8">MAX(B19:AF19)</f>
        <v>96</v>
      </c>
      <c r="AH19" s="41">
        <f t="shared" ref="AH19" si="9">AVERAGE(B19:AF19)</f>
        <v>91.838709677419359</v>
      </c>
    </row>
    <row r="20" spans="1:34" ht="17.100000000000001" customHeight="1" x14ac:dyDescent="0.2">
      <c r="A20" s="16" t="s">
        <v>10</v>
      </c>
      <c r="B20" s="19">
        <f>[16]Março!$F$5</f>
        <v>95</v>
      </c>
      <c r="C20" s="19">
        <f>[16]Março!$F$6</f>
        <v>85</v>
      </c>
      <c r="D20" s="19">
        <f>[16]Março!$F$7</f>
        <v>79</v>
      </c>
      <c r="E20" s="19">
        <f>[16]Março!$F$8</f>
        <v>86</v>
      </c>
      <c r="F20" s="19">
        <f>[16]Março!$F$9</f>
        <v>94</v>
      </c>
      <c r="G20" s="19">
        <f>[16]Março!$F$10</f>
        <v>95</v>
      </c>
      <c r="H20" s="19">
        <f>[16]Março!$F$11</f>
        <v>92</v>
      </c>
      <c r="I20" s="19">
        <f>[16]Março!$F$12</f>
        <v>92</v>
      </c>
      <c r="J20" s="19">
        <f>[16]Março!$F$13</f>
        <v>93</v>
      </c>
      <c r="K20" s="19">
        <f>[16]Março!$F$14</f>
        <v>93</v>
      </c>
      <c r="L20" s="19">
        <f>[16]Março!$F$15</f>
        <v>94</v>
      </c>
      <c r="M20" s="19">
        <f>[16]Março!$F$16</f>
        <v>94</v>
      </c>
      <c r="N20" s="19">
        <f>[16]Março!$F$17</f>
        <v>95</v>
      </c>
      <c r="O20" s="19">
        <f>[16]Março!$F$18</f>
        <v>95</v>
      </c>
      <c r="P20" s="19">
        <f>[16]Março!$F$19</f>
        <v>96</v>
      </c>
      <c r="Q20" s="19">
        <f>[16]Março!$F$20</f>
        <v>96</v>
      </c>
      <c r="R20" s="19">
        <f>[16]Março!$F$21</f>
        <v>96</v>
      </c>
      <c r="S20" s="19">
        <f>[16]Março!$F$22</f>
        <v>95</v>
      </c>
      <c r="T20" s="19">
        <f>[16]Março!$F$23</f>
        <v>93</v>
      </c>
      <c r="U20" s="19">
        <f>[16]Março!$F$24</f>
        <v>96</v>
      </c>
      <c r="V20" s="19">
        <f>[16]Março!$F$25</f>
        <v>95</v>
      </c>
      <c r="W20" s="19">
        <f>[16]Março!$F$26</f>
        <v>96</v>
      </c>
      <c r="X20" s="19">
        <f>[16]Março!$F$27</f>
        <v>94</v>
      </c>
      <c r="Y20" s="19">
        <f>[16]Março!$F$28</f>
        <v>95</v>
      </c>
      <c r="Z20" s="19">
        <f>[16]Março!$F$29</f>
        <v>96</v>
      </c>
      <c r="AA20" s="19">
        <f>[16]Março!$F$30</f>
        <v>96</v>
      </c>
      <c r="AB20" s="19">
        <f>[16]Março!$F$31</f>
        <v>86</v>
      </c>
      <c r="AC20" s="19">
        <f>[16]Março!$F$32</f>
        <v>93</v>
      </c>
      <c r="AD20" s="19">
        <f>[16]Março!$F$33</f>
        <v>88</v>
      </c>
      <c r="AE20" s="19">
        <f>[16]Março!$F$34</f>
        <v>90</v>
      </c>
      <c r="AF20" s="19">
        <f>[16]Março!$F$35</f>
        <v>87</v>
      </c>
      <c r="AG20" s="38">
        <f t="shared" si="6"/>
        <v>96</v>
      </c>
      <c r="AH20" s="41">
        <f t="shared" si="7"/>
        <v>92.58064516129032</v>
      </c>
    </row>
    <row r="21" spans="1:34" ht="17.100000000000001" customHeight="1" x14ac:dyDescent="0.2">
      <c r="A21" s="16" t="s">
        <v>11</v>
      </c>
      <c r="B21" s="19">
        <f>[17]Março!$F$5</f>
        <v>100</v>
      </c>
      <c r="C21" s="19">
        <f>[17]Março!$F$6</f>
        <v>100</v>
      </c>
      <c r="D21" s="19">
        <f>[17]Março!$F$7</f>
        <v>100</v>
      </c>
      <c r="E21" s="19">
        <f>[17]Março!$F$8</f>
        <v>100</v>
      </c>
      <c r="F21" s="19">
        <f>[17]Março!$F$9</f>
        <v>100</v>
      </c>
      <c r="G21" s="19">
        <f>[17]Março!$F$10</f>
        <v>100</v>
      </c>
      <c r="H21" s="19">
        <f>[17]Março!$F$11</f>
        <v>100</v>
      </c>
      <c r="I21" s="19">
        <f>[17]Março!$F$12</f>
        <v>98</v>
      </c>
      <c r="J21" s="19">
        <f>[17]Março!$F$13</f>
        <v>100</v>
      </c>
      <c r="K21" s="19">
        <f>[17]Março!$F$14</f>
        <v>100</v>
      </c>
      <c r="L21" s="19">
        <f>[17]Março!$F$15</f>
        <v>100</v>
      </c>
      <c r="M21" s="19">
        <f>[17]Março!$F$16</f>
        <v>100</v>
      </c>
      <c r="N21" s="19">
        <f>[17]Março!$F$17</f>
        <v>100</v>
      </c>
      <c r="O21" s="19">
        <f>[17]Março!$F$18</f>
        <v>100</v>
      </c>
      <c r="P21" s="19">
        <f>[17]Março!$F$19</f>
        <v>100</v>
      </c>
      <c r="Q21" s="19">
        <f>[17]Março!$F$20</f>
        <v>100</v>
      </c>
      <c r="R21" s="19">
        <f>[17]Março!$F$21</f>
        <v>100</v>
      </c>
      <c r="S21" s="19">
        <f>[17]Março!$F$22</f>
        <v>100</v>
      </c>
      <c r="T21" s="19">
        <f>[17]Março!$F$23</f>
        <v>100</v>
      </c>
      <c r="U21" s="19">
        <f>[17]Março!$F$24</f>
        <v>100</v>
      </c>
      <c r="V21" s="19">
        <f>[17]Março!$F$25</f>
        <v>100</v>
      </c>
      <c r="W21" s="19">
        <f>[17]Março!$F$26</f>
        <v>100</v>
      </c>
      <c r="X21" s="19">
        <f>[17]Março!$F$27</f>
        <v>100</v>
      </c>
      <c r="Y21" s="19">
        <f>[17]Março!$F$28</f>
        <v>100</v>
      </c>
      <c r="Z21" s="19">
        <f>[17]Março!$F$29</f>
        <v>100</v>
      </c>
      <c r="AA21" s="19">
        <f>[17]Março!$F$30</f>
        <v>96</v>
      </c>
      <c r="AB21" s="19">
        <f>[17]Março!$F$31</f>
        <v>86</v>
      </c>
      <c r="AC21" s="19">
        <f>[17]Março!$F$32</f>
        <v>64</v>
      </c>
      <c r="AD21" s="19">
        <f>[17]Março!$F$33</f>
        <v>100</v>
      </c>
      <c r="AE21" s="19">
        <f>[17]Março!$F$34</f>
        <v>100</v>
      </c>
      <c r="AF21" s="19">
        <f>[17]Março!$F$35</f>
        <v>100</v>
      </c>
      <c r="AG21" s="38">
        <f t="shared" si="6"/>
        <v>100</v>
      </c>
      <c r="AH21" s="41">
        <f t="shared" si="7"/>
        <v>98.193548387096769</v>
      </c>
    </row>
    <row r="22" spans="1:34" ht="17.100000000000001" customHeight="1" x14ac:dyDescent="0.2">
      <c r="A22" s="16" t="s">
        <v>12</v>
      </c>
      <c r="B22" s="19">
        <f>[18]Março!$F$5</f>
        <v>96</v>
      </c>
      <c r="C22" s="19">
        <f>[18]Março!$F$6</f>
        <v>91</v>
      </c>
      <c r="D22" s="19">
        <f>[18]Março!$F$7</f>
        <v>95</v>
      </c>
      <c r="E22" s="19">
        <f>[18]Março!$F$8</f>
        <v>96</v>
      </c>
      <c r="F22" s="19">
        <f>[18]Março!$F$9</f>
        <v>95</v>
      </c>
      <c r="G22" s="19">
        <f>[18]Março!$F$10</f>
        <v>96</v>
      </c>
      <c r="H22" s="19">
        <f>[18]Março!$F$11</f>
        <v>95</v>
      </c>
      <c r="I22" s="19">
        <f>[18]Março!$F$12</f>
        <v>95</v>
      </c>
      <c r="J22" s="19">
        <f>[18]Março!$F$13</f>
        <v>91</v>
      </c>
      <c r="K22" s="19">
        <f>[18]Março!$F$14</f>
        <v>96</v>
      </c>
      <c r="L22" s="19">
        <f>[18]Março!$F$15</f>
        <v>92</v>
      </c>
      <c r="M22" s="19">
        <f>[18]Março!$F$16</f>
        <v>95</v>
      </c>
      <c r="N22" s="19">
        <f>[18]Março!$F$17</f>
        <v>91</v>
      </c>
      <c r="O22" s="19">
        <f>[18]Março!$F$18</f>
        <v>95</v>
      </c>
      <c r="P22" s="19">
        <f>[18]Março!$F$19</f>
        <v>95</v>
      </c>
      <c r="Q22" s="19">
        <f>[18]Março!$F$20</f>
        <v>96</v>
      </c>
      <c r="R22" s="19">
        <f>[18]Março!$F$21</f>
        <v>95</v>
      </c>
      <c r="S22" s="19">
        <f>[18]Março!$F$22</f>
        <v>95</v>
      </c>
      <c r="T22" s="19">
        <f>[18]Março!$F$23</f>
        <v>96</v>
      </c>
      <c r="U22" s="19">
        <f>[18]Março!$F$24</f>
        <v>96</v>
      </c>
      <c r="V22" s="19">
        <f>[18]Março!$F$25</f>
        <v>94</v>
      </c>
      <c r="W22" s="19">
        <f>[18]Março!$F$26</f>
        <v>92</v>
      </c>
      <c r="X22" s="19">
        <f>[18]Março!$F$27</f>
        <v>89</v>
      </c>
      <c r="Y22" s="19">
        <f>[18]Março!$F$28</f>
        <v>93</v>
      </c>
      <c r="Z22" s="19">
        <f>[18]Março!$F$29</f>
        <v>95</v>
      </c>
      <c r="AA22" s="19">
        <f>[18]Março!$F$30</f>
        <v>93</v>
      </c>
      <c r="AB22" s="19">
        <f>[18]Março!$F$31</f>
        <v>86</v>
      </c>
      <c r="AC22" s="19">
        <f>[18]Março!$F$32</f>
        <v>93</v>
      </c>
      <c r="AD22" s="19">
        <f>[18]Março!$F$33</f>
        <v>90</v>
      </c>
      <c r="AE22" s="19">
        <f>[18]Março!$F$34</f>
        <v>88</v>
      </c>
      <c r="AF22" s="19">
        <f>[18]Março!$F$35</f>
        <v>91</v>
      </c>
      <c r="AG22" s="38">
        <f t="shared" si="6"/>
        <v>96</v>
      </c>
      <c r="AH22" s="41">
        <f t="shared" si="7"/>
        <v>93.41935483870968</v>
      </c>
    </row>
    <row r="23" spans="1:34" ht="17.100000000000001" customHeight="1" x14ac:dyDescent="0.2">
      <c r="A23" s="16" t="s">
        <v>13</v>
      </c>
      <c r="B23" s="19">
        <f>[19]Março!$F$5</f>
        <v>97</v>
      </c>
      <c r="C23" s="19">
        <f>[19]Março!$F$6</f>
        <v>96</v>
      </c>
      <c r="D23" s="19">
        <f>[19]Março!$F$7</f>
        <v>96</v>
      </c>
      <c r="E23" s="19">
        <f>[19]Março!$F$8</f>
        <v>97</v>
      </c>
      <c r="F23" s="19">
        <f>[19]Março!$F$9</f>
        <v>97</v>
      </c>
      <c r="G23" s="19">
        <f>[19]Março!$F$10</f>
        <v>97</v>
      </c>
      <c r="H23" s="19">
        <f>[19]Março!$F$11</f>
        <v>96</v>
      </c>
      <c r="I23" s="19">
        <f>[19]Março!$F$12</f>
        <v>96</v>
      </c>
      <c r="J23" s="19">
        <f>[19]Março!$F$13</f>
        <v>96</v>
      </c>
      <c r="K23" s="19">
        <f>[19]Março!$F$14</f>
        <v>97</v>
      </c>
      <c r="L23" s="19">
        <f>[19]Março!$F$15</f>
        <v>96</v>
      </c>
      <c r="M23" s="19">
        <f>[19]Março!$F$16</f>
        <v>96</v>
      </c>
      <c r="N23" s="19">
        <f>[19]Março!$F$17</f>
        <v>91</v>
      </c>
      <c r="O23" s="19">
        <f>[19]Março!$F$18</f>
        <v>96</v>
      </c>
      <c r="P23" s="19">
        <f>[19]Março!$F$19</f>
        <v>97</v>
      </c>
      <c r="Q23" s="19">
        <f>[19]Março!$F$20</f>
        <v>96</v>
      </c>
      <c r="R23" s="19">
        <f>[19]Março!$F$21</f>
        <v>95</v>
      </c>
      <c r="S23" s="19">
        <f>[19]Março!$F$22</f>
        <v>97</v>
      </c>
      <c r="T23" s="19">
        <f>[19]Março!$F$23</f>
        <v>96</v>
      </c>
      <c r="U23" s="19">
        <f>[19]Março!$F$24</f>
        <v>97</v>
      </c>
      <c r="V23" s="19">
        <f>[19]Março!$F$25</f>
        <v>97</v>
      </c>
      <c r="W23" s="19">
        <f>[19]Março!$F$26</f>
        <v>96</v>
      </c>
      <c r="X23" s="19">
        <f>[19]Março!$F$27</f>
        <v>97</v>
      </c>
      <c r="Y23" s="19">
        <f>[19]Março!$F$28</f>
        <v>96</v>
      </c>
      <c r="Z23" s="19">
        <f>[19]Março!$F$29</f>
        <v>97</v>
      </c>
      <c r="AA23" s="19">
        <f>[19]Março!$F$30</f>
        <v>97</v>
      </c>
      <c r="AB23" s="19">
        <f>[19]Março!$F$31</f>
        <v>93</v>
      </c>
      <c r="AC23" s="19">
        <f>[19]Março!$F$32</f>
        <v>98</v>
      </c>
      <c r="AD23" s="19">
        <f>[19]Março!$F$33</f>
        <v>97</v>
      </c>
      <c r="AE23" s="19">
        <f>[19]Março!$F$34</f>
        <v>97</v>
      </c>
      <c r="AF23" s="19">
        <f>[19]Março!$F$35</f>
        <v>97</v>
      </c>
      <c r="AG23" s="38">
        <f t="shared" si="6"/>
        <v>98</v>
      </c>
      <c r="AH23" s="41">
        <f t="shared" si="7"/>
        <v>96.258064516129039</v>
      </c>
    </row>
    <row r="24" spans="1:34" ht="17.100000000000001" customHeight="1" x14ac:dyDescent="0.2">
      <c r="A24" s="16" t="s">
        <v>14</v>
      </c>
      <c r="B24" s="19">
        <f>[20]Março!$F$5</f>
        <v>95</v>
      </c>
      <c r="C24" s="19">
        <f>[20]Março!$F$6</f>
        <v>92</v>
      </c>
      <c r="D24" s="19">
        <f>[20]Março!$F$7</f>
        <v>91</v>
      </c>
      <c r="E24" s="19">
        <f>[20]Março!$F$8</f>
        <v>91</v>
      </c>
      <c r="F24" s="19">
        <f>[20]Março!$F$9</f>
        <v>85</v>
      </c>
      <c r="G24" s="19">
        <f>[20]Março!$F$10</f>
        <v>91</v>
      </c>
      <c r="H24" s="19">
        <f>[20]Março!$F$11</f>
        <v>90</v>
      </c>
      <c r="I24" s="19">
        <f>[20]Março!$F$12</f>
        <v>93</v>
      </c>
      <c r="J24" s="19">
        <f>[20]Março!$F$13</f>
        <v>93</v>
      </c>
      <c r="K24" s="19">
        <f>[20]Março!$F$14</f>
        <v>90</v>
      </c>
      <c r="L24" s="19">
        <f>[20]Março!$F$15</f>
        <v>91</v>
      </c>
      <c r="M24" s="19">
        <f>[20]Março!$F$16</f>
        <v>95</v>
      </c>
      <c r="N24" s="19">
        <f>[20]Março!$F$17</f>
        <v>91</v>
      </c>
      <c r="O24" s="19">
        <f>[20]Março!$F$18</f>
        <v>95</v>
      </c>
      <c r="P24" s="19">
        <f>[20]Março!$F$19</f>
        <v>91</v>
      </c>
      <c r="Q24" s="19">
        <f>[20]Março!$F$20</f>
        <v>93</v>
      </c>
      <c r="R24" s="19">
        <f>[20]Março!$F$21</f>
        <v>95</v>
      </c>
      <c r="S24" s="19">
        <f>[20]Março!$F$22</f>
        <v>94</v>
      </c>
      <c r="T24" s="19">
        <f>[20]Março!$F$23</f>
        <v>94</v>
      </c>
      <c r="U24" s="19">
        <f>[20]Março!$F$24</f>
        <v>94</v>
      </c>
      <c r="V24" s="19">
        <f>[20]Março!$F$25</f>
        <v>96</v>
      </c>
      <c r="W24" s="19">
        <f>[20]Março!$F$26</f>
        <v>95</v>
      </c>
      <c r="X24" s="19">
        <f>[20]Março!$F$27</f>
        <v>94</v>
      </c>
      <c r="Y24" s="19">
        <f>[20]Março!$F$28</f>
        <v>94</v>
      </c>
      <c r="Z24" s="19">
        <f>[20]Março!$F$29</f>
        <v>94</v>
      </c>
      <c r="AA24" s="19">
        <f>[20]Março!$F$30</f>
        <v>94</v>
      </c>
      <c r="AB24" s="19">
        <f>[20]Março!$F$31</f>
        <v>95</v>
      </c>
      <c r="AC24" s="19">
        <f>[20]Março!$F$32</f>
        <v>90</v>
      </c>
      <c r="AD24" s="19">
        <f>[20]Março!$F$33</f>
        <v>83</v>
      </c>
      <c r="AE24" s="19">
        <f>[20]Março!$F$34</f>
        <v>84</v>
      </c>
      <c r="AF24" s="19">
        <f>[20]Março!$F$35</f>
        <v>93</v>
      </c>
      <c r="AG24" s="38">
        <f t="shared" si="6"/>
        <v>96</v>
      </c>
      <c r="AH24" s="41">
        <f t="shared" si="7"/>
        <v>92.129032258064512</v>
      </c>
    </row>
    <row r="25" spans="1:34" ht="17.100000000000001" customHeight="1" x14ac:dyDescent="0.2">
      <c r="A25" s="16" t="s">
        <v>15</v>
      </c>
      <c r="B25" s="19">
        <f>[21]Março!$F$5</f>
        <v>96</v>
      </c>
      <c r="C25" s="19">
        <f>[21]Março!$F$6</f>
        <v>95</v>
      </c>
      <c r="D25" s="19">
        <f>[21]Março!$F$7</f>
        <v>89</v>
      </c>
      <c r="E25" s="19">
        <f>[21]Março!$F$8</f>
        <v>88</v>
      </c>
      <c r="F25" s="19">
        <f>[21]Março!$F$9</f>
        <v>98</v>
      </c>
      <c r="G25" s="19">
        <f>[21]Março!$F$10</f>
        <v>95</v>
      </c>
      <c r="H25" s="19">
        <f>[21]Março!$F$11</f>
        <v>82</v>
      </c>
      <c r="I25" s="19">
        <f>[21]Março!$F$12</f>
        <v>95</v>
      </c>
      <c r="J25" s="19">
        <f>[21]Março!$F$13</f>
        <v>90</v>
      </c>
      <c r="K25" s="19">
        <f>[21]Março!$F$14</f>
        <v>84</v>
      </c>
      <c r="L25" s="19">
        <f>[21]Março!$F$15</f>
        <v>93</v>
      </c>
      <c r="M25" s="19">
        <f>[21]Março!$F$16</f>
        <v>94</v>
      </c>
      <c r="N25" s="19">
        <f>[21]Março!$F$17</f>
        <v>97</v>
      </c>
      <c r="O25" s="19">
        <f>[21]Março!$F$18</f>
        <v>96</v>
      </c>
      <c r="P25" s="19">
        <f>[21]Março!$F$19</f>
        <v>98</v>
      </c>
      <c r="Q25" s="19">
        <f>[21]Março!$F$20</f>
        <v>97</v>
      </c>
      <c r="R25" s="19">
        <f>[21]Março!$F$21</f>
        <v>96</v>
      </c>
      <c r="S25" s="19">
        <f>[21]Março!$F$22</f>
        <v>97</v>
      </c>
      <c r="T25" s="19">
        <f>[21]Março!$F$23</f>
        <v>94</v>
      </c>
      <c r="U25" s="19">
        <f>[21]Março!$F$24</f>
        <v>98</v>
      </c>
      <c r="V25" s="19">
        <f>[21]Março!$F$25</f>
        <v>95</v>
      </c>
      <c r="W25" s="19">
        <f>[21]Março!$F$26</f>
        <v>94</v>
      </c>
      <c r="X25" s="19">
        <f>[21]Março!$F$27</f>
        <v>88</v>
      </c>
      <c r="Y25" s="19">
        <f>[21]Março!$F$28</f>
        <v>96</v>
      </c>
      <c r="Z25" s="19">
        <f>[21]Março!$F$29</f>
        <v>93</v>
      </c>
      <c r="AA25" s="19">
        <f>[21]Março!$F$30</f>
        <v>97</v>
      </c>
      <c r="AB25" s="19">
        <f>[21]Março!$F$31</f>
        <v>81</v>
      </c>
      <c r="AC25" s="19">
        <f>[21]Março!$F$32</f>
        <v>67</v>
      </c>
      <c r="AD25" s="19">
        <f>[21]Março!$F$33</f>
        <v>81</v>
      </c>
      <c r="AE25" s="19">
        <f>[21]Março!$F$34</f>
        <v>85</v>
      </c>
      <c r="AF25" s="19">
        <f>[21]Março!$F$35</f>
        <v>86</v>
      </c>
      <c r="AG25" s="38">
        <f t="shared" si="6"/>
        <v>98</v>
      </c>
      <c r="AH25" s="41">
        <f t="shared" si="7"/>
        <v>91.451612903225808</v>
      </c>
    </row>
    <row r="26" spans="1:34" ht="17.100000000000001" customHeight="1" x14ac:dyDescent="0.2">
      <c r="A26" s="16" t="s">
        <v>16</v>
      </c>
      <c r="B26" s="19">
        <f>[22]Março!$F$5</f>
        <v>96</v>
      </c>
      <c r="C26" s="19">
        <f>[22]Março!$F$6</f>
        <v>85</v>
      </c>
      <c r="D26" s="19">
        <f>[22]Março!$F$7</f>
        <v>87</v>
      </c>
      <c r="E26" s="19">
        <f>[22]Março!$F$8</f>
        <v>86</v>
      </c>
      <c r="F26" s="19">
        <f>[22]Março!$F$9</f>
        <v>90</v>
      </c>
      <c r="G26" s="19">
        <f>[22]Março!$F$10</f>
        <v>85</v>
      </c>
      <c r="H26" s="19">
        <f>[22]Março!$F$11</f>
        <v>85</v>
      </c>
      <c r="I26" s="19">
        <f>[22]Março!$F$12</f>
        <v>85</v>
      </c>
      <c r="J26" s="19">
        <f>[22]Março!$F$13</f>
        <v>82</v>
      </c>
      <c r="K26" s="19">
        <f>[22]Março!$F$14</f>
        <v>83</v>
      </c>
      <c r="L26" s="19">
        <f>[22]Março!$F$15</f>
        <v>94</v>
      </c>
      <c r="M26" s="19">
        <f>[22]Março!$F$16</f>
        <v>86</v>
      </c>
      <c r="N26" s="19">
        <f>[22]Março!$F$17</f>
        <v>94</v>
      </c>
      <c r="O26" s="19">
        <f>[22]Março!$F$18</f>
        <v>87</v>
      </c>
      <c r="P26" s="19">
        <f>[22]Março!$F$19</f>
        <v>92</v>
      </c>
      <c r="Q26" s="19">
        <f>[22]Março!$F$20</f>
        <v>93</v>
      </c>
      <c r="R26" s="19">
        <f>[22]Março!$F$21</f>
        <v>89</v>
      </c>
      <c r="S26" s="19">
        <f>[22]Março!$F$22</f>
        <v>85</v>
      </c>
      <c r="T26" s="19">
        <f>[22]Março!$F$23</f>
        <v>92</v>
      </c>
      <c r="U26" s="19">
        <f>[22]Março!$F$24</f>
        <v>95</v>
      </c>
      <c r="V26" s="19">
        <f>[22]Março!$F$25</f>
        <v>95</v>
      </c>
      <c r="W26" s="19">
        <f>[22]Março!$F$26</f>
        <v>92</v>
      </c>
      <c r="X26" s="19">
        <f>[22]Março!$F$27</f>
        <v>84</v>
      </c>
      <c r="Y26" s="19">
        <f>[22]Março!$F$28</f>
        <v>95</v>
      </c>
      <c r="Z26" s="19">
        <f>[22]Março!$F$29</f>
        <v>95</v>
      </c>
      <c r="AA26" s="19">
        <f>[22]Março!$F$30</f>
        <v>95</v>
      </c>
      <c r="AB26" s="19">
        <f>[22]Março!$F$31</f>
        <v>92</v>
      </c>
      <c r="AC26" s="19">
        <f>[22]Março!$F$32</f>
        <v>92</v>
      </c>
      <c r="AD26" s="19">
        <f>[22]Março!$F$33</f>
        <v>92</v>
      </c>
      <c r="AE26" s="19">
        <f>[22]Março!$F$34</f>
        <v>91</v>
      </c>
      <c r="AF26" s="19">
        <f>[22]Março!$F$35</f>
        <v>81</v>
      </c>
      <c r="AG26" s="38">
        <f t="shared" si="6"/>
        <v>96</v>
      </c>
      <c r="AH26" s="41">
        <f t="shared" si="7"/>
        <v>89.516129032258064</v>
      </c>
    </row>
    <row r="27" spans="1:34" ht="17.100000000000001" customHeight="1" x14ac:dyDescent="0.2">
      <c r="A27" s="16" t="s">
        <v>17</v>
      </c>
      <c r="B27" s="19">
        <f>[23]Março!$F$5</f>
        <v>97</v>
      </c>
      <c r="C27" s="19">
        <f>[23]Março!$F$6</f>
        <v>93</v>
      </c>
      <c r="D27" s="19">
        <f>[23]Março!$F$7</f>
        <v>94</v>
      </c>
      <c r="E27" s="19">
        <f>[23]Março!$F$8</f>
        <v>95</v>
      </c>
      <c r="F27" s="19">
        <f>[23]Março!$F$9</f>
        <v>96</v>
      </c>
      <c r="G27" s="19">
        <f>[23]Março!$F$10</f>
        <v>96</v>
      </c>
      <c r="H27" s="19">
        <f>[23]Março!$F$11</f>
        <v>94</v>
      </c>
      <c r="I27" s="19">
        <f>[23]Março!$F$12</f>
        <v>95</v>
      </c>
      <c r="J27" s="19">
        <f>[23]Março!$F$13</f>
        <v>95</v>
      </c>
      <c r="K27" s="19">
        <f>[23]Março!$F$14</f>
        <v>95</v>
      </c>
      <c r="L27" s="19">
        <f>[23]Março!$F$15</f>
        <v>96</v>
      </c>
      <c r="M27" s="19">
        <f>[23]Março!$F$16</f>
        <v>96</v>
      </c>
      <c r="N27" s="19">
        <f>[23]Março!$F$17</f>
        <v>96</v>
      </c>
      <c r="O27" s="19">
        <f>[23]Março!$F$18</f>
        <v>96</v>
      </c>
      <c r="P27" s="19">
        <f>[23]Março!$F$19</f>
        <v>96</v>
      </c>
      <c r="Q27" s="19">
        <f>[23]Março!$F$20</f>
        <v>96</v>
      </c>
      <c r="R27" s="19">
        <f>[23]Março!$F$21</f>
        <v>97</v>
      </c>
      <c r="S27" s="19">
        <f>[23]Março!$F$22</f>
        <v>97</v>
      </c>
      <c r="T27" s="19">
        <f>[23]Março!$F$23</f>
        <v>95</v>
      </c>
      <c r="U27" s="19">
        <f>[23]Março!$F$24</f>
        <v>96</v>
      </c>
      <c r="V27" s="19">
        <f>[23]Março!$F$25</f>
        <v>97</v>
      </c>
      <c r="W27" s="19">
        <f>[23]Março!$F$26</f>
        <v>97</v>
      </c>
      <c r="X27" s="19">
        <f>[23]Março!$F$27</f>
        <v>97</v>
      </c>
      <c r="Y27" s="19">
        <f>[23]Março!$F$28</f>
        <v>97</v>
      </c>
      <c r="Z27" s="19">
        <f>[23]Março!$F$29</f>
        <v>96</v>
      </c>
      <c r="AA27" s="19">
        <f>[23]Março!$F$30</f>
        <v>92</v>
      </c>
      <c r="AB27" s="19">
        <f>[23]Março!$F$31</f>
        <v>97</v>
      </c>
      <c r="AC27" s="19">
        <f>[23]Março!$F$32</f>
        <v>97</v>
      </c>
      <c r="AD27" s="19" t="str">
        <f>[23]Março!$F$33</f>
        <v>**</v>
      </c>
      <c r="AE27" s="19" t="str">
        <f>[23]Março!$F$34</f>
        <v>**</v>
      </c>
      <c r="AF27" s="19" t="str">
        <f>[23]Março!$F$35</f>
        <v>**</v>
      </c>
      <c r="AG27" s="38">
        <f t="shared" si="6"/>
        <v>97</v>
      </c>
      <c r="AH27" s="41">
        <f t="shared" si="7"/>
        <v>95.75</v>
      </c>
    </row>
    <row r="28" spans="1:34" ht="17.100000000000001" customHeight="1" x14ac:dyDescent="0.2">
      <c r="A28" s="16" t="s">
        <v>18</v>
      </c>
      <c r="B28" s="19">
        <f>[24]Março!$F$5</f>
        <v>97</v>
      </c>
      <c r="C28" s="19">
        <f>[24]Março!$F$6</f>
        <v>98</v>
      </c>
      <c r="D28" s="19">
        <f>[24]Março!$F$7</f>
        <v>98</v>
      </c>
      <c r="E28" s="19">
        <f>[24]Março!$F$8</f>
        <v>96</v>
      </c>
      <c r="F28" s="19">
        <f>[24]Março!$F$9</f>
        <v>97</v>
      </c>
      <c r="G28" s="19">
        <f>[24]Março!$F$10</f>
        <v>96</v>
      </c>
      <c r="H28" s="19">
        <f>[24]Março!$F$11</f>
        <v>95</v>
      </c>
      <c r="I28" s="19">
        <f>[24]Março!$F$12</f>
        <v>96</v>
      </c>
      <c r="J28" s="19">
        <f>[24]Março!$F$13</f>
        <v>96</v>
      </c>
      <c r="K28" s="19">
        <f>[24]Março!$F$14</f>
        <v>96</v>
      </c>
      <c r="L28" s="19">
        <f>[24]Março!$F$15</f>
        <v>96</v>
      </c>
      <c r="M28" s="19">
        <f>[24]Março!$F$16</f>
        <v>96</v>
      </c>
      <c r="N28" s="19">
        <f>[24]Março!$F$17</f>
        <v>95</v>
      </c>
      <c r="O28" s="19">
        <f>[24]Março!$F$18</f>
        <v>97</v>
      </c>
      <c r="P28" s="19">
        <f>[24]Março!$F$19</f>
        <v>95</v>
      </c>
      <c r="Q28" s="19">
        <f>[24]Março!$F$20</f>
        <v>96</v>
      </c>
      <c r="R28" s="19">
        <f>[24]Março!$F$21</f>
        <v>96</v>
      </c>
      <c r="S28" s="19">
        <f>[24]Março!$F$22</f>
        <v>96</v>
      </c>
      <c r="T28" s="19">
        <f>[24]Março!$F$23</f>
        <v>93</v>
      </c>
      <c r="U28" s="19">
        <f>[24]Março!$F$24</f>
        <v>97</v>
      </c>
      <c r="V28" s="19">
        <f>[24]Março!$F$25</f>
        <v>97</v>
      </c>
      <c r="W28" s="19">
        <f>[24]Março!$F$26</f>
        <v>98</v>
      </c>
      <c r="X28" s="19">
        <f>[24]Março!$F$27</f>
        <v>93</v>
      </c>
      <c r="Y28" s="19">
        <f>[24]Março!$F$28</f>
        <v>95</v>
      </c>
      <c r="Z28" s="19">
        <f>[24]Março!$F$29</f>
        <v>96</v>
      </c>
      <c r="AA28" s="19">
        <f>[24]Março!$F$30</f>
        <v>95</v>
      </c>
      <c r="AB28" s="19">
        <f>[24]Março!$F$31</f>
        <v>96</v>
      </c>
      <c r="AC28" s="19">
        <f>[24]Março!$F$32</f>
        <v>87</v>
      </c>
      <c r="AD28" s="19">
        <f>[24]Março!$F$33</f>
        <v>84</v>
      </c>
      <c r="AE28" s="19">
        <f>[24]Março!$F$34</f>
        <v>91</v>
      </c>
      <c r="AF28" s="19">
        <f>[24]Março!$F$35</f>
        <v>96</v>
      </c>
      <c r="AG28" s="38">
        <f t="shared" si="6"/>
        <v>98</v>
      </c>
      <c r="AH28" s="41">
        <f t="shared" si="7"/>
        <v>95.161290322580641</v>
      </c>
    </row>
    <row r="29" spans="1:34" ht="17.100000000000001" customHeight="1" x14ac:dyDescent="0.2">
      <c r="A29" s="16" t="s">
        <v>19</v>
      </c>
      <c r="B29" s="19">
        <f>[25]Março!$F$5</f>
        <v>92</v>
      </c>
      <c r="C29" s="19">
        <f>[25]Março!$F$6</f>
        <v>90</v>
      </c>
      <c r="D29" s="19">
        <f>[25]Março!$F$7</f>
        <v>83</v>
      </c>
      <c r="E29" s="19">
        <f>[25]Março!$F$8</f>
        <v>90</v>
      </c>
      <c r="F29" s="19">
        <f>[25]Março!$F$9</f>
        <v>94</v>
      </c>
      <c r="G29" s="19">
        <f>[25]Março!$F$10</f>
        <v>89</v>
      </c>
      <c r="H29" s="19">
        <f>[25]Março!$F$11</f>
        <v>93</v>
      </c>
      <c r="I29" s="19">
        <f>[25]Março!$F$12</f>
        <v>94</v>
      </c>
      <c r="J29" s="19">
        <f>[25]Março!$F$13</f>
        <v>92</v>
      </c>
      <c r="K29" s="19">
        <f>[25]Março!$F$14</f>
        <v>94</v>
      </c>
      <c r="L29" s="19">
        <f>[25]Março!$F$15</f>
        <v>94</v>
      </c>
      <c r="M29" s="19">
        <f>[25]Março!$F$16</f>
        <v>94</v>
      </c>
      <c r="N29" s="19">
        <f>[25]Março!$F$17</f>
        <v>95</v>
      </c>
      <c r="O29" s="19">
        <f>[25]Março!$F$18</f>
        <v>92</v>
      </c>
      <c r="P29" s="19">
        <f>[25]Março!$F$19</f>
        <v>94</v>
      </c>
      <c r="Q29" s="19">
        <f>[25]Março!$F$20</f>
        <v>94</v>
      </c>
      <c r="R29" s="19">
        <f>[25]Março!$F$21</f>
        <v>92</v>
      </c>
      <c r="S29" s="19">
        <f>[25]Março!$F$22</f>
        <v>93</v>
      </c>
      <c r="T29" s="19">
        <f>[25]Março!$F$23</f>
        <v>93</v>
      </c>
      <c r="U29" s="19">
        <f>[25]Março!$F$24</f>
        <v>95</v>
      </c>
      <c r="V29" s="19">
        <f>[25]Março!$F$25</f>
        <v>95</v>
      </c>
      <c r="W29" s="19">
        <f>[25]Março!$F$26</f>
        <v>94</v>
      </c>
      <c r="X29" s="19">
        <f>[25]Março!$F$27</f>
        <v>92</v>
      </c>
      <c r="Y29" s="19">
        <f>[25]Março!$F$28</f>
        <v>93</v>
      </c>
      <c r="Z29" s="19">
        <f>[25]Março!$F$29</f>
        <v>94</v>
      </c>
      <c r="AA29" s="19">
        <f>[25]Março!$F$30</f>
        <v>93</v>
      </c>
      <c r="AB29" s="19">
        <f>[25]Março!$F$31</f>
        <v>83</v>
      </c>
      <c r="AC29" s="19">
        <f>[25]Março!$F$32</f>
        <v>85</v>
      </c>
      <c r="AD29" s="19">
        <f>[25]Março!$F$33</f>
        <v>81</v>
      </c>
      <c r="AE29" s="19">
        <f>[25]Março!$F$34</f>
        <v>84</v>
      </c>
      <c r="AF29" s="19">
        <f>[25]Março!$F$35</f>
        <v>82</v>
      </c>
      <c r="AG29" s="38">
        <f t="shared" si="6"/>
        <v>95</v>
      </c>
      <c r="AH29" s="41">
        <f>AVERAGE(B29:AF29)</f>
        <v>91.064516129032256</v>
      </c>
    </row>
    <row r="30" spans="1:34" ht="17.100000000000001" customHeight="1" x14ac:dyDescent="0.2">
      <c r="A30" s="16" t="s">
        <v>31</v>
      </c>
      <c r="B30" s="19">
        <f>[26]Março!$F$5</f>
        <v>94</v>
      </c>
      <c r="C30" s="19">
        <f>[26]Março!$F$6</f>
        <v>87</v>
      </c>
      <c r="D30" s="19">
        <f>[26]Março!$F$7</f>
        <v>83</v>
      </c>
      <c r="E30" s="19">
        <f>[26]Março!$F$8</f>
        <v>85</v>
      </c>
      <c r="F30" s="19">
        <f>[26]Março!$F$9</f>
        <v>91</v>
      </c>
      <c r="G30" s="19">
        <f>[26]Março!$F$10</f>
        <v>93</v>
      </c>
      <c r="H30" s="19">
        <f>[26]Março!$F$11</f>
        <v>84</v>
      </c>
      <c r="I30" s="19">
        <f>[26]Março!$F$12</f>
        <v>89</v>
      </c>
      <c r="J30" s="19">
        <f>[26]Março!$F$13</f>
        <v>88</v>
      </c>
      <c r="K30" s="19">
        <f>[26]Março!$F$14</f>
        <v>89</v>
      </c>
      <c r="L30" s="19">
        <f>[26]Março!$F$15</f>
        <v>85</v>
      </c>
      <c r="M30" s="19">
        <f>[26]Março!$F$16</f>
        <v>90</v>
      </c>
      <c r="N30" s="19">
        <f>[26]Março!$F$17</f>
        <v>93</v>
      </c>
      <c r="O30" s="19">
        <f>[26]Março!$F$18</f>
        <v>94</v>
      </c>
      <c r="P30" s="19">
        <f>[26]Março!$F$19</f>
        <v>95</v>
      </c>
      <c r="Q30" s="19">
        <f>[26]Março!$F$20</f>
        <v>96</v>
      </c>
      <c r="R30" s="19">
        <f>[26]Março!$F$21</f>
        <v>96</v>
      </c>
      <c r="S30" s="19">
        <f>[26]Março!$F$22</f>
        <v>96</v>
      </c>
      <c r="T30" s="19">
        <f>[26]Março!$F$23</f>
        <v>93</v>
      </c>
      <c r="U30" s="19">
        <f>[26]Março!$F$24</f>
        <v>94</v>
      </c>
      <c r="V30" s="19">
        <f>[26]Março!$F$25</f>
        <v>96</v>
      </c>
      <c r="W30" s="19">
        <f>[26]Março!$F$26</f>
        <v>96</v>
      </c>
      <c r="X30" s="19">
        <f>[26]Março!$F$27</f>
        <v>95</v>
      </c>
      <c r="Y30" s="19">
        <f>[26]Março!$F$28</f>
        <v>94</v>
      </c>
      <c r="Z30" s="19">
        <f>[26]Março!$F$29</f>
        <v>96</v>
      </c>
      <c r="AA30" s="19">
        <f>[26]Março!$F$30</f>
        <v>94</v>
      </c>
      <c r="AB30" s="19">
        <f>[26]Março!$F$31</f>
        <v>90</v>
      </c>
      <c r="AC30" s="19">
        <f>[26]Março!$F$32</f>
        <v>86</v>
      </c>
      <c r="AD30" s="19">
        <f>[26]Março!$F$33</f>
        <v>86</v>
      </c>
      <c r="AE30" s="19">
        <f>[26]Março!$F$34</f>
        <v>84</v>
      </c>
      <c r="AF30" s="19">
        <f>[26]Março!$F$35</f>
        <v>83</v>
      </c>
      <c r="AG30" s="38">
        <f>MAX(B30:AF30)</f>
        <v>96</v>
      </c>
      <c r="AH30" s="41">
        <f t="shared" si="7"/>
        <v>90.806451612903231</v>
      </c>
    </row>
    <row r="31" spans="1:34" ht="17.100000000000001" customHeight="1" x14ac:dyDescent="0.2">
      <c r="A31" s="16" t="s">
        <v>50</v>
      </c>
      <c r="B31" s="19">
        <f>[27]Março!$F$5</f>
        <v>95</v>
      </c>
      <c r="C31" s="19">
        <f>[27]Março!$F$6</f>
        <v>95</v>
      </c>
      <c r="D31" s="19">
        <f>[27]Março!$F$7</f>
        <v>93</v>
      </c>
      <c r="E31" s="19">
        <f>[27]Março!$F$8</f>
        <v>94</v>
      </c>
      <c r="F31" s="19">
        <f>[27]Março!$F$9</f>
        <v>97</v>
      </c>
      <c r="G31" s="19">
        <f>[27]Março!$F$10</f>
        <v>95</v>
      </c>
      <c r="H31" s="19">
        <f>[27]Março!$F$11</f>
        <v>91</v>
      </c>
      <c r="I31" s="19">
        <f>[27]Março!$F$12</f>
        <v>92</v>
      </c>
      <c r="J31" s="19">
        <f>[27]Março!$F$13</f>
        <v>96</v>
      </c>
      <c r="K31" s="19">
        <f>[27]Março!$F$14</f>
        <v>91</v>
      </c>
      <c r="L31" s="19">
        <f>[27]Março!$F$15</f>
        <v>89</v>
      </c>
      <c r="M31" s="19">
        <f>[27]Março!$F$16</f>
        <v>93</v>
      </c>
      <c r="N31" s="19">
        <f>[27]Março!$F$17</f>
        <v>89</v>
      </c>
      <c r="O31" s="19">
        <f>[27]Março!$F$18</f>
        <v>93</v>
      </c>
      <c r="P31" s="19">
        <f>[27]Março!$F$19</f>
        <v>94</v>
      </c>
      <c r="Q31" s="19">
        <f>[27]Março!$F$20</f>
        <v>97</v>
      </c>
      <c r="R31" s="19">
        <f>[27]Março!$F$21</f>
        <v>97</v>
      </c>
      <c r="S31" s="19">
        <f>[27]Março!$F$22</f>
        <v>97</v>
      </c>
      <c r="T31" s="19">
        <f>[27]Março!$F$23</f>
        <v>97</v>
      </c>
      <c r="U31" s="19">
        <f>[27]Março!$F$24</f>
        <v>95</v>
      </c>
      <c r="V31" s="19">
        <f>[27]Março!$F$25</f>
        <v>96</v>
      </c>
      <c r="W31" s="19">
        <f>[27]Março!$F$26</f>
        <v>95</v>
      </c>
      <c r="X31" s="19">
        <f>[27]Março!$F$27</f>
        <v>94</v>
      </c>
      <c r="Y31" s="19">
        <f>[27]Março!$F$28</f>
        <v>96</v>
      </c>
      <c r="Z31" s="19">
        <f>[27]Março!$F$29</f>
        <v>97</v>
      </c>
      <c r="AA31" s="19">
        <f>[27]Março!$F$30</f>
        <v>97</v>
      </c>
      <c r="AB31" s="19">
        <f>[27]Março!$F$31</f>
        <v>94</v>
      </c>
      <c r="AC31" s="19">
        <f>[27]Março!$F$32</f>
        <v>84</v>
      </c>
      <c r="AD31" s="19">
        <f>[27]Março!$F$33</f>
        <v>89</v>
      </c>
      <c r="AE31" s="19">
        <f>[27]Março!$F$34</f>
        <v>92</v>
      </c>
      <c r="AF31" s="19">
        <f>[27]Março!$F$35</f>
        <v>92</v>
      </c>
      <c r="AG31" s="38">
        <f>MAX(B31:AF31)</f>
        <v>97</v>
      </c>
      <c r="AH31" s="41">
        <f>AVERAGE(B31:AF31)</f>
        <v>93.741935483870961</v>
      </c>
    </row>
    <row r="32" spans="1:34" ht="17.100000000000001" customHeight="1" x14ac:dyDescent="0.2">
      <c r="A32" s="16" t="s">
        <v>20</v>
      </c>
      <c r="B32" s="19">
        <f>[28]Março!$F$5</f>
        <v>95</v>
      </c>
      <c r="C32" s="19">
        <f>[28]Março!$F$6</f>
        <v>90</v>
      </c>
      <c r="D32" s="19">
        <f>[28]Março!$F$7</f>
        <v>91</v>
      </c>
      <c r="E32" s="19">
        <f>[28]Março!$F$8</f>
        <v>88</v>
      </c>
      <c r="F32" s="19">
        <f>[28]Março!$F$9</f>
        <v>85</v>
      </c>
      <c r="G32" s="19">
        <f>[28]Março!$F$10</f>
        <v>89</v>
      </c>
      <c r="H32" s="19">
        <f>[28]Março!$F$11</f>
        <v>85</v>
      </c>
      <c r="I32" s="19">
        <f>[28]Março!$F$12</f>
        <v>89</v>
      </c>
      <c r="J32" s="19">
        <f>[28]Março!$F$13</f>
        <v>86</v>
      </c>
      <c r="K32" s="19">
        <f>[28]Março!$F$14</f>
        <v>87</v>
      </c>
      <c r="L32" s="19">
        <f>[28]Março!$F$15</f>
        <v>90</v>
      </c>
      <c r="M32" s="19">
        <f>[28]Março!$F$16</f>
        <v>92</v>
      </c>
      <c r="N32" s="19">
        <f>[28]Março!$F$17</f>
        <v>93</v>
      </c>
      <c r="O32" s="19">
        <f>[28]Março!$F$18</f>
        <v>95</v>
      </c>
      <c r="P32" s="19">
        <f>[28]Março!$F$19</f>
        <v>92</v>
      </c>
      <c r="Q32" s="19">
        <f>[28]Março!$F$20</f>
        <v>92</v>
      </c>
      <c r="R32" s="19">
        <f>[28]Março!$F$21</f>
        <v>96</v>
      </c>
      <c r="S32" s="19">
        <f>[28]Março!$F$22</f>
        <v>94</v>
      </c>
      <c r="T32" s="19">
        <f>[28]Março!$F$23</f>
        <v>95</v>
      </c>
      <c r="U32" s="19">
        <f>[28]Março!$F$24</f>
        <v>97</v>
      </c>
      <c r="V32" s="19">
        <f>[28]Março!$F$25</f>
        <v>97</v>
      </c>
      <c r="W32" s="19">
        <f>[28]Março!$F$26</f>
        <v>96</v>
      </c>
      <c r="X32" s="19">
        <f>[28]Março!$F$27</f>
        <v>93</v>
      </c>
      <c r="Y32" s="19">
        <f>[28]Março!$F$28</f>
        <v>95</v>
      </c>
      <c r="Z32" s="19">
        <f>[28]Março!$F$29</f>
        <v>93</v>
      </c>
      <c r="AA32" s="19">
        <f>[28]Março!$F$30</f>
        <v>93</v>
      </c>
      <c r="AB32" s="19">
        <f>[28]Março!$F$31</f>
        <v>95</v>
      </c>
      <c r="AC32" s="19">
        <f>[28]Março!$F$32</f>
        <v>61</v>
      </c>
      <c r="AD32" s="19">
        <f>[28]Março!$F$33</f>
        <v>77</v>
      </c>
      <c r="AE32" s="19">
        <f>[28]Março!$F$34</f>
        <v>87</v>
      </c>
      <c r="AF32" s="19">
        <f>[28]Março!$F$35</f>
        <v>92</v>
      </c>
      <c r="AG32" s="38">
        <f>MAX(B32:AF32)</f>
        <v>97</v>
      </c>
      <c r="AH32" s="41">
        <f>AVERAGE(B32:AF32)</f>
        <v>90.322580645161295</v>
      </c>
    </row>
    <row r="33" spans="1:35" s="5" customFormat="1" ht="17.100000000000001" customHeight="1" x14ac:dyDescent="0.2">
      <c r="A33" s="34" t="s">
        <v>33</v>
      </c>
      <c r="B33" s="35">
        <f t="shared" ref="B33:AG33" si="10">MAX(B5:B32)</f>
        <v>100</v>
      </c>
      <c r="C33" s="35">
        <f t="shared" si="10"/>
        <v>100</v>
      </c>
      <c r="D33" s="35">
        <f t="shared" si="10"/>
        <v>100</v>
      </c>
      <c r="E33" s="35">
        <f t="shared" si="10"/>
        <v>100</v>
      </c>
      <c r="F33" s="35">
        <f t="shared" si="10"/>
        <v>100</v>
      </c>
      <c r="G33" s="35">
        <f t="shared" si="10"/>
        <v>100</v>
      </c>
      <c r="H33" s="35">
        <f t="shared" si="10"/>
        <v>100</v>
      </c>
      <c r="I33" s="35">
        <f t="shared" si="10"/>
        <v>100</v>
      </c>
      <c r="J33" s="35">
        <f t="shared" si="10"/>
        <v>100</v>
      </c>
      <c r="K33" s="35">
        <f t="shared" si="10"/>
        <v>100</v>
      </c>
      <c r="L33" s="35">
        <f t="shared" si="10"/>
        <v>100</v>
      </c>
      <c r="M33" s="35">
        <f t="shared" si="10"/>
        <v>100</v>
      </c>
      <c r="N33" s="35">
        <f t="shared" si="10"/>
        <v>100</v>
      </c>
      <c r="O33" s="35">
        <f t="shared" si="10"/>
        <v>100</v>
      </c>
      <c r="P33" s="35">
        <f t="shared" si="10"/>
        <v>100</v>
      </c>
      <c r="Q33" s="35">
        <f t="shared" si="10"/>
        <v>100</v>
      </c>
      <c r="R33" s="35">
        <f t="shared" si="10"/>
        <v>100</v>
      </c>
      <c r="S33" s="35">
        <f t="shared" si="10"/>
        <v>100</v>
      </c>
      <c r="T33" s="35">
        <f t="shared" si="10"/>
        <v>100</v>
      </c>
      <c r="U33" s="35">
        <f t="shared" si="10"/>
        <v>100</v>
      </c>
      <c r="V33" s="35">
        <f t="shared" si="10"/>
        <v>100</v>
      </c>
      <c r="W33" s="35">
        <f t="shared" si="10"/>
        <v>100</v>
      </c>
      <c r="X33" s="35">
        <f t="shared" si="10"/>
        <v>100</v>
      </c>
      <c r="Y33" s="35">
        <f t="shared" si="10"/>
        <v>100</v>
      </c>
      <c r="Z33" s="35">
        <f t="shared" si="10"/>
        <v>100</v>
      </c>
      <c r="AA33" s="35">
        <f t="shared" si="10"/>
        <v>100</v>
      </c>
      <c r="AB33" s="35">
        <f t="shared" si="10"/>
        <v>99</v>
      </c>
      <c r="AC33" s="35">
        <f t="shared" si="10"/>
        <v>100</v>
      </c>
      <c r="AD33" s="35">
        <f t="shared" si="10"/>
        <v>100</v>
      </c>
      <c r="AE33" s="35">
        <f t="shared" si="10"/>
        <v>100</v>
      </c>
      <c r="AF33" s="35">
        <f t="shared" si="10"/>
        <v>100</v>
      </c>
      <c r="AG33" s="38">
        <f t="shared" si="10"/>
        <v>100</v>
      </c>
      <c r="AH33" s="40">
        <f>AVERAGE(AH5:AH32)</f>
        <v>92.705472350230409</v>
      </c>
      <c r="AI33" s="8"/>
    </row>
    <row r="35" spans="1:35" x14ac:dyDescent="0.2">
      <c r="C35" s="26"/>
      <c r="D35" s="26" t="s">
        <v>53</v>
      </c>
      <c r="E35" s="26"/>
      <c r="F35" s="26"/>
      <c r="G35" s="26"/>
      <c r="H35" s="26"/>
      <c r="N35" s="2" t="s">
        <v>54</v>
      </c>
      <c r="Y35" s="2" t="s">
        <v>56</v>
      </c>
    </row>
    <row r="36" spans="1:35" x14ac:dyDescent="0.2">
      <c r="I36" s="2" t="s">
        <v>52</v>
      </c>
      <c r="K36" s="27"/>
      <c r="L36" s="27"/>
      <c r="M36" s="27"/>
      <c r="N36" s="27" t="s">
        <v>55</v>
      </c>
      <c r="O36" s="27"/>
      <c r="P36" s="27"/>
      <c r="Q36" s="27"/>
      <c r="W36" s="27"/>
      <c r="X36" s="27"/>
      <c r="Y36" s="27" t="s">
        <v>57</v>
      </c>
      <c r="Z36" s="27"/>
      <c r="AA36" s="27"/>
    </row>
    <row r="40" spans="1:35" x14ac:dyDescent="0.2">
      <c r="W40" s="2" t="s">
        <v>52</v>
      </c>
    </row>
    <row r="42" spans="1:35" x14ac:dyDescent="0.2">
      <c r="F42" s="2" t="s">
        <v>52</v>
      </c>
      <c r="K42" s="2" t="s">
        <v>52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zoomScale="90" zoomScaleNormal="90" workbookViewId="0">
      <selection sqref="A1:AG1"/>
    </sheetView>
  </sheetViews>
  <sheetFormatPr defaultRowHeight="12.75" x14ac:dyDescent="0.2"/>
  <cols>
    <col min="1" max="1" width="18.85546875" style="2" customWidth="1"/>
    <col min="2" max="2" width="6.42578125" style="2" customWidth="1"/>
    <col min="3" max="3" width="6.140625" style="2" customWidth="1"/>
    <col min="4" max="4" width="5.140625" style="2" customWidth="1"/>
    <col min="5" max="5" width="5" style="2" customWidth="1"/>
    <col min="6" max="9" width="5.140625" style="2" customWidth="1"/>
    <col min="10" max="10" width="5" style="2" customWidth="1"/>
    <col min="11" max="12" width="5.140625" style="2" customWidth="1"/>
    <col min="13" max="13" width="5" style="2" customWidth="1"/>
    <col min="14" max="14" width="5.7109375" style="2" customWidth="1"/>
    <col min="15" max="15" width="5" style="2" customWidth="1"/>
    <col min="16" max="16" width="5.28515625" style="2" customWidth="1"/>
    <col min="17" max="17" width="5.140625" style="2" customWidth="1"/>
    <col min="18" max="20" width="5.28515625" style="2" customWidth="1"/>
    <col min="21" max="21" width="5.140625" style="2" customWidth="1"/>
    <col min="22" max="22" width="5" style="2" customWidth="1"/>
    <col min="23" max="24" width="5.140625" style="2" customWidth="1"/>
    <col min="25" max="25" width="5.7109375" style="2" customWidth="1"/>
    <col min="26" max="26" width="5" style="2" customWidth="1"/>
    <col min="27" max="28" width="5.140625" style="2" customWidth="1"/>
    <col min="29" max="29" width="5.42578125" style="2" bestFit="1" customWidth="1"/>
    <col min="30" max="32" width="5.140625" style="2" customWidth="1"/>
    <col min="33" max="33" width="6.85546875" style="6" customWidth="1"/>
    <col min="34" max="34" width="7.140625" style="1" customWidth="1"/>
  </cols>
  <sheetData>
    <row r="1" spans="1:34" ht="20.100000000000001" customHeight="1" x14ac:dyDescent="0.2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4" s="4" customFormat="1" ht="20.100000000000001" customHeight="1" x14ac:dyDescent="0.2">
      <c r="A2" s="60" t="s">
        <v>21</v>
      </c>
      <c r="B2" s="58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6" t="s">
        <v>43</v>
      </c>
      <c r="AH3" s="39" t="s">
        <v>40</v>
      </c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6" t="s">
        <v>39</v>
      </c>
      <c r="AH4" s="39" t="s">
        <v>42</v>
      </c>
    </row>
    <row r="5" spans="1:34" s="5" customFormat="1" ht="20.100000000000001" customHeight="1" x14ac:dyDescent="0.2">
      <c r="A5" s="16" t="s">
        <v>46</v>
      </c>
      <c r="B5" s="17">
        <f>[1]Março!$G$5</f>
        <v>46</v>
      </c>
      <c r="C5" s="17">
        <f>[1]Março!$G$6</f>
        <v>38</v>
      </c>
      <c r="D5" s="17">
        <f>[1]Março!$G$7</f>
        <v>30</v>
      </c>
      <c r="E5" s="17">
        <f>[1]Março!$G$8</f>
        <v>26</v>
      </c>
      <c r="F5" s="17">
        <f>[1]Março!$G$9</f>
        <v>43</v>
      </c>
      <c r="G5" s="17">
        <f>[1]Março!$G$10</f>
        <v>40</v>
      </c>
      <c r="H5" s="17">
        <f>[1]Março!$G$11</f>
        <v>33</v>
      </c>
      <c r="I5" s="17">
        <f>[1]Março!$G$12</f>
        <v>39</v>
      </c>
      <c r="J5" s="17">
        <f>[1]Março!$G$13</f>
        <v>35</v>
      </c>
      <c r="K5" s="17">
        <f>[1]Março!$G$14</f>
        <v>34</v>
      </c>
      <c r="L5" s="17">
        <f>[1]Março!$G$15</f>
        <v>33</v>
      </c>
      <c r="M5" s="17">
        <f>[1]Março!$G$16</f>
        <v>33</v>
      </c>
      <c r="N5" s="17">
        <f>[1]Março!$G$17</f>
        <v>33</v>
      </c>
      <c r="O5" s="17">
        <f>[1]Março!$G$18</f>
        <v>53</v>
      </c>
      <c r="P5" s="17">
        <f>[1]Março!$G$19</f>
        <v>48</v>
      </c>
      <c r="Q5" s="17">
        <f>[1]Março!$G$20</f>
        <v>51</v>
      </c>
      <c r="R5" s="17">
        <f>[1]Março!$G$21</f>
        <v>68</v>
      </c>
      <c r="S5" s="17">
        <f>[1]Março!$G$22</f>
        <v>82</v>
      </c>
      <c r="T5" s="17">
        <f>[1]Março!$G$23</f>
        <v>70</v>
      </c>
      <c r="U5" s="17">
        <f>[1]Março!$G$24</f>
        <v>63</v>
      </c>
      <c r="V5" s="17">
        <f>[1]Março!$G$25</f>
        <v>59</v>
      </c>
      <c r="W5" s="17">
        <f>[1]Março!$G$26</f>
        <v>46</v>
      </c>
      <c r="X5" s="17">
        <f>[1]Março!$G$27</f>
        <v>41</v>
      </c>
      <c r="Y5" s="17">
        <f>[1]Março!$G$28</f>
        <v>47</v>
      </c>
      <c r="Z5" s="17">
        <f>[1]Março!$G$29</f>
        <v>55</v>
      </c>
      <c r="AA5" s="17">
        <f>[1]Março!$G$30</f>
        <v>48</v>
      </c>
      <c r="AB5" s="17">
        <f>[1]Março!$G$31</f>
        <v>39</v>
      </c>
      <c r="AC5" s="17">
        <f>[1]Março!$G$32</f>
        <v>35</v>
      </c>
      <c r="AD5" s="17">
        <f>[1]Março!$G$33</f>
        <v>41</v>
      </c>
      <c r="AE5" s="17">
        <f>[1]Março!$G$34</f>
        <v>45</v>
      </c>
      <c r="AF5" s="17">
        <f>[1]Março!$G$35</f>
        <v>42</v>
      </c>
      <c r="AG5" s="37">
        <f>MIN(B5:AF5)</f>
        <v>26</v>
      </c>
      <c r="AH5" s="40">
        <f>AVERAGE(B5:AF5)</f>
        <v>45.032258064516128</v>
      </c>
    </row>
    <row r="6" spans="1:34" ht="17.100000000000001" customHeight="1" x14ac:dyDescent="0.2">
      <c r="A6" s="16" t="s">
        <v>0</v>
      </c>
      <c r="B6" s="18">
        <f>[2]Março!$G$5</f>
        <v>44</v>
      </c>
      <c r="C6" s="18">
        <f>[2]Março!$G$6</f>
        <v>40</v>
      </c>
      <c r="D6" s="18">
        <f>[2]Março!$G$7</f>
        <v>32</v>
      </c>
      <c r="E6" s="18">
        <f>[2]Março!$G$8</f>
        <v>43</v>
      </c>
      <c r="F6" s="18">
        <f>[2]Março!$G$9</f>
        <v>47</v>
      </c>
      <c r="G6" s="18">
        <f>[2]Março!$G$10</f>
        <v>34</v>
      </c>
      <c r="H6" s="18">
        <f>[2]Março!$G$11</f>
        <v>36</v>
      </c>
      <c r="I6" s="18">
        <f>[2]Março!$G$12</f>
        <v>38</v>
      </c>
      <c r="J6" s="18">
        <f>[2]Março!$G$13</f>
        <v>37</v>
      </c>
      <c r="K6" s="18">
        <f>[2]Março!$G$14</f>
        <v>34</v>
      </c>
      <c r="L6" s="18">
        <f>[2]Março!$G$15</f>
        <v>54</v>
      </c>
      <c r="M6" s="18">
        <f>[2]Março!$G$16</f>
        <v>36</v>
      </c>
      <c r="N6" s="18">
        <f>[2]Março!$G$17</f>
        <v>55</v>
      </c>
      <c r="O6" s="18">
        <f>[2]Março!$G$18</f>
        <v>79</v>
      </c>
      <c r="P6" s="18">
        <f>[2]Março!$G$19</f>
        <v>63</v>
      </c>
      <c r="Q6" s="18">
        <f>[2]Março!$G$20</f>
        <v>62</v>
      </c>
      <c r="R6" s="18">
        <f>[2]Março!$G$21</f>
        <v>56</v>
      </c>
      <c r="S6" s="18">
        <f>[2]Março!$G$22</f>
        <v>82</v>
      </c>
      <c r="T6" s="18">
        <f>[2]Março!$G$23</f>
        <v>71</v>
      </c>
      <c r="U6" s="18">
        <f>[2]Março!$G$24</f>
        <v>80</v>
      </c>
      <c r="V6" s="18">
        <f>[2]Março!$G$25</f>
        <v>57</v>
      </c>
      <c r="W6" s="18">
        <f>[2]Março!$G$26</f>
        <v>42</v>
      </c>
      <c r="X6" s="18">
        <f>[2]Março!$G$27</f>
        <v>42</v>
      </c>
      <c r="Y6" s="18">
        <f>[2]Março!$G$28</f>
        <v>48</v>
      </c>
      <c r="Z6" s="18">
        <f>[2]Março!$G$29</f>
        <v>42</v>
      </c>
      <c r="AA6" s="18">
        <f>[2]Março!$G$30</f>
        <v>41</v>
      </c>
      <c r="AB6" s="18">
        <f>[2]Março!$G$31</f>
        <v>28</v>
      </c>
      <c r="AC6" s="18">
        <f>[2]Março!$G$32</f>
        <v>34</v>
      </c>
      <c r="AD6" s="18">
        <f>[2]Março!$G$33</f>
        <v>44</v>
      </c>
      <c r="AE6" s="18">
        <f>[2]Março!$G$34</f>
        <v>43</v>
      </c>
      <c r="AF6" s="18">
        <f>[2]Março!$G$35</f>
        <v>54</v>
      </c>
      <c r="AG6" s="43">
        <f>MIN(B6:AF6)</f>
        <v>28</v>
      </c>
      <c r="AH6" s="41">
        <f t="shared" ref="AH6:AH16" si="1">AVERAGE(B6:AF6)</f>
        <v>48.322580645161288</v>
      </c>
    </row>
    <row r="7" spans="1:34" ht="17.100000000000001" customHeight="1" x14ac:dyDescent="0.2">
      <c r="A7" s="16" t="s">
        <v>1</v>
      </c>
      <c r="B7" s="18">
        <f>[3]Março!$G$5</f>
        <v>37</v>
      </c>
      <c r="C7" s="18">
        <f>[3]Março!$G$6</f>
        <v>42</v>
      </c>
      <c r="D7" s="18">
        <f>[3]Março!$G$7</f>
        <v>32</v>
      </c>
      <c r="E7" s="18">
        <f>[3]Março!$G$8</f>
        <v>36</v>
      </c>
      <c r="F7" s="18">
        <f>[3]Março!$G$9</f>
        <v>49</v>
      </c>
      <c r="G7" s="18">
        <f>[3]Março!$G$10</f>
        <v>42</v>
      </c>
      <c r="H7" s="18">
        <f>[3]Março!$G$11</f>
        <v>46</v>
      </c>
      <c r="I7" s="18">
        <f>[3]Março!$G$12</f>
        <v>41</v>
      </c>
      <c r="J7" s="18">
        <f>[3]Março!$G$13</f>
        <v>38</v>
      </c>
      <c r="K7" s="18">
        <f>[3]Março!$G$14</f>
        <v>36</v>
      </c>
      <c r="L7" s="18">
        <f>[3]Março!$G$15</f>
        <v>49</v>
      </c>
      <c r="M7" s="18">
        <f>[3]Março!$G$16</f>
        <v>42</v>
      </c>
      <c r="N7" s="18">
        <f>[3]Março!$G$17</f>
        <v>40</v>
      </c>
      <c r="O7" s="18">
        <f>[3]Março!$G$18</f>
        <v>54</v>
      </c>
      <c r="P7" s="18">
        <f>[3]Março!$G$19</f>
        <v>41</v>
      </c>
      <c r="Q7" s="18">
        <f>[3]Março!$G$20</f>
        <v>69</v>
      </c>
      <c r="R7" s="18">
        <f>[3]Março!$G$21</f>
        <v>52</v>
      </c>
      <c r="S7" s="18">
        <f>[3]Março!$G$22</f>
        <v>78</v>
      </c>
      <c r="T7" s="18">
        <f>[3]Março!$G$23</f>
        <v>75</v>
      </c>
      <c r="U7" s="18">
        <f>[3]Março!$G$24</f>
        <v>66</v>
      </c>
      <c r="V7" s="18">
        <f>[3]Março!$G$25</f>
        <v>54</v>
      </c>
      <c r="W7" s="18">
        <f>[3]Março!$G$26</f>
        <v>44</v>
      </c>
      <c r="X7" s="18">
        <f>[3]Março!$G$27</f>
        <v>41</v>
      </c>
      <c r="Y7" s="18">
        <f>[3]Março!$G$28</f>
        <v>46</v>
      </c>
      <c r="Z7" s="18">
        <f>[3]Março!$G$29</f>
        <v>51</v>
      </c>
      <c r="AA7" s="18">
        <f>[3]Março!$G$30</f>
        <v>46</v>
      </c>
      <c r="AB7" s="18">
        <f>[3]Março!$G$31</f>
        <v>28</v>
      </c>
      <c r="AC7" s="18">
        <f>[3]Março!$G$32</f>
        <v>26</v>
      </c>
      <c r="AD7" s="18">
        <f>[3]Março!$G$33</f>
        <v>34</v>
      </c>
      <c r="AE7" s="18">
        <f>[3]Março!$G$34</f>
        <v>38</v>
      </c>
      <c r="AF7" s="18">
        <f>[3]Março!$G$35</f>
        <v>45</v>
      </c>
      <c r="AG7" s="43">
        <f t="shared" ref="AG7:AG16" si="2">MIN(B7:AF7)</f>
        <v>26</v>
      </c>
      <c r="AH7" s="41">
        <f t="shared" si="1"/>
        <v>45.741935483870968</v>
      </c>
    </row>
    <row r="8" spans="1:34" ht="17.100000000000001" customHeight="1" x14ac:dyDescent="0.2">
      <c r="A8" s="16" t="s">
        <v>71</v>
      </c>
      <c r="B8" s="18" t="str">
        <f>[4]Março!$G$5</f>
        <v>**</v>
      </c>
      <c r="C8" s="18" t="str">
        <f>[4]Março!$G$6</f>
        <v>**</v>
      </c>
      <c r="D8" s="18" t="str">
        <f>[4]Março!$G$7</f>
        <v>**</v>
      </c>
      <c r="E8" s="18" t="str">
        <f>[4]Março!$G$8</f>
        <v>**</v>
      </c>
      <c r="F8" s="18" t="str">
        <f>[4]Março!$G$9</f>
        <v>**</v>
      </c>
      <c r="G8" s="18" t="str">
        <f>[4]Março!$G$10</f>
        <v>**</v>
      </c>
      <c r="H8" s="18" t="str">
        <f>[4]Março!$G$11</f>
        <v>**</v>
      </c>
      <c r="I8" s="18" t="str">
        <f>[4]Março!$G$12</f>
        <v>**</v>
      </c>
      <c r="J8" s="18" t="str">
        <f>[4]Março!$G$13</f>
        <v>**</v>
      </c>
      <c r="K8" s="18" t="str">
        <f>[4]Março!$G$14</f>
        <v>**</v>
      </c>
      <c r="L8" s="18" t="str">
        <f>[4]Março!$G$15</f>
        <v>**</v>
      </c>
      <c r="M8" s="18" t="str">
        <f>[4]Março!$G$16</f>
        <v>**</v>
      </c>
      <c r="N8" s="18" t="str">
        <f>[4]Março!$G$17</f>
        <v>**</v>
      </c>
      <c r="O8" s="18" t="str">
        <f>[4]Março!$G$18</f>
        <v>**</v>
      </c>
      <c r="P8" s="18" t="str">
        <f>[4]Março!$G$19</f>
        <v>**</v>
      </c>
      <c r="Q8" s="18" t="str">
        <f>[4]Março!$G$20</f>
        <v>**</v>
      </c>
      <c r="R8" s="18" t="str">
        <f>[4]Março!$G$21</f>
        <v>**</v>
      </c>
      <c r="S8" s="18" t="str">
        <f>[4]Março!$G$22</f>
        <v>**</v>
      </c>
      <c r="T8" s="18" t="str">
        <f>[4]Março!$G$23</f>
        <v>**</v>
      </c>
      <c r="U8" s="18" t="str">
        <f>[4]Março!$G$24</f>
        <v>**</v>
      </c>
      <c r="V8" s="18" t="str">
        <f>[4]Março!$G$25</f>
        <v>**</v>
      </c>
      <c r="W8" s="18">
        <f>[4]Março!$G$26</f>
        <v>48</v>
      </c>
      <c r="X8" s="18">
        <f>[4]Março!$G$27</f>
        <v>47</v>
      </c>
      <c r="Y8" s="18">
        <f>[4]Março!$G$28</f>
        <v>45</v>
      </c>
      <c r="Z8" s="18">
        <f>[4]Março!$G$29</f>
        <v>47</v>
      </c>
      <c r="AA8" s="18">
        <f>[4]Março!$G$30</f>
        <v>64</v>
      </c>
      <c r="AB8" s="18">
        <f>[4]Março!$G$31</f>
        <v>37</v>
      </c>
      <c r="AC8" s="18">
        <f>[4]Março!$G$32</f>
        <v>37</v>
      </c>
      <c r="AD8" s="18">
        <f>[4]Março!$G$33</f>
        <v>39</v>
      </c>
      <c r="AE8" s="18">
        <f>[4]Março!$G$34</f>
        <v>48</v>
      </c>
      <c r="AF8" s="18">
        <f>[4]Março!$G$35</f>
        <v>54</v>
      </c>
      <c r="AG8" s="43">
        <f t="shared" si="2"/>
        <v>37</v>
      </c>
      <c r="AH8" s="41">
        <f t="shared" si="1"/>
        <v>46.6</v>
      </c>
    </row>
    <row r="9" spans="1:34" ht="17.100000000000001" customHeight="1" x14ac:dyDescent="0.2">
      <c r="A9" s="16" t="s">
        <v>47</v>
      </c>
      <c r="B9" s="18">
        <f>[5]Março!$G$5</f>
        <v>46</v>
      </c>
      <c r="C9" s="18">
        <f>[5]Março!$G$6</f>
        <v>45</v>
      </c>
      <c r="D9" s="18">
        <f>[5]Março!$G$7</f>
        <v>48</v>
      </c>
      <c r="E9" s="18">
        <f>[5]Março!$G$8</f>
        <v>56</v>
      </c>
      <c r="F9" s="18">
        <f>[5]Março!$G$9</f>
        <v>53</v>
      </c>
      <c r="G9" s="18">
        <f>[5]Março!$G$10</f>
        <v>52</v>
      </c>
      <c r="H9" s="18">
        <f>[5]Março!$G$11</f>
        <v>42</v>
      </c>
      <c r="I9" s="18">
        <f>[5]Março!$G$12</f>
        <v>49</v>
      </c>
      <c r="J9" s="18">
        <f>[5]Março!$G$13</f>
        <v>44</v>
      </c>
      <c r="K9" s="18">
        <f>[5]Março!$G$14</f>
        <v>42</v>
      </c>
      <c r="L9" s="18">
        <f>[5]Março!$G$15</f>
        <v>49</v>
      </c>
      <c r="M9" s="18">
        <f>[5]Março!$G$16</f>
        <v>39</v>
      </c>
      <c r="N9" s="18">
        <f>[5]Março!$G$17</f>
        <v>50</v>
      </c>
      <c r="O9" s="18">
        <f>[5]Março!$G$18</f>
        <v>65</v>
      </c>
      <c r="P9" s="18">
        <f>[5]Março!$G$19</f>
        <v>60</v>
      </c>
      <c r="Q9" s="18">
        <f>[5]Março!$G$20</f>
        <v>68</v>
      </c>
      <c r="R9" s="18">
        <f>[5]Março!$G$21</f>
        <v>65</v>
      </c>
      <c r="S9" s="18">
        <f>[5]Março!$G$22</f>
        <v>66</v>
      </c>
      <c r="T9" s="18">
        <f>[5]Março!$G$23</f>
        <v>68</v>
      </c>
      <c r="U9" s="18">
        <f>[5]Março!$G$24</f>
        <v>75</v>
      </c>
      <c r="V9" s="18">
        <f>[5]Março!$G$25</f>
        <v>55</v>
      </c>
      <c r="W9" s="18">
        <f>[5]Março!$G$26</f>
        <v>42</v>
      </c>
      <c r="X9" s="18">
        <f>[5]Março!$G$27</f>
        <v>45</v>
      </c>
      <c r="Y9" s="18">
        <f>[5]Março!$G$28</f>
        <v>52</v>
      </c>
      <c r="Z9" s="18">
        <f>[5]Março!$G$29</f>
        <v>45</v>
      </c>
      <c r="AA9" s="18">
        <f>[5]Março!$G$30</f>
        <v>53</v>
      </c>
      <c r="AB9" s="18">
        <f>[5]Março!$G$31</f>
        <v>31</v>
      </c>
      <c r="AC9" s="18">
        <f>[5]Março!$G$32</f>
        <v>36</v>
      </c>
      <c r="AD9" s="18">
        <f>[5]Março!$G$33</f>
        <v>32</v>
      </c>
      <c r="AE9" s="18">
        <f>[5]Março!$G$34</f>
        <v>41</v>
      </c>
      <c r="AF9" s="18">
        <f>[5]Março!$G$35</f>
        <v>48</v>
      </c>
      <c r="AG9" s="43">
        <f t="shared" ref="AG9" si="3">MIN(B9:AF9)</f>
        <v>31</v>
      </c>
      <c r="AH9" s="41">
        <f t="shared" ref="AH9" si="4">AVERAGE(B9:AF9)</f>
        <v>50.387096774193552</v>
      </c>
    </row>
    <row r="10" spans="1:34" ht="17.100000000000001" customHeight="1" x14ac:dyDescent="0.2">
      <c r="A10" s="16" t="s">
        <v>2</v>
      </c>
      <c r="B10" s="18">
        <f>[6]Março!$G$5</f>
        <v>43</v>
      </c>
      <c r="C10" s="18">
        <f>[6]Março!$G$6</f>
        <v>48</v>
      </c>
      <c r="D10" s="18">
        <f>[6]Março!$G$7</f>
        <v>43</v>
      </c>
      <c r="E10" s="18">
        <f>[6]Março!$G$8</f>
        <v>34</v>
      </c>
      <c r="F10" s="18">
        <f>[6]Março!$G$9</f>
        <v>52</v>
      </c>
      <c r="G10" s="18">
        <f>[6]Março!$G$10</f>
        <v>48</v>
      </c>
      <c r="H10" s="18">
        <f>[6]Março!$G$11</f>
        <v>43</v>
      </c>
      <c r="I10" s="18">
        <f>[6]Março!$G$12</f>
        <v>54</v>
      </c>
      <c r="J10" s="18">
        <f>[6]Março!$G$13</f>
        <v>46</v>
      </c>
      <c r="K10" s="18">
        <f>[6]Março!$G$14</f>
        <v>46</v>
      </c>
      <c r="L10" s="18">
        <f>[6]Março!$G$15</f>
        <v>54</v>
      </c>
      <c r="M10" s="18">
        <f>[6]Março!$G$16</f>
        <v>51</v>
      </c>
      <c r="N10" s="18">
        <f>[6]Março!$G$17</f>
        <v>43</v>
      </c>
      <c r="O10" s="18">
        <f>[6]Março!$G$18</f>
        <v>55</v>
      </c>
      <c r="P10" s="18">
        <f>[6]Março!$G$19</f>
        <v>65</v>
      </c>
      <c r="Q10" s="18">
        <f>[6]Março!$G$20</f>
        <v>73</v>
      </c>
      <c r="R10" s="18">
        <f>[6]Março!$G$21</f>
        <v>58</v>
      </c>
      <c r="S10" s="18">
        <f>[6]Março!$G$22</f>
        <v>81</v>
      </c>
      <c r="T10" s="18">
        <f>[6]Março!$G$23</f>
        <v>68</v>
      </c>
      <c r="U10" s="18">
        <f>[6]Março!$G$24</f>
        <v>69</v>
      </c>
      <c r="V10" s="18">
        <f>[6]Março!$G$25</f>
        <v>58</v>
      </c>
      <c r="W10" s="18">
        <f>[6]Março!$G$26</f>
        <v>46</v>
      </c>
      <c r="X10" s="18">
        <f>[6]Março!$G$27</f>
        <v>42</v>
      </c>
      <c r="Y10" s="18">
        <f>[6]Março!$G$28</f>
        <v>43</v>
      </c>
      <c r="Z10" s="18">
        <f>[6]Março!$G$29</f>
        <v>58</v>
      </c>
      <c r="AA10" s="18">
        <f>[6]Março!$G$30</f>
        <v>48</v>
      </c>
      <c r="AB10" s="18">
        <f>[6]Março!$G$31</f>
        <v>38</v>
      </c>
      <c r="AC10" s="18">
        <f>[6]Março!$G$32</f>
        <v>19</v>
      </c>
      <c r="AD10" s="18">
        <f>[6]Março!$G$33</f>
        <v>35</v>
      </c>
      <c r="AE10" s="18">
        <f>[6]Março!$G$34</f>
        <v>37</v>
      </c>
      <c r="AF10" s="18">
        <f>[6]Março!$G$35</f>
        <v>46</v>
      </c>
      <c r="AG10" s="43">
        <f t="shared" si="2"/>
        <v>19</v>
      </c>
      <c r="AH10" s="41">
        <f t="shared" si="1"/>
        <v>49.806451612903224</v>
      </c>
    </row>
    <row r="11" spans="1:34" ht="17.100000000000001" customHeight="1" x14ac:dyDescent="0.2">
      <c r="A11" s="16" t="s">
        <v>3</v>
      </c>
      <c r="B11" s="18">
        <f>[7]Março!$G$5</f>
        <v>46</v>
      </c>
      <c r="C11" s="18">
        <f>[7]Março!$G$6</f>
        <v>43</v>
      </c>
      <c r="D11" s="18">
        <f>[7]Março!$G$7</f>
        <v>40</v>
      </c>
      <c r="E11" s="18">
        <f>[7]Março!$G$8</f>
        <v>32</v>
      </c>
      <c r="F11" s="18">
        <f>[7]Março!$G$9</f>
        <v>36</v>
      </c>
      <c r="G11" s="18">
        <f>[7]Março!$G$10</f>
        <v>36</v>
      </c>
      <c r="H11" s="18">
        <f>[7]Março!$G$11</f>
        <v>41</v>
      </c>
      <c r="I11" s="18">
        <f>[7]Março!$G$12</f>
        <v>43</v>
      </c>
      <c r="J11" s="18">
        <f>[7]Março!$G$13</f>
        <v>43</v>
      </c>
      <c r="K11" s="18">
        <f>[7]Março!$G$14</f>
        <v>39</v>
      </c>
      <c r="L11" s="18">
        <f>[7]Março!$G$15</f>
        <v>44</v>
      </c>
      <c r="M11" s="18">
        <f>[7]Março!$G$16</f>
        <v>41</v>
      </c>
      <c r="N11" s="18">
        <f>[7]Março!$G$17</f>
        <v>39</v>
      </c>
      <c r="O11" s="18">
        <f>[7]Março!$G$18</f>
        <v>42</v>
      </c>
      <c r="P11" s="18">
        <f>[7]Março!$G$19</f>
        <v>42</v>
      </c>
      <c r="Q11" s="18">
        <f>[7]Março!$G$20</f>
        <v>58</v>
      </c>
      <c r="R11" s="18">
        <f>[7]Março!$G$21</f>
        <v>57</v>
      </c>
      <c r="S11" s="18">
        <f>[7]Março!$G$22</f>
        <v>71</v>
      </c>
      <c r="T11" s="18">
        <f>[7]Março!$G$23</f>
        <v>71</v>
      </c>
      <c r="U11" s="18">
        <f>[7]Março!$G$24</f>
        <v>67</v>
      </c>
      <c r="V11" s="18">
        <f>[7]Março!$G$25</f>
        <v>61</v>
      </c>
      <c r="W11" s="18">
        <f>[7]Março!$G$26</f>
        <v>47</v>
      </c>
      <c r="X11" s="18">
        <f>[7]Março!$G$27</f>
        <v>46</v>
      </c>
      <c r="Y11" s="18">
        <f>[7]Março!$G$28</f>
        <v>58</v>
      </c>
      <c r="Z11" s="18">
        <f>[7]Março!$G$29</f>
        <v>67</v>
      </c>
      <c r="AA11" s="18">
        <f>[7]Março!$G$30</f>
        <v>69</v>
      </c>
      <c r="AB11" s="18">
        <f>[7]Março!$G$31</f>
        <v>44</v>
      </c>
      <c r="AC11" s="18">
        <f>[7]Março!$G$32</f>
        <v>35</v>
      </c>
      <c r="AD11" s="18">
        <f>[7]Março!$G$33</f>
        <v>38</v>
      </c>
      <c r="AE11" s="18">
        <f>[7]Março!$G$34</f>
        <v>47</v>
      </c>
      <c r="AF11" s="18">
        <f>[7]Março!$G$35</f>
        <v>47</v>
      </c>
      <c r="AG11" s="43">
        <f t="shared" si="2"/>
        <v>32</v>
      </c>
      <c r="AH11" s="41">
        <f>AVERAGE(B11:AF11)</f>
        <v>48.064516129032256</v>
      </c>
    </row>
    <row r="12" spans="1:34" ht="17.100000000000001" customHeight="1" x14ac:dyDescent="0.2">
      <c r="A12" s="16" t="s">
        <v>4</v>
      </c>
      <c r="B12" s="18">
        <f>[8]Março!$G$5</f>
        <v>60</v>
      </c>
      <c r="C12" s="18">
        <f>[8]Março!$G$6</f>
        <v>46</v>
      </c>
      <c r="D12" s="18">
        <f>[8]Março!$G$7</f>
        <v>31</v>
      </c>
      <c r="E12" s="18">
        <f>[8]Março!$G$8</f>
        <v>37</v>
      </c>
      <c r="F12" s="18">
        <f>[8]Março!$G$9</f>
        <v>43</v>
      </c>
      <c r="G12" s="18">
        <f>[8]Março!$G$10</f>
        <v>39</v>
      </c>
      <c r="H12" s="18">
        <f>[8]Março!$G$11</f>
        <v>46</v>
      </c>
      <c r="I12" s="18">
        <f>[8]Março!$G$12</f>
        <v>44</v>
      </c>
      <c r="J12" s="18">
        <f>[8]Março!$G$13</f>
        <v>41</v>
      </c>
      <c r="K12" s="18">
        <f>[8]Março!$G$14</f>
        <v>36</v>
      </c>
      <c r="L12" s="18">
        <f>[8]Março!$G$15</f>
        <v>49</v>
      </c>
      <c r="M12" s="18">
        <f>[8]Março!$G$16</f>
        <v>50</v>
      </c>
      <c r="N12" s="18">
        <f>[8]Março!$G$17</f>
        <v>44</v>
      </c>
      <c r="O12" s="18">
        <f>[8]Março!$G$18</f>
        <v>48</v>
      </c>
      <c r="P12" s="18">
        <f>[8]Março!$G$19</f>
        <v>46</v>
      </c>
      <c r="Q12" s="18">
        <f>[8]Março!$G$20</f>
        <v>54</v>
      </c>
      <c r="R12" s="18">
        <f>[8]Março!$G$21</f>
        <v>61</v>
      </c>
      <c r="S12" s="18">
        <f>[8]Março!$G$22</f>
        <v>73</v>
      </c>
      <c r="T12" s="18">
        <f>[8]Março!$G$23</f>
        <v>63</v>
      </c>
      <c r="U12" s="18">
        <f>[8]Março!$G$24</f>
        <v>64</v>
      </c>
      <c r="V12" s="18">
        <f>[8]Março!$G$25</f>
        <v>64</v>
      </c>
      <c r="W12" s="18">
        <f>[8]Março!$G$26</f>
        <v>56</v>
      </c>
      <c r="X12" s="18">
        <f>[8]Março!$G$27</f>
        <v>50</v>
      </c>
      <c r="Y12" s="18">
        <f>[8]Março!$G$28</f>
        <v>65</v>
      </c>
      <c r="Z12" s="18">
        <f>[8]Março!$G$29</f>
        <v>56</v>
      </c>
      <c r="AA12" s="18">
        <f>[8]Março!$G$30</f>
        <v>72</v>
      </c>
      <c r="AB12" s="18">
        <f>[8]Março!$G$31</f>
        <v>51</v>
      </c>
      <c r="AC12" s="18">
        <f>[8]Março!$G$32</f>
        <v>47</v>
      </c>
      <c r="AD12" s="18">
        <f>[8]Março!$G$33</f>
        <v>47</v>
      </c>
      <c r="AE12" s="18">
        <f>[8]Março!$G$34</f>
        <v>51</v>
      </c>
      <c r="AF12" s="18">
        <f>[8]Março!$G$35</f>
        <v>50</v>
      </c>
      <c r="AG12" s="43">
        <f t="shared" si="2"/>
        <v>31</v>
      </c>
      <c r="AH12" s="41">
        <f t="shared" si="1"/>
        <v>51.096774193548384</v>
      </c>
    </row>
    <row r="13" spans="1:34" ht="17.100000000000001" customHeight="1" x14ac:dyDescent="0.2">
      <c r="A13" s="16" t="s">
        <v>5</v>
      </c>
      <c r="B13" s="19">
        <f>[9]Março!$G$5</f>
        <v>49</v>
      </c>
      <c r="C13" s="19">
        <f>[9]Março!$G$6</f>
        <v>44</v>
      </c>
      <c r="D13" s="19">
        <f>[9]Março!$G$7</f>
        <v>40</v>
      </c>
      <c r="E13" s="19">
        <f>[9]Março!$G$8</f>
        <v>49</v>
      </c>
      <c r="F13" s="19">
        <f>[9]Março!$G$9</f>
        <v>52</v>
      </c>
      <c r="G13" s="19">
        <f>[9]Março!$G$10</f>
        <v>38</v>
      </c>
      <c r="H13" s="19">
        <f>[9]Março!$G$11</f>
        <v>40</v>
      </c>
      <c r="I13" s="19">
        <f>[9]Março!$G$12</f>
        <v>37</v>
      </c>
      <c r="J13" s="19">
        <f>[9]Março!$G$13</f>
        <v>57</v>
      </c>
      <c r="K13" s="19">
        <f>[9]Março!$G$14</f>
        <v>37</v>
      </c>
      <c r="L13" s="19">
        <f>[9]Março!$G$15</f>
        <v>48</v>
      </c>
      <c r="M13" s="19">
        <f>[9]Março!$G$16</f>
        <v>41</v>
      </c>
      <c r="N13" s="19">
        <f>[9]Março!$G$17</f>
        <v>39</v>
      </c>
      <c r="O13" s="19">
        <f>[9]Março!$G$18</f>
        <v>62</v>
      </c>
      <c r="P13" s="19">
        <f>[9]Março!$G$19</f>
        <v>43</v>
      </c>
      <c r="Q13" s="19">
        <f>[9]Março!$G$20</f>
        <v>66</v>
      </c>
      <c r="R13" s="19">
        <f>[9]Março!$G$21</f>
        <v>59</v>
      </c>
      <c r="S13" s="19">
        <f>[9]Março!$G$22</f>
        <v>72</v>
      </c>
      <c r="T13" s="19">
        <f>[9]Março!$G$23</f>
        <v>74</v>
      </c>
      <c r="U13" s="19">
        <f>[9]Março!$G$24</f>
        <v>69</v>
      </c>
      <c r="V13" s="19">
        <f>[9]Março!$G$25</f>
        <v>55</v>
      </c>
      <c r="W13" s="19">
        <f>[9]Março!$G$26</f>
        <v>45</v>
      </c>
      <c r="X13" s="19">
        <f>[9]Março!$G$27</f>
        <v>54</v>
      </c>
      <c r="Y13" s="19">
        <f>[9]Março!$G$28</f>
        <v>57</v>
      </c>
      <c r="Z13" s="19">
        <f>[9]Março!$G$29</f>
        <v>63</v>
      </c>
      <c r="AA13" s="19">
        <f>[9]Março!$G$30</f>
        <v>61</v>
      </c>
      <c r="AB13" s="19">
        <f>[9]Março!$G$31</f>
        <v>26</v>
      </c>
      <c r="AC13" s="19">
        <f>[9]Março!$G$32</f>
        <v>30</v>
      </c>
      <c r="AD13" s="19">
        <f>[9]Março!$G$33</f>
        <v>34</v>
      </c>
      <c r="AE13" s="19">
        <f>[9]Março!$G$34</f>
        <v>39</v>
      </c>
      <c r="AF13" s="19">
        <f>[9]Março!$G$35</f>
        <v>41</v>
      </c>
      <c r="AG13" s="43">
        <f t="shared" si="2"/>
        <v>26</v>
      </c>
      <c r="AH13" s="41">
        <f t="shared" si="1"/>
        <v>49.064516129032256</v>
      </c>
    </row>
    <row r="14" spans="1:34" ht="17.100000000000001" customHeight="1" x14ac:dyDescent="0.2">
      <c r="A14" s="16" t="s">
        <v>49</v>
      </c>
      <c r="B14" s="19">
        <f>[10]Março!$G$5</f>
        <v>43</v>
      </c>
      <c r="C14" s="19">
        <f>[10]Março!$G$6</f>
        <v>42</v>
      </c>
      <c r="D14" s="19">
        <f>[10]Março!$G$7</f>
        <v>43</v>
      </c>
      <c r="E14" s="19">
        <f>[10]Março!$G$8</f>
        <v>50</v>
      </c>
      <c r="F14" s="19">
        <f>[10]Março!$G$9</f>
        <v>50</v>
      </c>
      <c r="G14" s="19">
        <f>[10]Março!$G$10</f>
        <v>45</v>
      </c>
      <c r="H14" s="19">
        <f>[10]Março!$G$11</f>
        <v>41</v>
      </c>
      <c r="I14" s="19">
        <f>[10]Março!$G$12</f>
        <v>38</v>
      </c>
      <c r="J14" s="19">
        <f>[10]Março!$G$13</f>
        <v>44</v>
      </c>
      <c r="K14" s="19">
        <f>[10]Março!$G$14</f>
        <v>37</v>
      </c>
      <c r="L14" s="19">
        <f>[10]Março!$G$15</f>
        <v>44</v>
      </c>
      <c r="M14" s="19">
        <f>[10]Março!$G$16</f>
        <v>45</v>
      </c>
      <c r="N14" s="19">
        <f>[10]Março!$G$17</f>
        <v>48</v>
      </c>
      <c r="O14" s="19">
        <f>[10]Março!$G$18</f>
        <v>49</v>
      </c>
      <c r="P14" s="19">
        <f>[10]Março!$G$19</f>
        <v>40</v>
      </c>
      <c r="Q14" s="19">
        <f>[10]Março!$G$20</f>
        <v>62</v>
      </c>
      <c r="R14" s="19">
        <f>[10]Março!$G$21</f>
        <v>53</v>
      </c>
      <c r="S14" s="19">
        <f>[10]Março!$G$22</f>
        <v>58</v>
      </c>
      <c r="T14" s="19">
        <f>[10]Março!$G$23</f>
        <v>58</v>
      </c>
      <c r="U14" s="19">
        <f>[10]Março!$G$24</f>
        <v>59</v>
      </c>
      <c r="V14" s="19">
        <f>[10]Março!$G$25</f>
        <v>52</v>
      </c>
      <c r="W14" s="19">
        <f>[10]Março!$G$26</f>
        <v>48</v>
      </c>
      <c r="X14" s="19">
        <f>[10]Março!$G$27</f>
        <v>46</v>
      </c>
      <c r="Y14" s="19">
        <f>[10]Março!$G$28</f>
        <v>55</v>
      </c>
      <c r="Z14" s="19">
        <f>[10]Março!$G$29</f>
        <v>56</v>
      </c>
      <c r="AA14" s="19">
        <f>[10]Março!$G$30</f>
        <v>62</v>
      </c>
      <c r="AB14" s="19">
        <f>[10]Março!$G$31</f>
        <v>44</v>
      </c>
      <c r="AC14" s="19">
        <f>[10]Março!$G$32</f>
        <v>40</v>
      </c>
      <c r="AD14" s="19">
        <f>[10]Março!$G$33</f>
        <v>43</v>
      </c>
      <c r="AE14" s="19">
        <f>[10]Março!$G$34</f>
        <v>46</v>
      </c>
      <c r="AF14" s="19">
        <f>[10]Março!$G$35</f>
        <v>47</v>
      </c>
      <c r="AG14" s="43">
        <f>MIN(B14:AF14)</f>
        <v>37</v>
      </c>
      <c r="AH14" s="41">
        <f>AVERAGE(B14:AF14)</f>
        <v>48</v>
      </c>
    </row>
    <row r="15" spans="1:34" ht="17.100000000000001" customHeight="1" x14ac:dyDescent="0.2">
      <c r="A15" s="16" t="s">
        <v>6</v>
      </c>
      <c r="B15" s="19">
        <f>[11]Março!$G$5</f>
        <v>39</v>
      </c>
      <c r="C15" s="19">
        <f>[11]Março!$G$6</f>
        <v>46</v>
      </c>
      <c r="D15" s="19">
        <f>[11]Março!$G$7</f>
        <v>39</v>
      </c>
      <c r="E15" s="19">
        <f>[11]Março!$G$8</f>
        <v>40</v>
      </c>
      <c r="F15" s="19">
        <f>[11]Março!$G$9</f>
        <v>44</v>
      </c>
      <c r="G15" s="19">
        <f>[11]Março!$G$10</f>
        <v>39</v>
      </c>
      <c r="H15" s="19">
        <f>[11]Março!$G$11</f>
        <v>42</v>
      </c>
      <c r="I15" s="19">
        <f>[11]Março!$G$12</f>
        <v>41</v>
      </c>
      <c r="J15" s="19">
        <f>[11]Março!$G$13</f>
        <v>41</v>
      </c>
      <c r="K15" s="19">
        <f>[11]Março!$G$14</f>
        <v>37</v>
      </c>
      <c r="L15" s="19">
        <f>[11]Março!$G$15</f>
        <v>45</v>
      </c>
      <c r="M15" s="19">
        <f>[11]Março!$G$16</f>
        <v>43</v>
      </c>
      <c r="N15" s="19">
        <f>[11]Março!$G$17</f>
        <v>37</v>
      </c>
      <c r="O15" s="19">
        <f>[11]Março!$G$18</f>
        <v>44</v>
      </c>
      <c r="P15" s="19">
        <f>[11]Março!$G$19</f>
        <v>40</v>
      </c>
      <c r="Q15" s="19">
        <f>[11]Março!$G$20</f>
        <v>62</v>
      </c>
      <c r="R15" s="19">
        <f>[11]Março!$G$21</f>
        <v>55</v>
      </c>
      <c r="S15" s="19">
        <f>[11]Março!$G$22</f>
        <v>70</v>
      </c>
      <c r="T15" s="19">
        <f>[11]Março!$G$23</f>
        <v>60</v>
      </c>
      <c r="U15" s="19">
        <f>[11]Março!$G$24</f>
        <v>58</v>
      </c>
      <c r="V15" s="19">
        <f>[11]Março!$G$25</f>
        <v>56</v>
      </c>
      <c r="W15" s="19">
        <f>[11]Março!$G$26</f>
        <v>40</v>
      </c>
      <c r="X15" s="19">
        <f>[11]Março!$G$27</f>
        <v>50</v>
      </c>
      <c r="Y15" s="19">
        <f>[11]Março!$G$28</f>
        <v>50</v>
      </c>
      <c r="Z15" s="19">
        <f>[11]Março!$G$29</f>
        <v>68</v>
      </c>
      <c r="AA15" s="19">
        <f>[11]Março!$G$30</f>
        <v>49</v>
      </c>
      <c r="AB15" s="19">
        <f>[11]Março!$G$31</f>
        <v>37</v>
      </c>
      <c r="AC15" s="19">
        <f>[11]Março!$G$32</f>
        <v>37</v>
      </c>
      <c r="AD15" s="19">
        <f>[11]Março!$G$33</f>
        <v>41</v>
      </c>
      <c r="AE15" s="19">
        <f>[11]Março!$G$34</f>
        <v>41</v>
      </c>
      <c r="AF15" s="19">
        <f>[11]Março!$G$35</f>
        <v>46</v>
      </c>
      <c r="AG15" s="43">
        <f t="shared" si="2"/>
        <v>37</v>
      </c>
      <c r="AH15" s="41">
        <f t="shared" si="1"/>
        <v>46.354838709677416</v>
      </c>
    </row>
    <row r="16" spans="1:34" ht="17.100000000000001" customHeight="1" x14ac:dyDescent="0.2">
      <c r="A16" s="16" t="s">
        <v>7</v>
      </c>
      <c r="B16" s="19">
        <f>[12]Março!$G$5</f>
        <v>46</v>
      </c>
      <c r="C16" s="19">
        <f>[12]Março!$G$6</f>
        <v>44</v>
      </c>
      <c r="D16" s="19">
        <f>[12]Março!$G$7</f>
        <v>39</v>
      </c>
      <c r="E16" s="19">
        <f>[12]Março!$G$8</f>
        <v>44</v>
      </c>
      <c r="F16" s="19">
        <f>[12]Março!$G$9</f>
        <v>42</v>
      </c>
      <c r="G16" s="19">
        <f>[12]Março!$G$10</f>
        <v>37</v>
      </c>
      <c r="H16" s="19">
        <f>[12]Março!$G$11</f>
        <v>33</v>
      </c>
      <c r="I16" s="19">
        <f>[12]Março!$G$12</f>
        <v>39</v>
      </c>
      <c r="J16" s="19">
        <f>[12]Março!$G$13</f>
        <v>44</v>
      </c>
      <c r="K16" s="19">
        <f>[12]Março!$G$14</f>
        <v>38</v>
      </c>
      <c r="L16" s="19">
        <f>[12]Março!$G$15</f>
        <v>49</v>
      </c>
      <c r="M16" s="19">
        <f>[12]Março!$G$16</f>
        <v>37</v>
      </c>
      <c r="N16" s="19">
        <f>[12]Março!$G$17</f>
        <v>58</v>
      </c>
      <c r="O16" s="19">
        <f>[12]Março!$G$18</f>
        <v>68</v>
      </c>
      <c r="P16" s="19">
        <f>[12]Março!$G$19</f>
        <v>63</v>
      </c>
      <c r="Q16" s="19">
        <f>[12]Março!$G$20</f>
        <v>68</v>
      </c>
      <c r="R16" s="19">
        <f>[12]Março!$G$21</f>
        <v>65</v>
      </c>
      <c r="S16" s="19">
        <f>[12]Março!$G$22</f>
        <v>83</v>
      </c>
      <c r="T16" s="19">
        <f>[12]Março!$G$23</f>
        <v>73</v>
      </c>
      <c r="U16" s="19">
        <f>[12]Março!$G$24</f>
        <v>82</v>
      </c>
      <c r="V16" s="19">
        <f>[12]Março!$G$25</f>
        <v>59</v>
      </c>
      <c r="W16" s="19">
        <f>[12]Março!$G$26</f>
        <v>48</v>
      </c>
      <c r="X16" s="19">
        <f>[12]Março!$G$27</f>
        <v>40</v>
      </c>
      <c r="Y16" s="19">
        <f>[12]Março!$G$28</f>
        <v>50</v>
      </c>
      <c r="Z16" s="19">
        <f>[12]Março!$G$29</f>
        <v>44</v>
      </c>
      <c r="AA16" s="19">
        <f>[12]Março!$G$30</f>
        <v>52</v>
      </c>
      <c r="AB16" s="19">
        <f>[12]Março!$G$31</f>
        <v>32</v>
      </c>
      <c r="AC16" s="19">
        <f>[12]Março!$G$32</f>
        <v>30</v>
      </c>
      <c r="AD16" s="19">
        <f>[12]Março!$G$33</f>
        <v>42</v>
      </c>
      <c r="AE16" s="19">
        <f>[12]Março!$G$34</f>
        <v>39</v>
      </c>
      <c r="AF16" s="19">
        <f>[12]Março!$G$35</f>
        <v>53</v>
      </c>
      <c r="AG16" s="43">
        <f t="shared" si="2"/>
        <v>30</v>
      </c>
      <c r="AH16" s="41">
        <f t="shared" si="1"/>
        <v>49.70967741935484</v>
      </c>
    </row>
    <row r="17" spans="1:34" ht="17.100000000000001" customHeight="1" x14ac:dyDescent="0.2">
      <c r="A17" s="16" t="s">
        <v>8</v>
      </c>
      <c r="B17" s="19">
        <f>[13]Março!$G$5</f>
        <v>46</v>
      </c>
      <c r="C17" s="19">
        <f>[13]Março!$G$6</f>
        <v>44</v>
      </c>
      <c r="D17" s="19">
        <f>[13]Março!$G$7</f>
        <v>36</v>
      </c>
      <c r="E17" s="19">
        <f>[13]Março!$G$8</f>
        <v>44</v>
      </c>
      <c r="F17" s="19">
        <f>[13]Março!$G$9</f>
        <v>55</v>
      </c>
      <c r="G17" s="19">
        <f>[13]Março!$G$10</f>
        <v>54</v>
      </c>
      <c r="H17" s="19">
        <f>[13]Março!$G$11</f>
        <v>45</v>
      </c>
      <c r="I17" s="19">
        <f>[13]Março!$G$12</f>
        <v>53</v>
      </c>
      <c r="J17" s="19">
        <f>[13]Março!$G$13</f>
        <v>55</v>
      </c>
      <c r="K17" s="19">
        <f>[13]Março!$G$14</f>
        <v>37</v>
      </c>
      <c r="L17" s="19">
        <f>[13]Março!$G$15</f>
        <v>51</v>
      </c>
      <c r="M17" s="19">
        <f>[13]Março!$G$16</f>
        <v>42</v>
      </c>
      <c r="N17" s="19">
        <f>[13]Março!$G$17</f>
        <v>63</v>
      </c>
      <c r="O17" s="19">
        <f>[13]Março!$G$18</f>
        <v>79</v>
      </c>
      <c r="P17" s="19">
        <f>[13]Março!$G$19</f>
        <v>70</v>
      </c>
      <c r="Q17" s="19">
        <f>[13]Março!$G$20</f>
        <v>60</v>
      </c>
      <c r="R17" s="19">
        <f>[13]Março!$G$21</f>
        <v>63</v>
      </c>
      <c r="S17" s="19">
        <f>[13]Março!$G$22</f>
        <v>77</v>
      </c>
      <c r="T17" s="19">
        <f>[13]Março!$G$23</f>
        <v>66</v>
      </c>
      <c r="U17" s="19">
        <f>[13]Março!$G$24</f>
        <v>81</v>
      </c>
      <c r="V17" s="19">
        <f>[13]Março!$G$25</f>
        <v>58</v>
      </c>
      <c r="W17" s="19">
        <f>[13]Março!$G$26</f>
        <v>45</v>
      </c>
      <c r="X17" s="19">
        <f>[13]Março!$G$27</f>
        <v>39</v>
      </c>
      <c r="Y17" s="19">
        <f>[13]Março!$G$28</f>
        <v>57</v>
      </c>
      <c r="Z17" s="19">
        <f>[13]Março!$G$29</f>
        <v>46</v>
      </c>
      <c r="AA17" s="19">
        <f>[13]Março!$G$30</f>
        <v>48</v>
      </c>
      <c r="AB17" s="19">
        <f>[13]Março!$G$31</f>
        <v>31</v>
      </c>
      <c r="AC17" s="19">
        <f>[13]Março!$G$32</f>
        <v>45</v>
      </c>
      <c r="AD17" s="19">
        <f>[13]Março!$G$33</f>
        <v>33</v>
      </c>
      <c r="AE17" s="19">
        <f>[13]Março!$G$34</f>
        <v>44</v>
      </c>
      <c r="AF17" s="19">
        <f>[13]Março!$G$35</f>
        <v>50</v>
      </c>
      <c r="AG17" s="43">
        <f>MIN(B17:AF17)</f>
        <v>31</v>
      </c>
      <c r="AH17" s="41">
        <f>AVERAGE(B17:AF17)</f>
        <v>52.161290322580648</v>
      </c>
    </row>
    <row r="18" spans="1:34" ht="17.100000000000001" customHeight="1" x14ac:dyDescent="0.2">
      <c r="A18" s="16" t="s">
        <v>9</v>
      </c>
      <c r="B18" s="19">
        <f>[14]Março!$G$5</f>
        <v>42</v>
      </c>
      <c r="C18" s="19">
        <f>[14]Março!$G$6</f>
        <v>42</v>
      </c>
      <c r="D18" s="19">
        <f>[14]Março!$G$7</f>
        <v>42</v>
      </c>
      <c r="E18" s="19">
        <f>[14]Março!$G$8</f>
        <v>49</v>
      </c>
      <c r="F18" s="19">
        <f>[14]Março!$G$9</f>
        <v>47</v>
      </c>
      <c r="G18" s="19">
        <f>[14]Março!$G$10</f>
        <v>40</v>
      </c>
      <c r="H18" s="19">
        <f>[14]Março!$G$11</f>
        <v>44</v>
      </c>
      <c r="I18" s="19">
        <f>[14]Março!$G$12</f>
        <v>43</v>
      </c>
      <c r="J18" s="19">
        <f>[14]Março!$G$13</f>
        <v>45</v>
      </c>
      <c r="K18" s="19">
        <f>[14]Março!$G$14</f>
        <v>35</v>
      </c>
      <c r="L18" s="19">
        <f>[14]Março!$G$15</f>
        <v>51</v>
      </c>
      <c r="M18" s="19">
        <f>[14]Março!$G$16</f>
        <v>48</v>
      </c>
      <c r="N18" s="19">
        <f>[14]Março!$G$17</f>
        <v>62</v>
      </c>
      <c r="O18" s="19">
        <f>[14]Março!$G$18</f>
        <v>73</v>
      </c>
      <c r="P18" s="19">
        <f>[14]Março!$G$19</f>
        <v>58</v>
      </c>
      <c r="Q18" s="19">
        <f>[14]Março!$G$20</f>
        <v>68</v>
      </c>
      <c r="R18" s="19">
        <f>[14]Março!$G$21</f>
        <v>63</v>
      </c>
      <c r="S18" s="19">
        <f>[14]Março!$G$22</f>
        <v>79</v>
      </c>
      <c r="T18" s="19">
        <f>[14]Março!$G$23</f>
        <v>64</v>
      </c>
      <c r="U18" s="19">
        <f>[14]Março!$G$24</f>
        <v>81</v>
      </c>
      <c r="V18" s="19">
        <f>[14]Março!$G$25</f>
        <v>57</v>
      </c>
      <c r="W18" s="19">
        <f>[14]Março!$G$26</f>
        <v>48</v>
      </c>
      <c r="X18" s="19">
        <f>[14]Março!$G$27</f>
        <v>42</v>
      </c>
      <c r="Y18" s="19">
        <f>[14]Março!$G$28</f>
        <v>53</v>
      </c>
      <c r="Z18" s="19">
        <f>[14]Março!$G$29</f>
        <v>45</v>
      </c>
      <c r="AA18" s="19">
        <f>[14]Março!$G$30</f>
        <v>52</v>
      </c>
      <c r="AB18" s="19">
        <f>[14]Março!$G$31</f>
        <v>29</v>
      </c>
      <c r="AC18" s="19">
        <f>[14]Março!$G$32</f>
        <v>34</v>
      </c>
      <c r="AD18" s="19">
        <f>[14]Março!$G$33</f>
        <v>40</v>
      </c>
      <c r="AE18" s="19">
        <f>[14]Março!$G$34</f>
        <v>38</v>
      </c>
      <c r="AF18" s="19">
        <f>[14]Março!$G$35</f>
        <v>52</v>
      </c>
      <c r="AG18" s="43">
        <f t="shared" ref="AG18:AG30" si="5">MIN(B18:AF18)</f>
        <v>29</v>
      </c>
      <c r="AH18" s="41">
        <f t="shared" ref="AH18:AH29" si="6">AVERAGE(B18:AF18)</f>
        <v>50.516129032258064</v>
      </c>
    </row>
    <row r="19" spans="1:34" ht="17.100000000000001" customHeight="1" x14ac:dyDescent="0.2">
      <c r="A19" s="16" t="s">
        <v>48</v>
      </c>
      <c r="B19" s="19">
        <f>[15]Março!$G$5</f>
        <v>42</v>
      </c>
      <c r="C19" s="19">
        <f>[15]Março!$G$6</f>
        <v>42</v>
      </c>
      <c r="D19" s="19">
        <f>[15]Março!$G$7</f>
        <v>42</v>
      </c>
      <c r="E19" s="19">
        <f>[15]Março!$G$8</f>
        <v>49</v>
      </c>
      <c r="F19" s="19">
        <f>[15]Março!$G$9</f>
        <v>47</v>
      </c>
      <c r="G19" s="19">
        <f>[15]Março!$G$10</f>
        <v>40</v>
      </c>
      <c r="H19" s="19">
        <f>[15]Março!$G$11</f>
        <v>44</v>
      </c>
      <c r="I19" s="19">
        <f>[15]Março!$G$12</f>
        <v>43</v>
      </c>
      <c r="J19" s="19">
        <f>[15]Março!$G$13</f>
        <v>45</v>
      </c>
      <c r="K19" s="19">
        <f>[15]Março!$G$14</f>
        <v>35</v>
      </c>
      <c r="L19" s="19">
        <f>[15]Março!$G$15</f>
        <v>44</v>
      </c>
      <c r="M19" s="19">
        <f>[15]Março!$G$16</f>
        <v>36</v>
      </c>
      <c r="N19" s="19">
        <f>[15]Março!$G$17</f>
        <v>50</v>
      </c>
      <c r="O19" s="19">
        <f>[15]Março!$G$18</f>
        <v>55</v>
      </c>
      <c r="P19" s="19">
        <f>[15]Março!$G$19</f>
        <v>49</v>
      </c>
      <c r="Q19" s="19">
        <f>[15]Março!$G$20</f>
        <v>68</v>
      </c>
      <c r="R19" s="19">
        <f>[15]Março!$G$21</f>
        <v>51</v>
      </c>
      <c r="S19" s="19">
        <f>[15]Março!$G$22</f>
        <v>61</v>
      </c>
      <c r="T19" s="19">
        <f>[15]Março!$G$23</f>
        <v>67</v>
      </c>
      <c r="U19" s="19">
        <f>[15]Março!$G$24</f>
        <v>62</v>
      </c>
      <c r="V19" s="19">
        <f>[15]Março!$G$25</f>
        <v>50</v>
      </c>
      <c r="W19" s="19">
        <f>[15]Março!$G$26</f>
        <v>38</v>
      </c>
      <c r="X19" s="19">
        <f>[15]Março!$G$27</f>
        <v>43</v>
      </c>
      <c r="Y19" s="19">
        <f>[15]Março!$G$28</f>
        <v>41</v>
      </c>
      <c r="Z19" s="19">
        <f>[15]Março!$G$29</f>
        <v>42</v>
      </c>
      <c r="AA19" s="19">
        <f>[15]Março!$G$30</f>
        <v>45</v>
      </c>
      <c r="AB19" s="19">
        <f>[15]Março!$G$31</f>
        <v>26</v>
      </c>
      <c r="AC19" s="19">
        <f>[15]Março!$G$32</f>
        <v>28</v>
      </c>
      <c r="AD19" s="19">
        <f>[15]Março!$G$33</f>
        <v>28</v>
      </c>
      <c r="AE19" s="19">
        <f>[15]Março!$G$34</f>
        <v>36</v>
      </c>
      <c r="AF19" s="19">
        <f>[15]Março!$G$35</f>
        <v>41</v>
      </c>
      <c r="AG19" s="43">
        <f t="shared" ref="AG19" si="7">MIN(B19:AF19)</f>
        <v>26</v>
      </c>
      <c r="AH19" s="41">
        <f t="shared" ref="AH19" si="8">AVERAGE(B19:AF19)</f>
        <v>44.838709677419352</v>
      </c>
    </row>
    <row r="20" spans="1:34" ht="17.100000000000001" customHeight="1" x14ac:dyDescent="0.2">
      <c r="A20" s="16" t="s">
        <v>10</v>
      </c>
      <c r="B20" s="19">
        <f>[16]Março!$G$5</f>
        <v>44</v>
      </c>
      <c r="C20" s="19">
        <f>[16]Março!$G$6</f>
        <v>39</v>
      </c>
      <c r="D20" s="19">
        <f>[16]Março!$G$7</f>
        <v>38</v>
      </c>
      <c r="E20" s="19">
        <f>[16]Março!$G$8</f>
        <v>43</v>
      </c>
      <c r="F20" s="19">
        <f>[16]Março!$G$9</f>
        <v>49</v>
      </c>
      <c r="G20" s="19">
        <f>[16]Março!$G$10</f>
        <v>49</v>
      </c>
      <c r="H20" s="19">
        <f>[16]Março!$G$11</f>
        <v>37</v>
      </c>
      <c r="I20" s="19">
        <f>[16]Março!$G$12</f>
        <v>45</v>
      </c>
      <c r="J20" s="19">
        <f>[16]Março!$G$13</f>
        <v>48</v>
      </c>
      <c r="K20" s="19">
        <f>[16]Março!$G$14</f>
        <v>35</v>
      </c>
      <c r="L20" s="19">
        <f>[16]Março!$G$15</f>
        <v>58</v>
      </c>
      <c r="M20" s="19">
        <f>[16]Março!$G$16</f>
        <v>41</v>
      </c>
      <c r="N20" s="19">
        <f>[16]Março!$G$17</f>
        <v>57</v>
      </c>
      <c r="O20" s="19">
        <f>[16]Março!$G$18</f>
        <v>85</v>
      </c>
      <c r="P20" s="19">
        <f>[16]Março!$G$19</f>
        <v>60</v>
      </c>
      <c r="Q20" s="19">
        <f>[16]Março!$G$20</f>
        <v>63</v>
      </c>
      <c r="R20" s="19">
        <f>[16]Março!$G$21</f>
        <v>58</v>
      </c>
      <c r="S20" s="19">
        <f>[16]Março!$G$22</f>
        <v>76</v>
      </c>
      <c r="T20" s="19">
        <f>[16]Março!$G$23</f>
        <v>61</v>
      </c>
      <c r="U20" s="19">
        <f>[16]Março!$G$24</f>
        <v>80</v>
      </c>
      <c r="V20" s="19">
        <f>[16]Março!$G$25</f>
        <v>58</v>
      </c>
      <c r="W20" s="19">
        <f>[16]Março!$G$26</f>
        <v>43</v>
      </c>
      <c r="X20" s="19">
        <f>[16]Março!$G$27</f>
        <v>37</v>
      </c>
      <c r="Y20" s="19">
        <f>[16]Março!$G$28</f>
        <v>57</v>
      </c>
      <c r="Z20" s="19">
        <f>[16]Março!$G$29</f>
        <v>50</v>
      </c>
      <c r="AA20" s="19">
        <f>[16]Março!$G$30</f>
        <v>46</v>
      </c>
      <c r="AB20" s="19">
        <f>[16]Março!$G$31</f>
        <v>26</v>
      </c>
      <c r="AC20" s="19">
        <f>[16]Março!$G$32</f>
        <v>34</v>
      </c>
      <c r="AD20" s="19">
        <f>[16]Março!$G$33</f>
        <v>39</v>
      </c>
      <c r="AE20" s="19">
        <f>[16]Março!$G$34</f>
        <v>38</v>
      </c>
      <c r="AF20" s="19">
        <f>[16]Março!$G$35</f>
        <v>48</v>
      </c>
      <c r="AG20" s="43">
        <f t="shared" si="5"/>
        <v>26</v>
      </c>
      <c r="AH20" s="41">
        <f t="shared" si="6"/>
        <v>49.741935483870968</v>
      </c>
    </row>
    <row r="21" spans="1:34" ht="17.100000000000001" customHeight="1" x14ac:dyDescent="0.2">
      <c r="A21" s="16" t="s">
        <v>11</v>
      </c>
      <c r="B21" s="19">
        <f>[17]Março!$G$5</f>
        <v>41</v>
      </c>
      <c r="C21" s="19">
        <f>[17]Março!$G$6</f>
        <v>37</v>
      </c>
      <c r="D21" s="19">
        <f>[17]Março!$G$7</f>
        <v>37</v>
      </c>
      <c r="E21" s="19">
        <f>[17]Março!$G$8</f>
        <v>40</v>
      </c>
      <c r="F21" s="19">
        <f>[17]Março!$G$9</f>
        <v>37</v>
      </c>
      <c r="G21" s="19">
        <f>[17]Março!$G$10</f>
        <v>36</v>
      </c>
      <c r="H21" s="19">
        <f>[17]Março!$G$11</f>
        <v>34</v>
      </c>
      <c r="I21" s="19">
        <f>[17]Março!$G$12</f>
        <v>37</v>
      </c>
      <c r="J21" s="19">
        <f>[17]Março!$G$13</f>
        <v>39</v>
      </c>
      <c r="K21" s="19">
        <f>[17]Março!$G$14</f>
        <v>35</v>
      </c>
      <c r="L21" s="19">
        <f>[17]Março!$G$15</f>
        <v>43</v>
      </c>
      <c r="M21" s="19">
        <f>[17]Março!$G$16</f>
        <v>34</v>
      </c>
      <c r="N21" s="19">
        <f>[17]Março!$G$17</f>
        <v>47</v>
      </c>
      <c r="O21" s="19">
        <f>[17]Março!$G$18</f>
        <v>51</v>
      </c>
      <c r="P21" s="19">
        <f>[17]Março!$G$19</f>
        <v>48</v>
      </c>
      <c r="Q21" s="19">
        <f>[17]Março!$G$20</f>
        <v>69</v>
      </c>
      <c r="R21" s="19">
        <f>[17]Março!$G$21</f>
        <v>55</v>
      </c>
      <c r="S21" s="19">
        <f>[17]Março!$G$22</f>
        <v>77</v>
      </c>
      <c r="T21" s="19">
        <f>[17]Março!$G$23</f>
        <v>86</v>
      </c>
      <c r="U21" s="19">
        <f>[17]Março!$G$24</f>
        <v>88</v>
      </c>
      <c r="V21" s="19">
        <f>[17]Março!$G$25</f>
        <v>55</v>
      </c>
      <c r="W21" s="19">
        <f>[17]Março!$G$26</f>
        <v>45</v>
      </c>
      <c r="X21" s="19">
        <f>[17]Março!$G$27</f>
        <v>38</v>
      </c>
      <c r="Y21" s="19">
        <f>[17]Março!$G$28</f>
        <v>34</v>
      </c>
      <c r="Z21" s="19">
        <f>[17]Março!$G$29</f>
        <v>39</v>
      </c>
      <c r="AA21" s="19">
        <f>[17]Março!$G$30</f>
        <v>45</v>
      </c>
      <c r="AB21" s="19">
        <f>[17]Março!$G$31</f>
        <v>26</v>
      </c>
      <c r="AC21" s="19">
        <f>[17]Março!$G$32</f>
        <v>22</v>
      </c>
      <c r="AD21" s="19">
        <f>[17]Março!$G$33</f>
        <v>37</v>
      </c>
      <c r="AE21" s="19">
        <f>[17]Março!$G$34</f>
        <v>41</v>
      </c>
      <c r="AF21" s="19">
        <f>[17]Março!$G$35</f>
        <v>37</v>
      </c>
      <c r="AG21" s="43">
        <f t="shared" si="5"/>
        <v>22</v>
      </c>
      <c r="AH21" s="41">
        <f t="shared" si="6"/>
        <v>44.838709677419352</v>
      </c>
    </row>
    <row r="22" spans="1:34" ht="17.100000000000001" customHeight="1" x14ac:dyDescent="0.2">
      <c r="A22" s="16" t="s">
        <v>12</v>
      </c>
      <c r="B22" s="19">
        <f>[18]Março!$G$5</f>
        <v>45</v>
      </c>
      <c r="C22" s="19">
        <f>[18]Março!$G$6</f>
        <v>47</v>
      </c>
      <c r="D22" s="19">
        <f>[18]Março!$G$7</f>
        <v>51</v>
      </c>
      <c r="E22" s="19">
        <f>[18]Março!$G$8</f>
        <v>45</v>
      </c>
      <c r="F22" s="19">
        <f>[18]Março!$G$9</f>
        <v>47</v>
      </c>
      <c r="G22" s="19">
        <f>[18]Março!$G$10</f>
        <v>48</v>
      </c>
      <c r="H22" s="19">
        <f>[18]Março!$G$11</f>
        <v>42</v>
      </c>
      <c r="I22" s="19">
        <f>[18]Março!$G$12</f>
        <v>44</v>
      </c>
      <c r="J22" s="19">
        <f>[18]Março!$G$13</f>
        <v>41</v>
      </c>
      <c r="K22" s="19">
        <f>[18]Março!$G$14</f>
        <v>38</v>
      </c>
      <c r="L22" s="19">
        <f>[18]Março!$G$15</f>
        <v>41</v>
      </c>
      <c r="M22" s="19">
        <f>[18]Março!$G$16</f>
        <v>40</v>
      </c>
      <c r="N22" s="19">
        <f>[18]Março!$G$17</f>
        <v>41</v>
      </c>
      <c r="O22" s="19">
        <f>[18]Março!$G$18</f>
        <v>55</v>
      </c>
      <c r="P22" s="19">
        <f>[18]Março!$G$19</f>
        <v>41</v>
      </c>
      <c r="Q22" s="19">
        <f>[18]Março!$G$20</f>
        <v>82</v>
      </c>
      <c r="R22" s="19">
        <f>[18]Março!$G$21</f>
        <v>47</v>
      </c>
      <c r="S22" s="19">
        <f>[18]Março!$G$22</f>
        <v>81</v>
      </c>
      <c r="T22" s="19">
        <f>[18]Março!$G$23</f>
        <v>84</v>
      </c>
      <c r="U22" s="19">
        <f>[18]Março!$G$24</f>
        <v>57</v>
      </c>
      <c r="V22" s="19">
        <f>[18]Março!$G$25</f>
        <v>52</v>
      </c>
      <c r="W22" s="19">
        <f>[18]Março!$G$26</f>
        <v>46</v>
      </c>
      <c r="X22" s="19">
        <f>[18]Março!$G$27</f>
        <v>48</v>
      </c>
      <c r="Y22" s="19">
        <f>[18]Março!$G$28</f>
        <v>47</v>
      </c>
      <c r="Z22" s="19">
        <f>[18]Março!$G$29</f>
        <v>46</v>
      </c>
      <c r="AA22" s="19">
        <f>[18]Março!$G$30</f>
        <v>47</v>
      </c>
      <c r="AB22" s="19">
        <f>[18]Março!$G$31</f>
        <v>24</v>
      </c>
      <c r="AC22" s="19">
        <f>[18]Março!$G$32</f>
        <v>27</v>
      </c>
      <c r="AD22" s="19">
        <f>[18]Março!$G$33</f>
        <v>33</v>
      </c>
      <c r="AE22" s="19">
        <f>[18]Março!$G$34</f>
        <v>40</v>
      </c>
      <c r="AF22" s="19">
        <f>[18]Março!$G$35</f>
        <v>41</v>
      </c>
      <c r="AG22" s="43">
        <f t="shared" si="5"/>
        <v>24</v>
      </c>
      <c r="AH22" s="41">
        <f t="shared" si="6"/>
        <v>47.354838709677416</v>
      </c>
    </row>
    <row r="23" spans="1:34" ht="17.100000000000001" customHeight="1" x14ac:dyDescent="0.2">
      <c r="A23" s="16" t="s">
        <v>13</v>
      </c>
      <c r="B23" s="19">
        <f>[19]Março!$G$5</f>
        <v>45</v>
      </c>
      <c r="C23" s="19">
        <f>[19]Março!$G$6</f>
        <v>48</v>
      </c>
      <c r="D23" s="19">
        <f>[19]Março!$G$7</f>
        <v>42</v>
      </c>
      <c r="E23" s="19">
        <f>[19]Março!$G$8</f>
        <v>66</v>
      </c>
      <c r="F23" s="19">
        <f>[19]Março!$G$9</f>
        <v>54</v>
      </c>
      <c r="G23" s="19">
        <f>[19]Março!$G$10</f>
        <v>43</v>
      </c>
      <c r="H23" s="19">
        <f>[19]Março!$G$11</f>
        <v>43</v>
      </c>
      <c r="I23" s="19">
        <f>[19]Março!$G$12</f>
        <v>46</v>
      </c>
      <c r="J23" s="19">
        <f>[19]Março!$G$13</f>
        <v>38</v>
      </c>
      <c r="K23" s="19">
        <f>[19]Março!$G$14</f>
        <v>39</v>
      </c>
      <c r="L23" s="19">
        <f>[19]Março!$G$15</f>
        <v>45</v>
      </c>
      <c r="M23" s="19">
        <f>[19]Março!$G$16</f>
        <v>41</v>
      </c>
      <c r="N23" s="19">
        <f>[19]Março!$G$17</f>
        <v>34</v>
      </c>
      <c r="O23" s="19">
        <f>[19]Março!$G$18</f>
        <v>53</v>
      </c>
      <c r="P23" s="19">
        <f>[19]Março!$G$19</f>
        <v>40</v>
      </c>
      <c r="Q23" s="19">
        <f>[19]Março!$G$20</f>
        <v>71</v>
      </c>
      <c r="R23" s="19">
        <f>[19]Março!$G$21</f>
        <v>63</v>
      </c>
      <c r="S23" s="19">
        <f>[19]Março!$G$22</f>
        <v>88</v>
      </c>
      <c r="T23" s="19">
        <f>[19]Março!$G$23</f>
        <v>81</v>
      </c>
      <c r="U23" s="19">
        <f>[19]Março!$G$24</f>
        <v>63</v>
      </c>
      <c r="V23" s="19">
        <f>[19]Março!$G$25</f>
        <v>52</v>
      </c>
      <c r="W23" s="19">
        <f>[19]Março!$G$26</f>
        <v>51</v>
      </c>
      <c r="X23" s="19">
        <f>[19]Março!$G$27</f>
        <v>48</v>
      </c>
      <c r="Y23" s="19">
        <f>[19]Março!$G$28</f>
        <v>63</v>
      </c>
      <c r="Z23" s="19">
        <f>[19]Março!$G$29</f>
        <v>66</v>
      </c>
      <c r="AA23" s="19">
        <f>[19]Março!$G$30</f>
        <v>49</v>
      </c>
      <c r="AB23" s="19">
        <f>[19]Março!$G$31</f>
        <v>37</v>
      </c>
      <c r="AC23" s="19">
        <f>[19]Março!$G$32</f>
        <v>29</v>
      </c>
      <c r="AD23" s="19">
        <f>[19]Março!$G$33</f>
        <v>34</v>
      </c>
      <c r="AE23" s="19">
        <f>[19]Março!$G$34</f>
        <v>47</v>
      </c>
      <c r="AF23" s="19">
        <f>[19]Março!$G$35</f>
        <v>42</v>
      </c>
      <c r="AG23" s="43">
        <f t="shared" si="5"/>
        <v>29</v>
      </c>
      <c r="AH23" s="41">
        <f t="shared" si="6"/>
        <v>50.354838709677416</v>
      </c>
    </row>
    <row r="24" spans="1:34" ht="17.100000000000001" customHeight="1" x14ac:dyDescent="0.2">
      <c r="A24" s="16" t="s">
        <v>14</v>
      </c>
      <c r="B24" s="19">
        <f>[20]Março!$G$5</f>
        <v>49</v>
      </c>
      <c r="C24" s="19">
        <f>[20]Março!$G$6</f>
        <v>47</v>
      </c>
      <c r="D24" s="19">
        <f>[20]Março!$G$7</f>
        <v>41</v>
      </c>
      <c r="E24" s="19">
        <f>[20]Março!$G$8</f>
        <v>35</v>
      </c>
      <c r="F24" s="19">
        <f>[20]Março!$G$9</f>
        <v>39</v>
      </c>
      <c r="G24" s="19">
        <f>[20]Março!$G$10</f>
        <v>41</v>
      </c>
      <c r="H24" s="19">
        <f>[20]Março!$G$11</f>
        <v>42</v>
      </c>
      <c r="I24" s="19">
        <f>[20]Março!$G$12</f>
        <v>40</v>
      </c>
      <c r="J24" s="19">
        <f>[20]Março!$G$13</f>
        <v>43</v>
      </c>
      <c r="K24" s="19">
        <f>[20]Março!$G$14</f>
        <v>42</v>
      </c>
      <c r="L24" s="19">
        <f>[20]Março!$G$15</f>
        <v>41</v>
      </c>
      <c r="M24" s="19">
        <f>[20]Março!$G$16</f>
        <v>48</v>
      </c>
      <c r="N24" s="19">
        <f>[20]Março!$G$17</f>
        <v>42</v>
      </c>
      <c r="O24" s="19">
        <f>[20]Março!$G$18</f>
        <v>52</v>
      </c>
      <c r="P24" s="19">
        <f>[20]Março!$G$19</f>
        <v>50</v>
      </c>
      <c r="Q24" s="19">
        <f>[20]Março!$G$20</f>
        <v>72</v>
      </c>
      <c r="R24" s="19">
        <f>[20]Março!$G$21</f>
        <v>67</v>
      </c>
      <c r="S24" s="19">
        <f>[20]Março!$G$22</f>
        <v>69</v>
      </c>
      <c r="T24" s="19">
        <f>[20]Março!$G$23</f>
        <v>69</v>
      </c>
      <c r="U24" s="19">
        <f>[20]Março!$G$24</f>
        <v>60</v>
      </c>
      <c r="V24" s="19">
        <f>[20]Março!$G$25</f>
        <v>59</v>
      </c>
      <c r="W24" s="19">
        <f>[20]Março!$G$26</f>
        <v>54</v>
      </c>
      <c r="X24" s="19">
        <f>[20]Março!$G$27</f>
        <v>55</v>
      </c>
      <c r="Y24" s="19">
        <f>[20]Março!$G$28</f>
        <v>61</v>
      </c>
      <c r="Z24" s="19">
        <f>[20]Março!$G$29</f>
        <v>65</v>
      </c>
      <c r="AA24" s="19">
        <f>[20]Março!$G$30</f>
        <v>68</v>
      </c>
      <c r="AB24" s="19">
        <f>[20]Março!$G$31</f>
        <v>53</v>
      </c>
      <c r="AC24" s="19">
        <f>[20]Março!$G$32</f>
        <v>42</v>
      </c>
      <c r="AD24" s="19">
        <f>[20]Março!$G$33</f>
        <v>44</v>
      </c>
      <c r="AE24" s="19">
        <f>[20]Março!$G$34</f>
        <v>49</v>
      </c>
      <c r="AF24" s="19">
        <f>[20]Março!$G$35</f>
        <v>46</v>
      </c>
      <c r="AG24" s="43">
        <f t="shared" si="5"/>
        <v>35</v>
      </c>
      <c r="AH24" s="41">
        <f t="shared" si="6"/>
        <v>51.12903225806452</v>
      </c>
    </row>
    <row r="25" spans="1:34" ht="17.100000000000001" customHeight="1" x14ac:dyDescent="0.2">
      <c r="A25" s="16" t="s">
        <v>15</v>
      </c>
      <c r="B25" s="19">
        <f>[21]Março!$G$5</f>
        <v>36</v>
      </c>
      <c r="C25" s="19">
        <f>[21]Março!$G$6</f>
        <v>41</v>
      </c>
      <c r="D25" s="19">
        <f>[21]Março!$G$7</f>
        <v>39</v>
      </c>
      <c r="E25" s="19">
        <f>[21]Março!$G$8</f>
        <v>42</v>
      </c>
      <c r="F25" s="19">
        <f>[21]Março!$G$9</f>
        <v>47</v>
      </c>
      <c r="G25" s="19">
        <f>[21]Março!$G$10</f>
        <v>39</v>
      </c>
      <c r="H25" s="19">
        <f>[21]Março!$G$11</f>
        <v>36</v>
      </c>
      <c r="I25" s="19">
        <f>[21]Março!$G$12</f>
        <v>34</v>
      </c>
      <c r="J25" s="19">
        <f>[21]Março!$G$13</f>
        <v>38</v>
      </c>
      <c r="K25" s="19">
        <f>[21]Março!$G$14</f>
        <v>35</v>
      </c>
      <c r="L25" s="19">
        <f>[21]Março!$G$15</f>
        <v>52</v>
      </c>
      <c r="M25" s="19">
        <f>[21]Março!$G$16</f>
        <v>36</v>
      </c>
      <c r="N25" s="19">
        <f>[21]Março!$G$17</f>
        <v>72</v>
      </c>
      <c r="O25" s="19">
        <f>[21]Março!$G$18</f>
        <v>79</v>
      </c>
      <c r="P25" s="19">
        <f>[21]Março!$G$19</f>
        <v>56</v>
      </c>
      <c r="Q25" s="19">
        <f>[21]Março!$G$20</f>
        <v>62</v>
      </c>
      <c r="R25" s="19">
        <f>[21]Março!$G$21</f>
        <v>64</v>
      </c>
      <c r="S25" s="19">
        <f>[21]Março!$G$22</f>
        <v>79</v>
      </c>
      <c r="T25" s="19">
        <f>[21]Março!$G$23</f>
        <v>71</v>
      </c>
      <c r="U25" s="19">
        <f>[21]Março!$G$24</f>
        <v>85</v>
      </c>
      <c r="V25" s="19">
        <f>[21]Março!$G$25</f>
        <v>60</v>
      </c>
      <c r="W25" s="19">
        <f>[21]Março!$G$26</f>
        <v>49</v>
      </c>
      <c r="X25" s="19">
        <f>[21]Março!$G$27</f>
        <v>45</v>
      </c>
      <c r="Y25" s="19">
        <f>[21]Março!$G$28</f>
        <v>51</v>
      </c>
      <c r="Z25" s="19">
        <f>[21]Março!$G$29</f>
        <v>42</v>
      </c>
      <c r="AA25" s="19">
        <f>[21]Março!$G$30</f>
        <v>46</v>
      </c>
      <c r="AB25" s="19">
        <f>[21]Março!$G$31</f>
        <v>26</v>
      </c>
      <c r="AC25" s="19">
        <f>[21]Março!$G$32</f>
        <v>33</v>
      </c>
      <c r="AD25" s="19">
        <f>[21]Março!$G$33</f>
        <v>33</v>
      </c>
      <c r="AE25" s="19">
        <f>[21]Março!$G$34</f>
        <v>36</v>
      </c>
      <c r="AF25" s="19">
        <f>[21]Março!$G$35</f>
        <v>51</v>
      </c>
      <c r="AG25" s="43">
        <f t="shared" si="5"/>
        <v>26</v>
      </c>
      <c r="AH25" s="41">
        <f t="shared" si="6"/>
        <v>48.87096774193548</v>
      </c>
    </row>
    <row r="26" spans="1:34" ht="17.100000000000001" customHeight="1" x14ac:dyDescent="0.2">
      <c r="A26" s="16" t="s">
        <v>16</v>
      </c>
      <c r="B26" s="19">
        <f>[22]Março!$G$5</f>
        <v>46</v>
      </c>
      <c r="C26" s="19">
        <f>[22]Março!$G$6</f>
        <v>45</v>
      </c>
      <c r="D26" s="19">
        <f>[22]Março!$G$7</f>
        <v>40</v>
      </c>
      <c r="E26" s="19">
        <f>[22]Março!$G$8</f>
        <v>60</v>
      </c>
      <c r="F26" s="19">
        <f>[22]Março!$G$9</f>
        <v>55</v>
      </c>
      <c r="G26" s="19">
        <f>[22]Março!$G$10</f>
        <v>42</v>
      </c>
      <c r="H26" s="19">
        <f>[22]Março!$G$11</f>
        <v>34</v>
      </c>
      <c r="I26" s="19">
        <f>[22]Março!$G$12</f>
        <v>34</v>
      </c>
      <c r="J26" s="19">
        <f>[22]Março!$G$13</f>
        <v>37</v>
      </c>
      <c r="K26" s="19">
        <f>[22]Março!$G$14</f>
        <v>34</v>
      </c>
      <c r="L26" s="19">
        <f>[22]Março!$G$15</f>
        <v>47</v>
      </c>
      <c r="M26" s="19">
        <f>[22]Março!$G$16</f>
        <v>36</v>
      </c>
      <c r="N26" s="19">
        <f>[22]Março!$G$17</f>
        <v>71</v>
      </c>
      <c r="O26" s="19">
        <f>[22]Março!$G$18</f>
        <v>64</v>
      </c>
      <c r="P26" s="19">
        <f>[22]Março!$G$19</f>
        <v>48</v>
      </c>
      <c r="Q26" s="19">
        <f>[22]Março!$G$20</f>
        <v>64</v>
      </c>
      <c r="R26" s="19">
        <f>[22]Março!$G$21</f>
        <v>53</v>
      </c>
      <c r="S26" s="19">
        <f>[22]Março!$G$22</f>
        <v>64</v>
      </c>
      <c r="T26" s="19">
        <f>[22]Março!$G$23</f>
        <v>57</v>
      </c>
      <c r="U26" s="19">
        <f>[22]Março!$G$24</f>
        <v>69</v>
      </c>
      <c r="V26" s="19">
        <f>[22]Março!$G$25</f>
        <v>45</v>
      </c>
      <c r="W26" s="19">
        <f>[22]Março!$G$26</f>
        <v>32</v>
      </c>
      <c r="X26" s="19">
        <f>[22]Março!$G$27</f>
        <v>38</v>
      </c>
      <c r="Y26" s="19">
        <f>[22]Março!$G$28</f>
        <v>45</v>
      </c>
      <c r="Z26" s="19">
        <f>[22]Março!$G$29</f>
        <v>36</v>
      </c>
      <c r="AA26" s="19">
        <f>[22]Março!$G$30</f>
        <v>53</v>
      </c>
      <c r="AB26" s="19">
        <f>[22]Março!$G$31</f>
        <v>27</v>
      </c>
      <c r="AC26" s="19">
        <f>[22]Março!$G$32</f>
        <v>33</v>
      </c>
      <c r="AD26" s="19">
        <f>[22]Março!$G$33</f>
        <v>26</v>
      </c>
      <c r="AE26" s="19">
        <f>[22]Março!$G$34</f>
        <v>37</v>
      </c>
      <c r="AF26" s="19">
        <f>[22]Março!$G$35</f>
        <v>37</v>
      </c>
      <c r="AG26" s="43">
        <f t="shared" si="5"/>
        <v>26</v>
      </c>
      <c r="AH26" s="41">
        <f t="shared" si="6"/>
        <v>45.451612903225808</v>
      </c>
    </row>
    <row r="27" spans="1:34" ht="17.100000000000001" customHeight="1" x14ac:dyDescent="0.2">
      <c r="A27" s="16" t="s">
        <v>17</v>
      </c>
      <c r="B27" s="19">
        <f>[23]Março!$G$5</f>
        <v>47</v>
      </c>
      <c r="C27" s="19">
        <f>[23]Março!$G$6</f>
        <v>43</v>
      </c>
      <c r="D27" s="19">
        <f>[23]Março!$G$7</f>
        <v>31</v>
      </c>
      <c r="E27" s="19">
        <f>[23]Março!$G$8</f>
        <v>35</v>
      </c>
      <c r="F27" s="19">
        <f>[23]Março!$G$9</f>
        <v>40</v>
      </c>
      <c r="G27" s="19">
        <f>[23]Março!$G$10</f>
        <v>40</v>
      </c>
      <c r="H27" s="19">
        <f>[23]Março!$G$11</f>
        <v>35</v>
      </c>
      <c r="I27" s="19">
        <f>[23]Março!$G$12</f>
        <v>39</v>
      </c>
      <c r="J27" s="19">
        <f>[23]Março!$G$13</f>
        <v>52</v>
      </c>
      <c r="K27" s="19">
        <f>[23]Março!$G$14</f>
        <v>38</v>
      </c>
      <c r="L27" s="19">
        <f>[23]Março!$G$15</f>
        <v>46</v>
      </c>
      <c r="M27" s="19">
        <f>[23]Março!$G$16</f>
        <v>47</v>
      </c>
      <c r="N27" s="19">
        <f>[23]Março!$G$17</f>
        <v>52</v>
      </c>
      <c r="O27" s="19">
        <f>[23]Março!$G$18</f>
        <v>66</v>
      </c>
      <c r="P27" s="19">
        <f>[23]Março!$G$19</f>
        <v>55</v>
      </c>
      <c r="Q27" s="19">
        <f>[23]Março!$G$20</f>
        <v>67</v>
      </c>
      <c r="R27" s="19">
        <f>[23]Março!$G$21</f>
        <v>57</v>
      </c>
      <c r="S27" s="19">
        <f>[23]Março!$G$22</f>
        <v>88</v>
      </c>
      <c r="T27" s="19">
        <f>[23]Março!$G$23</f>
        <v>76</v>
      </c>
      <c r="U27" s="19">
        <f>[23]Março!$G$24</f>
        <v>79</v>
      </c>
      <c r="V27" s="19">
        <f>[23]Março!$G$25</f>
        <v>58</v>
      </c>
      <c r="W27" s="19">
        <f>[23]Março!$G$26</f>
        <v>44</v>
      </c>
      <c r="X27" s="19">
        <f>[23]Março!$G$27</f>
        <v>42</v>
      </c>
      <c r="Y27" s="19">
        <f>[23]Março!$G$28</f>
        <v>48</v>
      </c>
      <c r="Z27" s="19">
        <f>[23]Março!$G$29</f>
        <v>46</v>
      </c>
      <c r="AA27" s="19">
        <f>[23]Março!$G$30</f>
        <v>55</v>
      </c>
      <c r="AB27" s="19">
        <f>[23]Março!$G$31</f>
        <v>30</v>
      </c>
      <c r="AC27" s="19">
        <f>[23]Março!$G$32</f>
        <v>28</v>
      </c>
      <c r="AD27" s="19" t="str">
        <f>[23]Março!$G$33</f>
        <v>**</v>
      </c>
      <c r="AE27" s="19" t="str">
        <f>[23]Março!$G$34</f>
        <v>**</v>
      </c>
      <c r="AF27" s="19" t="str">
        <f>[23]Março!$G$35</f>
        <v>**</v>
      </c>
      <c r="AG27" s="43">
        <f t="shared" si="5"/>
        <v>28</v>
      </c>
      <c r="AH27" s="41">
        <f t="shared" si="6"/>
        <v>49.428571428571431</v>
      </c>
    </row>
    <row r="28" spans="1:34" ht="17.100000000000001" customHeight="1" x14ac:dyDescent="0.2">
      <c r="A28" s="16" t="s">
        <v>18</v>
      </c>
      <c r="B28" s="19">
        <f>[24]Março!$G$5</f>
        <v>44</v>
      </c>
      <c r="C28" s="19">
        <f>[24]Março!$G$6</f>
        <v>44</v>
      </c>
      <c r="D28" s="19">
        <f>[24]Março!$G$7</f>
        <v>43</v>
      </c>
      <c r="E28" s="19">
        <f>[24]Março!$G$8</f>
        <v>51</v>
      </c>
      <c r="F28" s="19">
        <f>[24]Março!$G$9</f>
        <v>56</v>
      </c>
      <c r="G28" s="19">
        <f>[24]Março!$G$10</f>
        <v>51</v>
      </c>
      <c r="H28" s="19">
        <f>[24]Março!$G$11</f>
        <v>41</v>
      </c>
      <c r="I28" s="19">
        <f>[24]Março!$G$12</f>
        <v>49</v>
      </c>
      <c r="J28" s="19">
        <f>[24]Março!$G$13</f>
        <v>43</v>
      </c>
      <c r="K28" s="19">
        <f>[24]Março!$G$14</f>
        <v>44</v>
      </c>
      <c r="L28" s="19">
        <f>[24]Março!$G$15</f>
        <v>50</v>
      </c>
      <c r="M28" s="19">
        <f>[24]Março!$G$16</f>
        <v>49</v>
      </c>
      <c r="N28" s="19">
        <f>[24]Março!$G$17</f>
        <v>46</v>
      </c>
      <c r="O28" s="19">
        <f>[24]Março!$G$18</f>
        <v>52</v>
      </c>
      <c r="P28" s="19">
        <f>[24]Março!$G$19</f>
        <v>63</v>
      </c>
      <c r="Q28" s="19">
        <f>[24]Março!$G$20</f>
        <v>80</v>
      </c>
      <c r="R28" s="19">
        <f>[24]Março!$G$21</f>
        <v>55</v>
      </c>
      <c r="S28" s="19">
        <f>[24]Março!$G$22</f>
        <v>69</v>
      </c>
      <c r="T28" s="19">
        <f>[24]Março!$G$23</f>
        <v>79</v>
      </c>
      <c r="U28" s="19">
        <f>[24]Março!$G$24</f>
        <v>64</v>
      </c>
      <c r="V28" s="19">
        <f>[24]Março!$G$25</f>
        <v>63</v>
      </c>
      <c r="W28" s="19">
        <f>[24]Março!$G$26</f>
        <v>51</v>
      </c>
      <c r="X28" s="19">
        <f>[24]Março!$G$27</f>
        <v>50</v>
      </c>
      <c r="Y28" s="19">
        <f>[24]Março!$G$28</f>
        <v>43</v>
      </c>
      <c r="Z28" s="19">
        <f>[24]Março!$G$29</f>
        <v>54</v>
      </c>
      <c r="AA28" s="19">
        <f>[24]Março!$G$30</f>
        <v>49</v>
      </c>
      <c r="AB28" s="19">
        <f>[24]Março!$G$31</f>
        <v>37</v>
      </c>
      <c r="AC28" s="19">
        <f>[24]Março!$G$32</f>
        <v>31</v>
      </c>
      <c r="AD28" s="19">
        <f>[24]Março!$G$33</f>
        <v>44</v>
      </c>
      <c r="AE28" s="19">
        <f>[24]Março!$G$34</f>
        <v>42</v>
      </c>
      <c r="AF28" s="19">
        <f>[24]Março!$G$35</f>
        <v>52</v>
      </c>
      <c r="AG28" s="43">
        <f>MIN(B28:AF28)</f>
        <v>31</v>
      </c>
      <c r="AH28" s="41">
        <f t="shared" si="6"/>
        <v>51.258064516129032</v>
      </c>
    </row>
    <row r="29" spans="1:34" ht="17.100000000000001" customHeight="1" x14ac:dyDescent="0.2">
      <c r="A29" s="16" t="s">
        <v>19</v>
      </c>
      <c r="B29" s="19">
        <f>[25]Março!$G$5</f>
        <v>39</v>
      </c>
      <c r="C29" s="19">
        <f>[25]Março!$G$6</f>
        <v>41</v>
      </c>
      <c r="D29" s="19">
        <f>[25]Março!$G$7</f>
        <v>45</v>
      </c>
      <c r="E29" s="19">
        <f>[25]Março!$G$8</f>
        <v>46</v>
      </c>
      <c r="F29" s="19">
        <f>[25]Março!$G$9</f>
        <v>74</v>
      </c>
      <c r="G29" s="19">
        <f>[25]Março!$G$10</f>
        <v>50</v>
      </c>
      <c r="H29" s="19">
        <f>[25]Março!$G$11</f>
        <v>53</v>
      </c>
      <c r="I29" s="19">
        <f>[25]Março!$G$12</f>
        <v>44</v>
      </c>
      <c r="J29" s="19">
        <f>[25]Março!$G$13</f>
        <v>50</v>
      </c>
      <c r="K29" s="19">
        <f>[25]Março!$G$14</f>
        <v>38</v>
      </c>
      <c r="L29" s="19">
        <f>[25]Março!$G$15</f>
        <v>53</v>
      </c>
      <c r="M29" s="19">
        <f>[25]Março!$G$16</f>
        <v>42</v>
      </c>
      <c r="N29" s="19">
        <f>[25]Março!$G$17</f>
        <v>58</v>
      </c>
      <c r="O29" s="19">
        <f>[25]Março!$G$18</f>
        <v>76</v>
      </c>
      <c r="P29" s="19">
        <f>[25]Março!$G$19</f>
        <v>72</v>
      </c>
      <c r="Q29" s="19">
        <f>[25]Março!$G$20</f>
        <v>61</v>
      </c>
      <c r="R29" s="19">
        <f>[25]Março!$G$21</f>
        <v>61</v>
      </c>
      <c r="S29" s="19">
        <f>[25]Março!$G$22</f>
        <v>76</v>
      </c>
      <c r="T29" s="19">
        <f>[25]Março!$G$23</f>
        <v>60</v>
      </c>
      <c r="U29" s="19">
        <f>[25]Março!$G$24</f>
        <v>79</v>
      </c>
      <c r="V29" s="19">
        <f>[25]Março!$G$25</f>
        <v>59</v>
      </c>
      <c r="W29" s="19">
        <f>[25]Março!$G$26</f>
        <v>41</v>
      </c>
      <c r="X29" s="19">
        <f>[25]Março!$G$27</f>
        <v>42</v>
      </c>
      <c r="Y29" s="19">
        <f>[25]Março!$G$28</f>
        <v>50</v>
      </c>
      <c r="Z29" s="19">
        <f>[25]Março!$G$29</f>
        <v>40</v>
      </c>
      <c r="AA29" s="19">
        <f>[25]Março!$G$30</f>
        <v>37</v>
      </c>
      <c r="AB29" s="19">
        <f>[25]Março!$G$31</f>
        <v>30</v>
      </c>
      <c r="AC29" s="19">
        <f>[25]Março!$G$32</f>
        <v>36</v>
      </c>
      <c r="AD29" s="19">
        <f>[25]Março!$G$33</f>
        <v>37</v>
      </c>
      <c r="AE29" s="19">
        <f>[25]Março!$G$34</f>
        <v>37</v>
      </c>
      <c r="AF29" s="19">
        <f>[25]Março!$G$35</f>
        <v>48</v>
      </c>
      <c r="AG29" s="43">
        <f t="shared" si="5"/>
        <v>30</v>
      </c>
      <c r="AH29" s="41">
        <f t="shared" si="6"/>
        <v>50.806451612903224</v>
      </c>
    </row>
    <row r="30" spans="1:34" ht="17.100000000000001" customHeight="1" x14ac:dyDescent="0.2">
      <c r="A30" s="16" t="s">
        <v>31</v>
      </c>
      <c r="B30" s="19">
        <f>[26]Março!$G$5</f>
        <v>37</v>
      </c>
      <c r="C30" s="19">
        <f>[26]Março!$G$6</f>
        <v>43</v>
      </c>
      <c r="D30" s="19">
        <f>[26]Março!$G$7</f>
        <v>41</v>
      </c>
      <c r="E30" s="19">
        <f>[26]Março!$G$8</f>
        <v>35</v>
      </c>
      <c r="F30" s="19">
        <f>[26]Março!$G$9</f>
        <v>43</v>
      </c>
      <c r="G30" s="19">
        <f>[26]Março!$G$10</f>
        <v>46</v>
      </c>
      <c r="H30" s="19">
        <f>[26]Março!$G$11</f>
        <v>38</v>
      </c>
      <c r="I30" s="19">
        <f>[26]Março!$G$12</f>
        <v>42</v>
      </c>
      <c r="J30" s="19">
        <f>[26]Março!$G$13</f>
        <v>40</v>
      </c>
      <c r="K30" s="19">
        <f>[26]Março!$G$14</f>
        <v>36</v>
      </c>
      <c r="L30" s="19">
        <f>[26]Março!$G$15</f>
        <v>51</v>
      </c>
      <c r="M30" s="19">
        <f>[26]Março!$G$16</f>
        <v>48</v>
      </c>
      <c r="N30" s="19">
        <f>[26]Março!$G$17</f>
        <v>42</v>
      </c>
      <c r="O30" s="19">
        <f>[26]Março!$G$18</f>
        <v>55</v>
      </c>
      <c r="P30" s="19">
        <f>[26]Março!$G$19</f>
        <v>63</v>
      </c>
      <c r="Q30" s="19">
        <f>[26]Março!$G$20</f>
        <v>80</v>
      </c>
      <c r="R30" s="19">
        <f>[26]Março!$G$21</f>
        <v>55</v>
      </c>
      <c r="S30" s="19">
        <f>[26]Março!$G$22</f>
        <v>69</v>
      </c>
      <c r="T30" s="19">
        <f>[26]Março!$G$23</f>
        <v>79</v>
      </c>
      <c r="U30" s="19">
        <f>[26]Março!$G$24</f>
        <v>83</v>
      </c>
      <c r="V30" s="19">
        <f>[26]Março!$G$25</f>
        <v>59</v>
      </c>
      <c r="W30" s="19">
        <f>[26]Março!$G$26</f>
        <v>47</v>
      </c>
      <c r="X30" s="19">
        <f>[26]Março!$G$27</f>
        <v>43</v>
      </c>
      <c r="Y30" s="19">
        <f>[26]Março!$G$28</f>
        <v>48</v>
      </c>
      <c r="Z30" s="19">
        <f>[26]Março!$G$29</f>
        <v>47</v>
      </c>
      <c r="AA30" s="19">
        <f>[26]Março!$G$30</f>
        <v>53</v>
      </c>
      <c r="AB30" s="19">
        <f>[26]Março!$G$31</f>
        <v>32</v>
      </c>
      <c r="AC30" s="19">
        <f>[26]Março!$G$32</f>
        <v>29</v>
      </c>
      <c r="AD30" s="19">
        <f>[26]Março!$G$33</f>
        <v>33</v>
      </c>
      <c r="AE30" s="19">
        <f>[26]Março!$G$34</f>
        <v>36</v>
      </c>
      <c r="AF30" s="19">
        <f>[26]Março!$G$35</f>
        <v>43</v>
      </c>
      <c r="AG30" s="43">
        <f t="shared" si="5"/>
        <v>29</v>
      </c>
      <c r="AH30" s="41">
        <f>AVERAGE(B30:AF30)</f>
        <v>48.258064516129032</v>
      </c>
    </row>
    <row r="31" spans="1:34" ht="17.100000000000001" customHeight="1" x14ac:dyDescent="0.2">
      <c r="A31" s="16" t="s">
        <v>50</v>
      </c>
      <c r="B31" s="19">
        <f>[27]Março!$G$5</f>
        <v>46</v>
      </c>
      <c r="C31" s="19">
        <f>[27]Março!$G$6</f>
        <v>45</v>
      </c>
      <c r="D31" s="19">
        <f>[27]Março!$G$7</f>
        <v>54</v>
      </c>
      <c r="E31" s="19">
        <f>[27]Março!$G$8</f>
        <v>51</v>
      </c>
      <c r="F31" s="19">
        <f>[27]Março!$G$9</f>
        <v>51</v>
      </c>
      <c r="G31" s="19">
        <f>[27]Março!$G$10</f>
        <v>49</v>
      </c>
      <c r="H31" s="19">
        <f>[27]Março!$G$11</f>
        <v>47</v>
      </c>
      <c r="I31" s="19">
        <f>[27]Março!$G$12</f>
        <v>47</v>
      </c>
      <c r="J31" s="19">
        <f>[27]Março!$G$13</f>
        <v>41</v>
      </c>
      <c r="K31" s="19">
        <f>[27]Março!$G$14</f>
        <v>41</v>
      </c>
      <c r="L31" s="19">
        <f>[27]Março!$G$15</f>
        <v>37</v>
      </c>
      <c r="M31" s="19">
        <f>[27]Março!$G$16</f>
        <v>43</v>
      </c>
      <c r="N31" s="19">
        <f>[27]Março!$G$17</f>
        <v>45</v>
      </c>
      <c r="O31" s="19">
        <f>[27]Março!$G$18</f>
        <v>46</v>
      </c>
      <c r="P31" s="19">
        <f>[27]Março!$G$19</f>
        <v>46</v>
      </c>
      <c r="Q31" s="19">
        <f>[27]Março!$G$20</f>
        <v>70</v>
      </c>
      <c r="R31" s="19">
        <f>[27]Março!$G$21</f>
        <v>62</v>
      </c>
      <c r="S31" s="19">
        <f>[27]Março!$G$22</f>
        <v>74</v>
      </c>
      <c r="T31" s="19">
        <f>[27]Março!$G$23</f>
        <v>61</v>
      </c>
      <c r="U31" s="19">
        <f>[27]Março!$G$24</f>
        <v>52</v>
      </c>
      <c r="V31" s="19">
        <f>[27]Março!$G$25</f>
        <v>56</v>
      </c>
      <c r="W31" s="19">
        <f>[27]Março!$G$26</f>
        <v>51</v>
      </c>
      <c r="X31" s="19">
        <f>[27]Março!$G$27</f>
        <v>60</v>
      </c>
      <c r="Y31" s="19">
        <f>[27]Março!$G$28</f>
        <v>51</v>
      </c>
      <c r="Z31" s="19">
        <f>[27]Março!$G$29</f>
        <v>68</v>
      </c>
      <c r="AA31" s="19">
        <f>[27]Março!$G$30</f>
        <v>60</v>
      </c>
      <c r="AB31" s="19">
        <f>[27]Março!$G$31</f>
        <v>49</v>
      </c>
      <c r="AC31" s="19">
        <f>[27]Março!$G$32</f>
        <v>45</v>
      </c>
      <c r="AD31" s="19">
        <f>[27]Março!$G$33</f>
        <v>49</v>
      </c>
      <c r="AE31" s="19">
        <f>[27]Março!$G$34</f>
        <v>48</v>
      </c>
      <c r="AF31" s="19">
        <f>[27]Março!$G$35</f>
        <v>46</v>
      </c>
      <c r="AG31" s="43">
        <f>MIN(B31:AF31)</f>
        <v>37</v>
      </c>
      <c r="AH31" s="41">
        <f>AVERAGE(B31:AF31)</f>
        <v>51.322580645161288</v>
      </c>
    </row>
    <row r="32" spans="1:34" ht="17.100000000000001" customHeight="1" x14ac:dyDescent="0.2">
      <c r="A32" s="16" t="s">
        <v>20</v>
      </c>
      <c r="B32" s="19">
        <f>[28]Março!$G$5</f>
        <v>48</v>
      </c>
      <c r="C32" s="19">
        <f>[28]Março!$G$6</f>
        <v>40</v>
      </c>
      <c r="D32" s="19">
        <f>[28]Março!$G$7</f>
        <v>37</v>
      </c>
      <c r="E32" s="19">
        <f>[28]Março!$G$8</f>
        <v>36</v>
      </c>
      <c r="F32" s="19">
        <f>[28]Março!$G$9</f>
        <v>36</v>
      </c>
      <c r="G32" s="19">
        <f>[28]Março!$G$10</f>
        <v>40</v>
      </c>
      <c r="H32" s="19">
        <f>[28]Março!$G$11</f>
        <v>40</v>
      </c>
      <c r="I32" s="19">
        <f>[28]Março!$G$12</f>
        <v>35</v>
      </c>
      <c r="J32" s="19">
        <f>[28]Março!$G$13</f>
        <v>40</v>
      </c>
      <c r="K32" s="19">
        <f>[28]Março!$G$14</f>
        <v>35</v>
      </c>
      <c r="L32" s="19">
        <f>[28]Março!$G$15</f>
        <v>38</v>
      </c>
      <c r="M32" s="19">
        <f>[28]Março!$G$16</f>
        <v>41</v>
      </c>
      <c r="N32" s="19">
        <f>[28]Março!$G$17</f>
        <v>49</v>
      </c>
      <c r="O32" s="19">
        <f>[28]Março!$G$18</f>
        <v>46</v>
      </c>
      <c r="P32" s="19">
        <f>[28]Março!$G$19</f>
        <v>53</v>
      </c>
      <c r="Q32" s="19">
        <f>[28]Março!$G$20</f>
        <v>61</v>
      </c>
      <c r="R32" s="19">
        <f>[28]Março!$G$21</f>
        <v>70</v>
      </c>
      <c r="S32" s="19">
        <f>[28]Março!$G$22</f>
        <v>73</v>
      </c>
      <c r="T32" s="19">
        <f>[28]Março!$G$23</f>
        <v>65</v>
      </c>
      <c r="U32" s="19">
        <f>[28]Março!$G$24</f>
        <v>64</v>
      </c>
      <c r="V32" s="19">
        <f>[28]Março!$G$25</f>
        <v>60</v>
      </c>
      <c r="W32" s="19">
        <f>[28]Março!$G$26</f>
        <v>50</v>
      </c>
      <c r="X32" s="19">
        <f>[28]Março!$G$27</f>
        <v>41</v>
      </c>
      <c r="Y32" s="19">
        <f>[28]Março!$G$28</f>
        <v>50</v>
      </c>
      <c r="Z32" s="19">
        <f>[28]Março!$G$29</f>
        <v>60</v>
      </c>
      <c r="AA32" s="19">
        <f>[28]Março!$G$30</f>
        <v>50</v>
      </c>
      <c r="AB32" s="19">
        <f>[28]Março!$G$31</f>
        <v>49</v>
      </c>
      <c r="AC32" s="19">
        <f>[28]Março!$G$32</f>
        <v>36</v>
      </c>
      <c r="AD32" s="19">
        <f>[28]Março!$G$33</f>
        <v>32</v>
      </c>
      <c r="AE32" s="19">
        <f>[28]Março!$G$34</f>
        <v>42</v>
      </c>
      <c r="AF32" s="19">
        <f>[28]Março!$G$35</f>
        <v>46</v>
      </c>
      <c r="AG32" s="43">
        <f>MIN(B32:AF32)</f>
        <v>32</v>
      </c>
      <c r="AH32" s="41">
        <f>AVERAGE(B32:AF32)</f>
        <v>47.193548387096776</v>
      </c>
    </row>
    <row r="33" spans="1:37" s="5" customFormat="1" ht="17.100000000000001" customHeight="1" x14ac:dyDescent="0.2">
      <c r="A33" s="42" t="s">
        <v>35</v>
      </c>
      <c r="B33" s="35">
        <f t="shared" ref="B33:AG33" si="9">MIN(B5:B32)</f>
        <v>36</v>
      </c>
      <c r="C33" s="35">
        <f t="shared" si="9"/>
        <v>37</v>
      </c>
      <c r="D33" s="35">
        <f t="shared" si="9"/>
        <v>30</v>
      </c>
      <c r="E33" s="35">
        <f t="shared" si="9"/>
        <v>26</v>
      </c>
      <c r="F33" s="35">
        <f t="shared" si="9"/>
        <v>36</v>
      </c>
      <c r="G33" s="35">
        <f t="shared" si="9"/>
        <v>34</v>
      </c>
      <c r="H33" s="35">
        <f t="shared" si="9"/>
        <v>33</v>
      </c>
      <c r="I33" s="35">
        <f t="shared" si="9"/>
        <v>34</v>
      </c>
      <c r="J33" s="35">
        <f t="shared" si="9"/>
        <v>35</v>
      </c>
      <c r="K33" s="35">
        <f t="shared" si="9"/>
        <v>34</v>
      </c>
      <c r="L33" s="35">
        <f t="shared" si="9"/>
        <v>33</v>
      </c>
      <c r="M33" s="35">
        <f t="shared" si="9"/>
        <v>33</v>
      </c>
      <c r="N33" s="35">
        <f t="shared" si="9"/>
        <v>33</v>
      </c>
      <c r="O33" s="35">
        <f t="shared" si="9"/>
        <v>42</v>
      </c>
      <c r="P33" s="35">
        <f t="shared" si="9"/>
        <v>40</v>
      </c>
      <c r="Q33" s="35">
        <f t="shared" si="9"/>
        <v>51</v>
      </c>
      <c r="R33" s="35">
        <f t="shared" si="9"/>
        <v>47</v>
      </c>
      <c r="S33" s="35">
        <f t="shared" si="9"/>
        <v>58</v>
      </c>
      <c r="T33" s="35">
        <f t="shared" si="9"/>
        <v>57</v>
      </c>
      <c r="U33" s="35">
        <f t="shared" si="9"/>
        <v>52</v>
      </c>
      <c r="V33" s="35">
        <f t="shared" si="9"/>
        <v>45</v>
      </c>
      <c r="W33" s="35">
        <f t="shared" si="9"/>
        <v>32</v>
      </c>
      <c r="X33" s="35">
        <f t="shared" si="9"/>
        <v>37</v>
      </c>
      <c r="Y33" s="35">
        <f t="shared" si="9"/>
        <v>34</v>
      </c>
      <c r="Z33" s="35">
        <f t="shared" si="9"/>
        <v>36</v>
      </c>
      <c r="AA33" s="35">
        <f t="shared" si="9"/>
        <v>37</v>
      </c>
      <c r="AB33" s="35">
        <f t="shared" si="9"/>
        <v>24</v>
      </c>
      <c r="AC33" s="35">
        <f t="shared" si="9"/>
        <v>19</v>
      </c>
      <c r="AD33" s="35">
        <f t="shared" si="9"/>
        <v>26</v>
      </c>
      <c r="AE33" s="35">
        <f t="shared" si="9"/>
        <v>36</v>
      </c>
      <c r="AF33" s="35">
        <f t="shared" si="9"/>
        <v>37</v>
      </c>
      <c r="AG33" s="43">
        <f t="shared" si="9"/>
        <v>19</v>
      </c>
      <c r="AH33" s="41">
        <f>AVERAGE(AH5:AH32)</f>
        <v>48.632356813693214</v>
      </c>
    </row>
    <row r="34" spans="1:37" x14ac:dyDescent="0.2">
      <c r="AK34" s="29" t="s">
        <v>52</v>
      </c>
    </row>
    <row r="35" spans="1:37" x14ac:dyDescent="0.2">
      <c r="B35" s="26"/>
      <c r="C35" s="26" t="s">
        <v>53</v>
      </c>
      <c r="D35" s="26"/>
      <c r="E35" s="26"/>
      <c r="F35" s="26"/>
      <c r="N35" s="2" t="s">
        <v>54</v>
      </c>
      <c r="Y35" s="2" t="s">
        <v>56</v>
      </c>
    </row>
    <row r="36" spans="1:37" x14ac:dyDescent="0.2">
      <c r="H36" s="2" t="s">
        <v>52</v>
      </c>
      <c r="K36" s="27"/>
      <c r="L36" s="27"/>
      <c r="M36" s="27"/>
      <c r="N36" s="27" t="s">
        <v>55</v>
      </c>
      <c r="O36" s="27"/>
      <c r="P36" s="27"/>
      <c r="Q36" s="27"/>
      <c r="W36" s="27"/>
      <c r="X36" s="27"/>
      <c r="Y36" s="27" t="s">
        <v>57</v>
      </c>
      <c r="Z36" s="27"/>
      <c r="AA36" s="27"/>
    </row>
    <row r="42" spans="1:37" x14ac:dyDescent="0.2">
      <c r="K42" s="2" t="s">
        <v>52</v>
      </c>
      <c r="W42" s="2" t="s">
        <v>52</v>
      </c>
    </row>
    <row r="43" spans="1:37" x14ac:dyDescent="0.2">
      <c r="M43" s="2" t="s">
        <v>52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="90" zoomScaleNormal="90" workbookViewId="0">
      <selection sqref="A1:AG1"/>
    </sheetView>
  </sheetViews>
  <sheetFormatPr defaultRowHeight="12.75" x14ac:dyDescent="0.2"/>
  <cols>
    <col min="1" max="1" width="18.85546875" style="2" customWidth="1"/>
    <col min="2" max="3" width="5.85546875" style="3" customWidth="1"/>
    <col min="4" max="4" width="6.28515625" style="3" customWidth="1"/>
    <col min="5" max="5" width="5.7109375" style="3" customWidth="1"/>
    <col min="6" max="7" width="5.85546875" style="3" customWidth="1"/>
    <col min="8" max="8" width="6.28515625" style="3" customWidth="1"/>
    <col min="9" max="9" width="5.85546875" style="3" customWidth="1"/>
    <col min="10" max="10" width="5.5703125" style="3" customWidth="1"/>
    <col min="11" max="11" width="5.85546875" style="3" customWidth="1"/>
    <col min="12" max="13" width="5.140625" style="3" customWidth="1"/>
    <col min="14" max="14" width="5.28515625" style="3" customWidth="1"/>
    <col min="15" max="15" width="5.140625" style="3" customWidth="1"/>
    <col min="16" max="16" width="5" style="3" customWidth="1"/>
    <col min="17" max="17" width="5.140625" style="3" customWidth="1"/>
    <col min="18" max="18" width="5" style="3" customWidth="1"/>
    <col min="19" max="19" width="5.140625" style="3" customWidth="1"/>
    <col min="20" max="20" width="5.28515625" style="3" customWidth="1"/>
    <col min="21" max="21" width="5.140625" style="3" customWidth="1"/>
    <col min="22" max="22" width="5.28515625" style="3" customWidth="1"/>
    <col min="23" max="23" width="5" style="3" customWidth="1"/>
    <col min="24" max="26" width="5.140625" style="3" customWidth="1"/>
    <col min="27" max="27" width="5" style="3" customWidth="1"/>
    <col min="28" max="28" width="5.42578125" style="3" bestFit="1" customWidth="1"/>
    <col min="29" max="29" width="5" style="3" customWidth="1"/>
    <col min="30" max="30" width="5.42578125" style="3" bestFit="1" customWidth="1"/>
    <col min="31" max="31" width="5.140625" style="3" customWidth="1"/>
    <col min="32" max="32" width="5.28515625" style="3" customWidth="1"/>
    <col min="33" max="33" width="7.42578125" style="9" bestFit="1" customWidth="1"/>
  </cols>
  <sheetData>
    <row r="1" spans="1:33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3" s="4" customFormat="1" ht="20.100000000000001" customHeight="1" x14ac:dyDescent="0.2">
      <c r="A2" s="60" t="s">
        <v>21</v>
      </c>
      <c r="B2" s="58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6" t="s">
        <v>41</v>
      </c>
    </row>
    <row r="4" spans="1:33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6" t="s">
        <v>39</v>
      </c>
    </row>
    <row r="5" spans="1:33" s="5" customFormat="1" ht="20.100000000000001" customHeight="1" x14ac:dyDescent="0.2">
      <c r="A5" s="16" t="s">
        <v>46</v>
      </c>
      <c r="B5" s="17">
        <f>[1]Março!$H$5</f>
        <v>12.24</v>
      </c>
      <c r="C5" s="17">
        <f>[1]Março!$H$6</f>
        <v>8.2799999999999994</v>
      </c>
      <c r="D5" s="17">
        <f>[1]Março!$H$7</f>
        <v>11.16</v>
      </c>
      <c r="E5" s="17">
        <f>[1]Março!$H$8</f>
        <v>6.84</v>
      </c>
      <c r="F5" s="17">
        <f>[1]Março!$H$9</f>
        <v>14.4</v>
      </c>
      <c r="G5" s="17">
        <f>[1]Março!$H$10</f>
        <v>9.3600000000000012</v>
      </c>
      <c r="H5" s="17">
        <f>[1]Março!$H$11</f>
        <v>9.3600000000000012</v>
      </c>
      <c r="I5" s="17">
        <f>[1]Março!$H$12</f>
        <v>9.3600000000000012</v>
      </c>
      <c r="J5" s="17">
        <f>[1]Março!$H$13</f>
        <v>13.32</v>
      </c>
      <c r="K5" s="17">
        <f>[1]Março!$H$14</f>
        <v>12.96</v>
      </c>
      <c r="L5" s="17">
        <f>[1]Março!$H$15</f>
        <v>14.04</v>
      </c>
      <c r="M5" s="17">
        <f>[1]Março!$H$16</f>
        <v>15.48</v>
      </c>
      <c r="N5" s="17">
        <f>[1]Março!$H$17</f>
        <v>13.68</v>
      </c>
      <c r="O5" s="17">
        <f>[1]Março!$H$18</f>
        <v>12.6</v>
      </c>
      <c r="P5" s="17">
        <f>[1]Março!$H$19</f>
        <v>11.16</v>
      </c>
      <c r="Q5" s="17">
        <f>[1]Março!$H$20</f>
        <v>11.520000000000001</v>
      </c>
      <c r="R5" s="17">
        <f>[1]Março!$H$21</f>
        <v>8.64</v>
      </c>
      <c r="S5" s="17">
        <f>[1]Março!$H$22</f>
        <v>11.16</v>
      </c>
      <c r="T5" s="17">
        <f>[1]Março!$H$23</f>
        <v>14.04</v>
      </c>
      <c r="U5" s="17">
        <f>[1]Março!$H$24</f>
        <v>13.32</v>
      </c>
      <c r="V5" s="17">
        <f>[1]Março!$H$25</f>
        <v>10.08</v>
      </c>
      <c r="W5" s="17">
        <f>[1]Março!$H$26</f>
        <v>9</v>
      </c>
      <c r="X5" s="17">
        <f>[1]Março!$H$27</f>
        <v>10.8</v>
      </c>
      <c r="Y5" s="17">
        <f>[1]Março!$H$28</f>
        <v>14.04</v>
      </c>
      <c r="Z5" s="17">
        <f>[1]Março!$H$29</f>
        <v>10.08</v>
      </c>
      <c r="AA5" s="17">
        <f>[1]Março!$H$30</f>
        <v>14.4</v>
      </c>
      <c r="AB5" s="17">
        <f>[1]Março!$H$31</f>
        <v>11.520000000000001</v>
      </c>
      <c r="AC5" s="17">
        <f>[1]Março!$H$32</f>
        <v>7.5600000000000005</v>
      </c>
      <c r="AD5" s="17">
        <f>[1]Março!$H$33</f>
        <v>12.24</v>
      </c>
      <c r="AE5" s="17">
        <f>[1]Março!$H$34</f>
        <v>10.8</v>
      </c>
      <c r="AF5" s="17">
        <f>[1]Março!$H$35</f>
        <v>11.16</v>
      </c>
      <c r="AG5" s="37">
        <f>MAX(B5:AF5)</f>
        <v>15.48</v>
      </c>
    </row>
    <row r="6" spans="1:33" ht="17.100000000000001" customHeight="1" x14ac:dyDescent="0.2">
      <c r="A6" s="16" t="s">
        <v>0</v>
      </c>
      <c r="B6" s="18">
        <f>[2]Março!$H$5</f>
        <v>19.440000000000001</v>
      </c>
      <c r="C6" s="18">
        <f>[2]Março!$H$6</f>
        <v>19.440000000000001</v>
      </c>
      <c r="D6" s="18">
        <f>[2]Março!$H$7</f>
        <v>15.48</v>
      </c>
      <c r="E6" s="18">
        <f>[2]Março!$H$8</f>
        <v>10.8</v>
      </c>
      <c r="F6" s="18">
        <f>[2]Março!$H$9</f>
        <v>19.440000000000001</v>
      </c>
      <c r="G6" s="18">
        <f>[2]Março!$H$10</f>
        <v>15.120000000000001</v>
      </c>
      <c r="H6" s="18">
        <f>[2]Março!$H$11</f>
        <v>18.36</v>
      </c>
      <c r="I6" s="18">
        <f>[2]Março!$H$12</f>
        <v>33.119999999999997</v>
      </c>
      <c r="J6" s="18">
        <f>[2]Março!$H$13</f>
        <v>14.76</v>
      </c>
      <c r="K6" s="18">
        <f>[2]Março!$H$14</f>
        <v>26.28</v>
      </c>
      <c r="L6" s="18">
        <f>[2]Março!$H$15</f>
        <v>13.32</v>
      </c>
      <c r="M6" s="18">
        <f>[2]Março!$H$16</f>
        <v>27</v>
      </c>
      <c r="N6" s="18">
        <f>[2]Março!$H$17</f>
        <v>14.76</v>
      </c>
      <c r="O6" s="18">
        <f>[2]Março!$H$18</f>
        <v>9.7200000000000006</v>
      </c>
      <c r="P6" s="18">
        <f>[2]Março!$H$19</f>
        <v>14.76</v>
      </c>
      <c r="Q6" s="18">
        <f>[2]Março!$H$20</f>
        <v>11.16</v>
      </c>
      <c r="R6" s="18">
        <f>[2]Março!$H$21</f>
        <v>14.76</v>
      </c>
      <c r="S6" s="18">
        <f>[2]Março!$H$22</f>
        <v>26.64</v>
      </c>
      <c r="T6" s="18">
        <f>[2]Março!$H$23</f>
        <v>22.32</v>
      </c>
      <c r="U6" s="18">
        <f>[2]Março!$H$24</f>
        <v>18.36</v>
      </c>
      <c r="V6" s="18">
        <f>[2]Março!$H$25</f>
        <v>9.7200000000000006</v>
      </c>
      <c r="W6" s="18">
        <f>[2]Março!$H$26</f>
        <v>10.08</v>
      </c>
      <c r="X6" s="18">
        <f>[2]Março!$H$27</f>
        <v>11.16</v>
      </c>
      <c r="Y6" s="18">
        <f>[2]Março!$H$28</f>
        <v>22.68</v>
      </c>
      <c r="Z6" s="18">
        <f>[2]Março!$H$29</f>
        <v>14.4</v>
      </c>
      <c r="AA6" s="18">
        <f>[2]Março!$H$30</f>
        <v>15.48</v>
      </c>
      <c r="AB6" s="18">
        <f>[2]Março!$H$31</f>
        <v>12.24</v>
      </c>
      <c r="AC6" s="18">
        <f>[2]Março!$H$32</f>
        <v>10.44</v>
      </c>
      <c r="AD6" s="18">
        <f>[2]Março!$H$33</f>
        <v>16.920000000000002</v>
      </c>
      <c r="AE6" s="18">
        <f>[2]Março!$H$34</f>
        <v>14.04</v>
      </c>
      <c r="AF6" s="18">
        <f>[2]Março!$H$35</f>
        <v>15.48</v>
      </c>
      <c r="AG6" s="38">
        <f>MAX(B6:AF6)</f>
        <v>33.119999999999997</v>
      </c>
    </row>
    <row r="7" spans="1:33" ht="17.100000000000001" customHeight="1" x14ac:dyDescent="0.2">
      <c r="A7" s="16" t="s">
        <v>1</v>
      </c>
      <c r="B7" s="18">
        <f>[3]Março!$H$5</f>
        <v>16.2</v>
      </c>
      <c r="C7" s="18">
        <f>[3]Março!$H$6</f>
        <v>15.120000000000001</v>
      </c>
      <c r="D7" s="18">
        <f>[3]Março!$H$7</f>
        <v>18.720000000000002</v>
      </c>
      <c r="E7" s="18">
        <f>[3]Março!$H$8</f>
        <v>7.2</v>
      </c>
      <c r="F7" s="18">
        <f>[3]Março!$H$9</f>
        <v>8.2799999999999994</v>
      </c>
      <c r="G7" s="18">
        <f>[3]Março!$H$10</f>
        <v>12.96</v>
      </c>
      <c r="H7" s="18">
        <f>[3]Março!$H$11</f>
        <v>16.2</v>
      </c>
      <c r="I7" s="18">
        <f>[3]Março!$H$12</f>
        <v>10.44</v>
      </c>
      <c r="J7" s="18">
        <f>[3]Março!$H$13</f>
        <v>12.24</v>
      </c>
      <c r="K7" s="18">
        <f>[3]Março!$H$14</f>
        <v>13.32</v>
      </c>
      <c r="L7" s="18">
        <f>[3]Março!$H$15</f>
        <v>16.920000000000002</v>
      </c>
      <c r="M7" s="18">
        <f>[3]Março!$H$16</f>
        <v>17.28</v>
      </c>
      <c r="N7" s="18">
        <f>[3]Março!$H$17</f>
        <v>12.24</v>
      </c>
      <c r="O7" s="18">
        <f>[3]Março!$H$18</f>
        <v>9.3600000000000012</v>
      </c>
      <c r="P7" s="18">
        <f>[3]Março!$H$19</f>
        <v>11.16</v>
      </c>
      <c r="Q7" s="18">
        <f>[3]Março!$H$20</f>
        <v>7.2</v>
      </c>
      <c r="R7" s="18">
        <f>[3]Março!$H$21</f>
        <v>11.16</v>
      </c>
      <c r="S7" s="18">
        <f>[3]Março!$H$22</f>
        <v>18.720000000000002</v>
      </c>
      <c r="T7" s="18">
        <f>[3]Março!$H$23</f>
        <v>12.96</v>
      </c>
      <c r="U7" s="18">
        <f>[3]Março!$H$24</f>
        <v>10.08</v>
      </c>
      <c r="V7" s="18">
        <f>[3]Março!$H$25</f>
        <v>6.84</v>
      </c>
      <c r="W7" s="18">
        <f>[3]Março!$H$26</f>
        <v>9.3600000000000012</v>
      </c>
      <c r="X7" s="18">
        <f>[3]Março!$H$27</f>
        <v>11.879999999999999</v>
      </c>
      <c r="Y7" s="18">
        <f>[3]Março!$H$28</f>
        <v>12.96</v>
      </c>
      <c r="Z7" s="18">
        <f>[3]Março!$H$29</f>
        <v>14.76</v>
      </c>
      <c r="AA7" s="18">
        <f>[3]Março!$H$30</f>
        <v>12.24</v>
      </c>
      <c r="AB7" s="18">
        <f>[3]Março!$H$31</f>
        <v>9.7200000000000006</v>
      </c>
      <c r="AC7" s="18">
        <f>[3]Março!$H$32</f>
        <v>10.8</v>
      </c>
      <c r="AD7" s="18">
        <f>[3]Março!$H$33</f>
        <v>11.879999999999999</v>
      </c>
      <c r="AE7" s="18">
        <f>[3]Março!$H$34</f>
        <v>10.8</v>
      </c>
      <c r="AF7" s="18">
        <f>[3]Março!$H$35</f>
        <v>8.2799999999999994</v>
      </c>
      <c r="AG7" s="38">
        <f t="shared" ref="AG7:AG19" si="1">MAX(B7:AF7)</f>
        <v>18.720000000000002</v>
      </c>
    </row>
    <row r="8" spans="1:33" ht="17.100000000000001" customHeight="1" x14ac:dyDescent="0.2">
      <c r="A8" s="16" t="s">
        <v>71</v>
      </c>
      <c r="B8" s="18" t="str">
        <f>[4]Março!$H$5</f>
        <v>**</v>
      </c>
      <c r="C8" s="18" t="str">
        <f>[4]Março!$H$6</f>
        <v>**</v>
      </c>
      <c r="D8" s="18" t="str">
        <f>[4]Março!$H$7</f>
        <v>**</v>
      </c>
      <c r="E8" s="18" t="str">
        <f>[4]Março!$H$8</f>
        <v>**</v>
      </c>
      <c r="F8" s="18" t="str">
        <f>[4]Março!$H$9</f>
        <v>**</v>
      </c>
      <c r="G8" s="18" t="str">
        <f>[4]Março!$H$10</f>
        <v>**</v>
      </c>
      <c r="H8" s="18" t="str">
        <f>[4]Março!$H$11</f>
        <v>**</v>
      </c>
      <c r="I8" s="18" t="str">
        <f>[4]Março!$H$12</f>
        <v>**</v>
      </c>
      <c r="J8" s="18" t="str">
        <f>[4]Março!$H$13</f>
        <v>**</v>
      </c>
      <c r="K8" s="18" t="str">
        <f>[4]Março!$H$14</f>
        <v>**</v>
      </c>
      <c r="L8" s="18" t="str">
        <f>[4]Março!$H$15</f>
        <v>**</v>
      </c>
      <c r="M8" s="18" t="str">
        <f>[4]Março!$H$16</f>
        <v>**</v>
      </c>
      <c r="N8" s="18" t="str">
        <f>[4]Março!$H$17</f>
        <v>**</v>
      </c>
      <c r="O8" s="18" t="str">
        <f>[4]Março!$H$18</f>
        <v>**</v>
      </c>
      <c r="P8" s="18" t="str">
        <f>[4]Março!$H$19</f>
        <v>**</v>
      </c>
      <c r="Q8" s="18" t="str">
        <f>[4]Março!$H$20</f>
        <v>**</v>
      </c>
      <c r="R8" s="18" t="str">
        <f>[4]Março!$H$21</f>
        <v>**</v>
      </c>
      <c r="S8" s="18" t="str">
        <f>[4]Março!$H$22</f>
        <v>**</v>
      </c>
      <c r="T8" s="18" t="str">
        <f>[4]Março!$H$23</f>
        <v>**</v>
      </c>
      <c r="U8" s="18" t="str">
        <f>[4]Março!$H$24</f>
        <v>**</v>
      </c>
      <c r="V8" s="18" t="str">
        <f>[4]Março!$H$25</f>
        <v>**</v>
      </c>
      <c r="W8" s="18">
        <f>[4]Março!$H$26</f>
        <v>12.6</v>
      </c>
      <c r="X8" s="18">
        <f>[4]Março!$H$27</f>
        <v>18.720000000000002</v>
      </c>
      <c r="Y8" s="18">
        <f>[4]Março!$H$28</f>
        <v>23.400000000000002</v>
      </c>
      <c r="Z8" s="18">
        <f>[4]Março!$H$29</f>
        <v>14.04</v>
      </c>
      <c r="AA8" s="18">
        <f>[4]Março!$H$30</f>
        <v>23.759999999999998</v>
      </c>
      <c r="AB8" s="18">
        <f>[4]Março!$H$31</f>
        <v>16.2</v>
      </c>
      <c r="AC8" s="18">
        <f>[4]Março!$H$32</f>
        <v>15.120000000000001</v>
      </c>
      <c r="AD8" s="18">
        <f>[4]Março!$H$33</f>
        <v>20.88</v>
      </c>
      <c r="AE8" s="18">
        <f>[4]Março!$H$34</f>
        <v>21.240000000000002</v>
      </c>
      <c r="AF8" s="18">
        <f>[4]Março!$H$35</f>
        <v>20.16</v>
      </c>
      <c r="AG8" s="38">
        <f t="shared" ref="AG8" si="2">MAX(B8:AF8)</f>
        <v>23.759999999999998</v>
      </c>
    </row>
    <row r="9" spans="1:33" ht="17.100000000000001" customHeight="1" x14ac:dyDescent="0.2">
      <c r="A9" s="16" t="s">
        <v>47</v>
      </c>
      <c r="B9" s="18">
        <f>[5]Março!$H$5</f>
        <v>10.8</v>
      </c>
      <c r="C9" s="18">
        <f>[5]Março!$H$6</f>
        <v>13.68</v>
      </c>
      <c r="D9" s="18">
        <f>[5]Março!$H$7</f>
        <v>16.559999999999999</v>
      </c>
      <c r="E9" s="18">
        <f>[5]Março!$H$8</f>
        <v>9.3600000000000012</v>
      </c>
      <c r="F9" s="18">
        <f>[5]Março!$H$9</f>
        <v>16.559999999999999</v>
      </c>
      <c r="G9" s="18">
        <f>[5]Março!$H$10</f>
        <v>11.879999999999999</v>
      </c>
      <c r="H9" s="18">
        <f>[5]Março!$H$11</f>
        <v>15.48</v>
      </c>
      <c r="I9" s="18">
        <f>[5]Março!$H$12</f>
        <v>10.08</v>
      </c>
      <c r="J9" s="18">
        <f>[5]Março!$H$13</f>
        <v>15.48</v>
      </c>
      <c r="K9" s="18">
        <f>[5]Março!$H$14</f>
        <v>16.2</v>
      </c>
      <c r="L9" s="18">
        <f>[5]Março!$H$15</f>
        <v>18</v>
      </c>
      <c r="M9" s="18">
        <f>[5]Março!$H$16</f>
        <v>21.96</v>
      </c>
      <c r="N9" s="18">
        <f>[5]Março!$H$17</f>
        <v>15.48</v>
      </c>
      <c r="O9" s="18">
        <f>[5]Março!$H$18</f>
        <v>10.8</v>
      </c>
      <c r="P9" s="18">
        <f>[5]Março!$H$19</f>
        <v>10.8</v>
      </c>
      <c r="Q9" s="18">
        <f>[5]Março!$H$20</f>
        <v>14.04</v>
      </c>
      <c r="R9" s="18">
        <f>[5]Março!$H$21</f>
        <v>11.520000000000001</v>
      </c>
      <c r="S9" s="18">
        <f>[5]Março!$H$22</f>
        <v>12.6</v>
      </c>
      <c r="T9" s="18">
        <f>[5]Março!$H$23</f>
        <v>9.3600000000000012</v>
      </c>
      <c r="U9" s="18">
        <f>[5]Março!$H$24</f>
        <v>11.520000000000001</v>
      </c>
      <c r="V9" s="18">
        <f>[5]Março!$H$25</f>
        <v>11.520000000000001</v>
      </c>
      <c r="W9" s="18">
        <f>[5]Março!$H$26</f>
        <v>8.64</v>
      </c>
      <c r="X9" s="18">
        <f>[5]Março!$H$27</f>
        <v>10.08</v>
      </c>
      <c r="Y9" s="18">
        <f>[5]Março!$H$28</f>
        <v>7.5600000000000005</v>
      </c>
      <c r="Z9" s="18">
        <f>[5]Março!$H$29</f>
        <v>15.840000000000002</v>
      </c>
      <c r="AA9" s="18">
        <f>[5]Março!$H$30</f>
        <v>15.48</v>
      </c>
      <c r="AB9" s="18">
        <f>[5]Março!$H$31</f>
        <v>11.520000000000001</v>
      </c>
      <c r="AC9" s="18">
        <f>[5]Março!$H$32</f>
        <v>12.24</v>
      </c>
      <c r="AD9" s="18">
        <f>[5]Março!$H$33</f>
        <v>8.2799999999999994</v>
      </c>
      <c r="AE9" s="18">
        <f>[5]Março!$H$34</f>
        <v>10.44</v>
      </c>
      <c r="AF9" s="18">
        <f>[5]Março!$H$35</f>
        <v>10.8</v>
      </c>
      <c r="AG9" s="38">
        <f t="shared" si="1"/>
        <v>21.96</v>
      </c>
    </row>
    <row r="10" spans="1:33" ht="17.100000000000001" customHeight="1" x14ac:dyDescent="0.2">
      <c r="A10" s="16" t="s">
        <v>2</v>
      </c>
      <c r="B10" s="18">
        <f>[6]Março!$H$5</f>
        <v>18.36</v>
      </c>
      <c r="C10" s="18">
        <f>[6]Março!$H$6</f>
        <v>20.16</v>
      </c>
      <c r="D10" s="18">
        <f>[6]Março!$H$7</f>
        <v>14.04</v>
      </c>
      <c r="E10" s="18">
        <f>[6]Março!$H$8</f>
        <v>11.16</v>
      </c>
      <c r="F10" s="18">
        <f>[6]Março!$H$9</f>
        <v>15.840000000000002</v>
      </c>
      <c r="G10" s="18">
        <f>[6]Março!$H$10</f>
        <v>13.68</v>
      </c>
      <c r="H10" s="18">
        <f>[6]Março!$H$11</f>
        <v>18.36</v>
      </c>
      <c r="I10" s="18">
        <f>[6]Março!$H$12</f>
        <v>15.48</v>
      </c>
      <c r="J10" s="18">
        <f>[6]Março!$H$13</f>
        <v>15.120000000000001</v>
      </c>
      <c r="K10" s="18">
        <f>[6]Março!$H$14</f>
        <v>19.079999999999998</v>
      </c>
      <c r="L10" s="18">
        <f>[6]Março!$H$15</f>
        <v>18.720000000000002</v>
      </c>
      <c r="M10" s="18">
        <f>[6]Março!$H$16</f>
        <v>19.8</v>
      </c>
      <c r="N10" s="18">
        <f>[6]Março!$H$17</f>
        <v>19.440000000000001</v>
      </c>
      <c r="O10" s="18">
        <f>[6]Março!$H$18</f>
        <v>12.96</v>
      </c>
      <c r="P10" s="18">
        <f>[6]Março!$H$19</f>
        <v>15.120000000000001</v>
      </c>
      <c r="Q10" s="18">
        <f>[6]Março!$H$20</f>
        <v>13.32</v>
      </c>
      <c r="R10" s="18">
        <f>[6]Março!$H$21</f>
        <v>12.6</v>
      </c>
      <c r="S10" s="18">
        <f>[6]Março!$H$22</f>
        <v>22.32</v>
      </c>
      <c r="T10" s="18">
        <f>[6]Março!$H$23</f>
        <v>28.08</v>
      </c>
      <c r="U10" s="18">
        <f>[6]Março!$H$24</f>
        <v>23.040000000000003</v>
      </c>
      <c r="V10" s="18">
        <f>[6]Março!$H$25</f>
        <v>13.32</v>
      </c>
      <c r="W10" s="18">
        <f>[6]Março!$H$26</f>
        <v>15.840000000000002</v>
      </c>
      <c r="X10" s="18">
        <f>[6]Março!$H$27</f>
        <v>19.079999999999998</v>
      </c>
      <c r="Y10" s="18">
        <f>[6]Março!$H$28</f>
        <v>19.079999999999998</v>
      </c>
      <c r="Z10" s="18">
        <f>[6]Março!$H$29</f>
        <v>12.96</v>
      </c>
      <c r="AA10" s="18">
        <f>[6]Março!$H$30</f>
        <v>23.040000000000003</v>
      </c>
      <c r="AB10" s="18">
        <f>[6]Março!$H$31</f>
        <v>16.920000000000002</v>
      </c>
      <c r="AC10" s="18">
        <f>[6]Março!$H$32</f>
        <v>13.32</v>
      </c>
      <c r="AD10" s="18">
        <f>[6]Março!$H$33</f>
        <v>27.720000000000002</v>
      </c>
      <c r="AE10" s="18">
        <f>[6]Março!$H$34</f>
        <v>24.840000000000003</v>
      </c>
      <c r="AF10" s="18">
        <f>[6]Março!$H$35</f>
        <v>28.8</v>
      </c>
      <c r="AG10" s="38">
        <f t="shared" si="1"/>
        <v>28.8</v>
      </c>
    </row>
    <row r="11" spans="1:33" ht="17.100000000000001" customHeight="1" x14ac:dyDescent="0.2">
      <c r="A11" s="16" t="s">
        <v>3</v>
      </c>
      <c r="B11" s="18">
        <f>[7]Março!$H$5</f>
        <v>15.48</v>
      </c>
      <c r="C11" s="18">
        <f>[7]Março!$H$6</f>
        <v>6.84</v>
      </c>
      <c r="D11" s="18">
        <f>[7]Março!$H$7</f>
        <v>8.64</v>
      </c>
      <c r="E11" s="18">
        <f>[7]Março!$H$8</f>
        <v>8.2799999999999994</v>
      </c>
      <c r="F11" s="18">
        <f>[7]Março!$H$9</f>
        <v>19.079999999999998</v>
      </c>
      <c r="G11" s="18">
        <f>[7]Março!$H$10</f>
        <v>7.9200000000000008</v>
      </c>
      <c r="H11" s="18">
        <f>[7]Março!$H$11</f>
        <v>14.04</v>
      </c>
      <c r="I11" s="18">
        <f>[7]Março!$H$12</f>
        <v>14.04</v>
      </c>
      <c r="J11" s="18">
        <f>[7]Março!$H$13</f>
        <v>9.3600000000000012</v>
      </c>
      <c r="K11" s="18">
        <f>[7]Março!$H$14</f>
        <v>12.6</v>
      </c>
      <c r="L11" s="18">
        <f>[7]Março!$H$15</f>
        <v>21.96</v>
      </c>
      <c r="M11" s="18">
        <f>[7]Março!$H$16</f>
        <v>21.96</v>
      </c>
      <c r="N11" s="18">
        <f>[7]Março!$H$17</f>
        <v>10.8</v>
      </c>
      <c r="O11" s="18">
        <f>[7]Março!$H$18</f>
        <v>8.64</v>
      </c>
      <c r="P11" s="18">
        <f>[7]Março!$H$19</f>
        <v>10.44</v>
      </c>
      <c r="Q11" s="18">
        <f>[7]Março!$H$20</f>
        <v>14.76</v>
      </c>
      <c r="R11" s="18">
        <f>[7]Março!$H$21</f>
        <v>17.28</v>
      </c>
      <c r="S11" s="18">
        <f>[7]Março!$H$22</f>
        <v>16.2</v>
      </c>
      <c r="T11" s="18">
        <f>[7]Março!$H$23</f>
        <v>14.4</v>
      </c>
      <c r="U11" s="18">
        <f>[7]Março!$H$24</f>
        <v>14.4</v>
      </c>
      <c r="V11" s="18">
        <f>[7]Março!$H$25</f>
        <v>9.3600000000000012</v>
      </c>
      <c r="W11" s="18">
        <f>[7]Março!$H$26</f>
        <v>11.16</v>
      </c>
      <c r="X11" s="18">
        <f>[7]Março!$H$27</f>
        <v>10.8</v>
      </c>
      <c r="Y11" s="18">
        <f>[7]Março!$H$28</f>
        <v>16.559999999999999</v>
      </c>
      <c r="Z11" s="18">
        <f>[7]Março!$H$29</f>
        <v>8.2799999999999994</v>
      </c>
      <c r="AA11" s="18">
        <f>[7]Março!$H$30</f>
        <v>10.44</v>
      </c>
      <c r="AB11" s="18">
        <f>[7]Março!$H$31</f>
        <v>9</v>
      </c>
      <c r="AC11" s="18">
        <f>[7]Março!$H$32</f>
        <v>9.7200000000000006</v>
      </c>
      <c r="AD11" s="18">
        <f>[7]Março!$H$33</f>
        <v>13.68</v>
      </c>
      <c r="AE11" s="18">
        <f>[7]Março!$H$34</f>
        <v>11.520000000000001</v>
      </c>
      <c r="AF11" s="18">
        <f>[7]Março!$H$35</f>
        <v>11.16</v>
      </c>
      <c r="AG11" s="38">
        <f>MAX(B11:AF11)</f>
        <v>21.96</v>
      </c>
    </row>
    <row r="12" spans="1:33" ht="17.100000000000001" customHeight="1" x14ac:dyDescent="0.2">
      <c r="A12" s="16" t="s">
        <v>4</v>
      </c>
      <c r="B12" s="18">
        <f>[8]Março!$H$5</f>
        <v>19.440000000000001</v>
      </c>
      <c r="C12" s="18">
        <f>[8]Março!$H$6</f>
        <v>13.32</v>
      </c>
      <c r="D12" s="18">
        <f>[8]Março!$H$7</f>
        <v>20.88</v>
      </c>
      <c r="E12" s="18">
        <f>[8]Março!$H$8</f>
        <v>12.24</v>
      </c>
      <c r="F12" s="18">
        <f>[8]Março!$H$9</f>
        <v>21.240000000000002</v>
      </c>
      <c r="G12" s="18">
        <f>[8]Março!$H$10</f>
        <v>16.559999999999999</v>
      </c>
      <c r="H12" s="18">
        <f>[8]Março!$H$11</f>
        <v>21.240000000000002</v>
      </c>
      <c r="I12" s="18">
        <f>[8]Março!$H$12</f>
        <v>10.8</v>
      </c>
      <c r="J12" s="18">
        <f>[8]Março!$H$13</f>
        <v>19.440000000000001</v>
      </c>
      <c r="K12" s="18">
        <f>[8]Março!$H$14</f>
        <v>21.240000000000002</v>
      </c>
      <c r="L12" s="18">
        <f>[8]Março!$H$15</f>
        <v>15.48</v>
      </c>
      <c r="M12" s="18">
        <f>[8]Março!$H$16</f>
        <v>23.759999999999998</v>
      </c>
      <c r="N12" s="18">
        <f>[8]Março!$H$17</f>
        <v>21.240000000000002</v>
      </c>
      <c r="O12" s="18">
        <f>[8]Março!$H$18</f>
        <v>16.920000000000002</v>
      </c>
      <c r="P12" s="18">
        <f>[8]Março!$H$19</f>
        <v>14.4</v>
      </c>
      <c r="Q12" s="18">
        <f>[8]Março!$H$20</f>
        <v>18.36</v>
      </c>
      <c r="R12" s="18">
        <f>[8]Março!$H$21</f>
        <v>17.28</v>
      </c>
      <c r="S12" s="18">
        <f>[8]Março!$H$22</f>
        <v>18</v>
      </c>
      <c r="T12" s="18">
        <f>[8]Março!$H$23</f>
        <v>15.48</v>
      </c>
      <c r="U12" s="18">
        <f>[8]Março!$H$24</f>
        <v>21.96</v>
      </c>
      <c r="V12" s="18">
        <f>[8]Março!$H$25</f>
        <v>16.559999999999999</v>
      </c>
      <c r="W12" s="18">
        <f>[8]Março!$H$26</f>
        <v>14.4</v>
      </c>
      <c r="X12" s="18">
        <f>[8]Março!$H$27</f>
        <v>16.2</v>
      </c>
      <c r="Y12" s="18">
        <f>[8]Março!$H$28</f>
        <v>15.48</v>
      </c>
      <c r="Z12" s="18">
        <f>[8]Março!$H$29</f>
        <v>16.920000000000002</v>
      </c>
      <c r="AA12" s="18">
        <f>[8]Março!$H$30</f>
        <v>14.04</v>
      </c>
      <c r="AB12" s="18">
        <f>[8]Março!$H$31</f>
        <v>9.7200000000000006</v>
      </c>
      <c r="AC12" s="18">
        <f>[8]Março!$H$32</f>
        <v>12.6</v>
      </c>
      <c r="AD12" s="18">
        <f>[8]Março!$H$33</f>
        <v>18.720000000000002</v>
      </c>
      <c r="AE12" s="18">
        <f>[8]Março!$H$34</f>
        <v>18.36</v>
      </c>
      <c r="AF12" s="18">
        <f>[8]Março!$H$35</f>
        <v>14.76</v>
      </c>
      <c r="AG12" s="38">
        <f t="shared" si="1"/>
        <v>23.759999999999998</v>
      </c>
    </row>
    <row r="13" spans="1:33" ht="17.100000000000001" customHeight="1" x14ac:dyDescent="0.2">
      <c r="A13" s="16" t="s">
        <v>5</v>
      </c>
      <c r="B13" s="18">
        <f>[9]Março!$H$5</f>
        <v>12.6</v>
      </c>
      <c r="C13" s="18">
        <f>[9]Março!$H$6</f>
        <v>13.68</v>
      </c>
      <c r="D13" s="18">
        <f>[9]Março!$H$7</f>
        <v>18.720000000000002</v>
      </c>
      <c r="E13" s="18">
        <f>[9]Março!$H$8</f>
        <v>15.840000000000002</v>
      </c>
      <c r="F13" s="18">
        <f>[9]Março!$H$9</f>
        <v>11.16</v>
      </c>
      <c r="G13" s="18">
        <f>[9]Março!$H$10</f>
        <v>12.6</v>
      </c>
      <c r="H13" s="18">
        <f>[9]Março!$H$11</f>
        <v>16.2</v>
      </c>
      <c r="I13" s="18">
        <f>[9]Março!$H$12</f>
        <v>12.6</v>
      </c>
      <c r="J13" s="18">
        <f>[9]Março!$H$13</f>
        <v>12.24</v>
      </c>
      <c r="K13" s="18">
        <f>[9]Março!$H$14</f>
        <v>15.48</v>
      </c>
      <c r="L13" s="18">
        <f>[9]Março!$H$15</f>
        <v>27.720000000000002</v>
      </c>
      <c r="M13" s="18">
        <f>[9]Março!$H$16</f>
        <v>23.040000000000003</v>
      </c>
      <c r="N13" s="18">
        <f>[9]Março!$H$17</f>
        <v>14.04</v>
      </c>
      <c r="O13" s="18">
        <f>[9]Março!$H$18</f>
        <v>12.96</v>
      </c>
      <c r="P13" s="18">
        <f>[9]Março!$H$19</f>
        <v>11.16</v>
      </c>
      <c r="Q13" s="18">
        <f>[9]Março!$H$20</f>
        <v>19.079999999999998</v>
      </c>
      <c r="R13" s="18">
        <f>[9]Março!$H$21</f>
        <v>14.76</v>
      </c>
      <c r="S13" s="18">
        <f>[9]Março!$H$22</f>
        <v>15.840000000000002</v>
      </c>
      <c r="T13" s="18">
        <f>[9]Março!$H$23</f>
        <v>15.48</v>
      </c>
      <c r="U13" s="18">
        <f>[9]Março!$H$24</f>
        <v>11.879999999999999</v>
      </c>
      <c r="V13" s="18">
        <f>[9]Março!$H$25</f>
        <v>9</v>
      </c>
      <c r="W13" s="18">
        <f>[9]Março!$H$26</f>
        <v>8.64</v>
      </c>
      <c r="X13" s="18">
        <f>[9]Março!$H$27</f>
        <v>16.559999999999999</v>
      </c>
      <c r="Y13" s="18">
        <f>[9]Março!$H$28</f>
        <v>14.76</v>
      </c>
      <c r="Z13" s="18">
        <f>[9]Março!$H$29</f>
        <v>12.6</v>
      </c>
      <c r="AA13" s="18">
        <f>[9]Março!$H$30</f>
        <v>17.28</v>
      </c>
      <c r="AB13" s="18">
        <f>[9]Março!$H$31</f>
        <v>14.76</v>
      </c>
      <c r="AC13" s="18">
        <f>[9]Março!$H$32</f>
        <v>18</v>
      </c>
      <c r="AD13" s="18">
        <f>[9]Março!$H$33</f>
        <v>7.5600000000000005</v>
      </c>
      <c r="AE13" s="18">
        <f>[9]Março!$H$34</f>
        <v>7.9200000000000008</v>
      </c>
      <c r="AF13" s="18">
        <f>[9]Março!$H$35</f>
        <v>11.16</v>
      </c>
      <c r="AG13" s="38">
        <f t="shared" si="1"/>
        <v>27.720000000000002</v>
      </c>
    </row>
    <row r="14" spans="1:33" ht="17.100000000000001" customHeight="1" x14ac:dyDescent="0.2">
      <c r="A14" s="16" t="s">
        <v>49</v>
      </c>
      <c r="B14" s="18">
        <f>[10]Março!$H$5</f>
        <v>25.92</v>
      </c>
      <c r="C14" s="18">
        <f>[10]Março!$H$6</f>
        <v>24.48</v>
      </c>
      <c r="D14" s="18">
        <f>[10]Março!$H$7</f>
        <v>19.079999999999998</v>
      </c>
      <c r="E14" s="18">
        <f>[10]Março!$H$8</f>
        <v>16.559999999999999</v>
      </c>
      <c r="F14" s="18">
        <f>[10]Março!$H$9</f>
        <v>23.400000000000002</v>
      </c>
      <c r="G14" s="18">
        <f>[10]Março!$H$10</f>
        <v>15.48</v>
      </c>
      <c r="H14" s="18">
        <f>[10]Março!$H$11</f>
        <v>19.8</v>
      </c>
      <c r="I14" s="18">
        <f>[10]Março!$H$12</f>
        <v>22.32</v>
      </c>
      <c r="J14" s="18">
        <f>[10]Março!$H$13</f>
        <v>19.440000000000001</v>
      </c>
      <c r="K14" s="18">
        <f>[10]Março!$H$14</f>
        <v>21.96</v>
      </c>
      <c r="L14" s="18">
        <f>[10]Março!$H$15</f>
        <v>21.6</v>
      </c>
      <c r="M14" s="18">
        <f>[10]Março!$H$16</f>
        <v>28.44</v>
      </c>
      <c r="N14" s="18">
        <f>[10]Março!$H$17</f>
        <v>18.720000000000002</v>
      </c>
      <c r="O14" s="18">
        <f>[10]Março!$H$18</f>
        <v>19.440000000000001</v>
      </c>
      <c r="P14" s="18">
        <f>[10]Março!$H$19</f>
        <v>14.04</v>
      </c>
      <c r="Q14" s="18">
        <f>[10]Março!$H$20</f>
        <v>14.04</v>
      </c>
      <c r="R14" s="18">
        <f>[10]Março!$H$21</f>
        <v>15.120000000000001</v>
      </c>
      <c r="S14" s="18">
        <f>[10]Março!$H$22</f>
        <v>22.68</v>
      </c>
      <c r="T14" s="18">
        <f>[10]Março!$H$23</f>
        <v>23.040000000000003</v>
      </c>
      <c r="U14" s="18">
        <f>[10]Março!$H$24</f>
        <v>22.68</v>
      </c>
      <c r="V14" s="18">
        <f>[10]Março!$H$25</f>
        <v>17.64</v>
      </c>
      <c r="W14" s="18">
        <f>[10]Março!$H$26</f>
        <v>13.32</v>
      </c>
      <c r="X14" s="18">
        <f>[10]Março!$H$27</f>
        <v>17.28</v>
      </c>
      <c r="Y14" s="18">
        <f>[10]Março!$H$28</f>
        <v>19.440000000000001</v>
      </c>
      <c r="Z14" s="18">
        <f>[10]Março!$H$29</f>
        <v>24.48</v>
      </c>
      <c r="AA14" s="18">
        <f>[10]Março!$H$30</f>
        <v>19.440000000000001</v>
      </c>
      <c r="AB14" s="18">
        <f>[10]Março!$H$31</f>
        <v>13.68</v>
      </c>
      <c r="AC14" s="18">
        <f>[10]Março!$H$32</f>
        <v>14.4</v>
      </c>
      <c r="AD14" s="18">
        <f>[10]Março!$H$33</f>
        <v>18</v>
      </c>
      <c r="AE14" s="18">
        <f>[10]Março!$H$34</f>
        <v>21.240000000000002</v>
      </c>
      <c r="AF14" s="18">
        <f>[10]Março!$H$35</f>
        <v>19.8</v>
      </c>
      <c r="AG14" s="38">
        <f>MAX(B14:AF14)</f>
        <v>28.44</v>
      </c>
    </row>
    <row r="15" spans="1:33" ht="17.100000000000001" customHeight="1" x14ac:dyDescent="0.2">
      <c r="A15" s="16" t="s">
        <v>6</v>
      </c>
      <c r="B15" s="18" t="str">
        <f>[11]Março!$H$5</f>
        <v>**</v>
      </c>
      <c r="C15" s="18" t="str">
        <f>[11]Março!$H$6</f>
        <v>**</v>
      </c>
      <c r="D15" s="18" t="str">
        <f>[11]Março!$H$7</f>
        <v>**</v>
      </c>
      <c r="E15" s="18" t="str">
        <f>[11]Março!$H$8</f>
        <v>**</v>
      </c>
      <c r="F15" s="18" t="str">
        <f>[11]Março!$H$9</f>
        <v>**</v>
      </c>
      <c r="G15" s="18" t="str">
        <f>[11]Março!$H$10</f>
        <v>**</v>
      </c>
      <c r="H15" s="18" t="str">
        <f>[11]Março!$H$11</f>
        <v>**</v>
      </c>
      <c r="I15" s="18" t="str">
        <f>[11]Março!$H$12</f>
        <v>**</v>
      </c>
      <c r="J15" s="18" t="str">
        <f>[11]Março!$H$13</f>
        <v>**</v>
      </c>
      <c r="K15" s="18" t="str">
        <f>[11]Março!$H$14</f>
        <v>**</v>
      </c>
      <c r="L15" s="18">
        <f>[11]Março!$H$15</f>
        <v>12.96</v>
      </c>
      <c r="M15" s="18">
        <f>[11]Março!$H$16</f>
        <v>16.2</v>
      </c>
      <c r="N15" s="18">
        <f>[11]Março!$H$17</f>
        <v>19.440000000000001</v>
      </c>
      <c r="O15" s="18">
        <f>[11]Março!$H$18</f>
        <v>14.04</v>
      </c>
      <c r="P15" s="18">
        <f>[11]Março!$H$19</f>
        <v>9</v>
      </c>
      <c r="Q15" s="18">
        <f>[11]Março!$H$20</f>
        <v>20.16</v>
      </c>
      <c r="R15" s="18">
        <f>[11]Março!$H$21</f>
        <v>6.12</v>
      </c>
      <c r="S15" s="18">
        <f>[11]Março!$H$22</f>
        <v>12.6</v>
      </c>
      <c r="T15" s="18">
        <f>[11]Março!$H$23</f>
        <v>11.879999999999999</v>
      </c>
      <c r="U15" s="18">
        <f>[11]Março!$H$24</f>
        <v>12.24</v>
      </c>
      <c r="V15" s="18">
        <f>[11]Março!$H$25</f>
        <v>10.8</v>
      </c>
      <c r="W15" s="18">
        <f>[11]Março!$H$26</f>
        <v>7.5600000000000005</v>
      </c>
      <c r="X15" s="18">
        <f>[11]Março!$H$27</f>
        <v>9.3600000000000012</v>
      </c>
      <c r="Y15" s="18">
        <f>[11]Março!$H$28</f>
        <v>11.16</v>
      </c>
      <c r="Z15" s="18">
        <f>[11]Março!$H$29</f>
        <v>9.7200000000000006</v>
      </c>
      <c r="AA15" s="18">
        <f>[11]Março!$H$30</f>
        <v>14.76</v>
      </c>
      <c r="AB15" s="18">
        <f>[11]Março!$H$31</f>
        <v>9</v>
      </c>
      <c r="AC15" s="18">
        <f>[11]Março!$H$32</f>
        <v>8.64</v>
      </c>
      <c r="AD15" s="18">
        <f>[11]Março!$H$33</f>
        <v>1.4400000000000002</v>
      </c>
      <c r="AE15" s="18">
        <f>[11]Março!$H$34</f>
        <v>4.32</v>
      </c>
      <c r="AF15" s="18">
        <f>[11]Março!$H$35</f>
        <v>4.32</v>
      </c>
      <c r="AG15" s="38">
        <f t="shared" si="1"/>
        <v>20.16</v>
      </c>
    </row>
    <row r="16" spans="1:33" ht="17.100000000000001" customHeight="1" x14ac:dyDescent="0.2">
      <c r="A16" s="16" t="s">
        <v>7</v>
      </c>
      <c r="B16" s="18" t="str">
        <f>[12]Março!$H$5</f>
        <v>**</v>
      </c>
      <c r="C16" s="18" t="str">
        <f>[12]Março!$H$6</f>
        <v>**</v>
      </c>
      <c r="D16" s="18" t="str">
        <f>[12]Março!$H$7</f>
        <v>**</v>
      </c>
      <c r="E16" s="18" t="str">
        <f>[12]Março!$H$8</f>
        <v>**</v>
      </c>
      <c r="F16" s="18" t="str">
        <f>[12]Março!$H$9</f>
        <v>**</v>
      </c>
      <c r="G16" s="18" t="str">
        <f>[12]Março!$H$10</f>
        <v>**</v>
      </c>
      <c r="H16" s="18" t="str">
        <f>[12]Março!$H$11</f>
        <v>**</v>
      </c>
      <c r="I16" s="18" t="str">
        <f>[12]Março!$H$12</f>
        <v>**</v>
      </c>
      <c r="J16" s="18" t="str">
        <f>[12]Março!$H$13</f>
        <v>**</v>
      </c>
      <c r="K16" s="18" t="str">
        <f>[12]Março!$H$14</f>
        <v>**</v>
      </c>
      <c r="L16" s="18">
        <f>[12]Março!$H$15</f>
        <v>26.28</v>
      </c>
      <c r="M16" s="18">
        <f>[12]Março!$H$16</f>
        <v>27</v>
      </c>
      <c r="N16" s="18">
        <f>[12]Março!$H$17</f>
        <v>20.52</v>
      </c>
      <c r="O16" s="18">
        <f>[12]Março!$H$18</f>
        <v>12.96</v>
      </c>
      <c r="P16" s="18">
        <f>[12]Março!$H$19</f>
        <v>14.04</v>
      </c>
      <c r="Q16" s="18">
        <f>[12]Março!$H$20</f>
        <v>15.120000000000001</v>
      </c>
      <c r="R16" s="18">
        <f>[12]Março!$H$21</f>
        <v>9.7200000000000006</v>
      </c>
      <c r="S16" s="18">
        <f>[12]Março!$H$22</f>
        <v>27.36</v>
      </c>
      <c r="T16" s="18">
        <f>[12]Março!$H$23</f>
        <v>21.6</v>
      </c>
      <c r="U16" s="18">
        <f>[12]Março!$H$24</f>
        <v>17.64</v>
      </c>
      <c r="V16" s="18">
        <f>[12]Março!$H$25</f>
        <v>8.64</v>
      </c>
      <c r="W16" s="18">
        <f>[12]Março!$H$26</f>
        <v>10.08</v>
      </c>
      <c r="X16" s="18">
        <f>[12]Março!$H$27</f>
        <v>10.08</v>
      </c>
      <c r="Y16" s="18">
        <f>[12]Março!$H$28</f>
        <v>13.68</v>
      </c>
      <c r="Z16" s="18">
        <f>[12]Março!$H$29</f>
        <v>14.4</v>
      </c>
      <c r="AA16" s="18">
        <f>[12]Março!$H$30</f>
        <v>21.6</v>
      </c>
      <c r="AB16" s="18">
        <f>[12]Março!$H$31</f>
        <v>14.04</v>
      </c>
      <c r="AC16" s="18">
        <f>[12]Março!$H$32</f>
        <v>10.08</v>
      </c>
      <c r="AD16" s="18">
        <f>[12]Março!$H$33</f>
        <v>16.920000000000002</v>
      </c>
      <c r="AE16" s="18">
        <f>[12]Março!$H$34</f>
        <v>14.4</v>
      </c>
      <c r="AF16" s="18">
        <f>[12]Março!$H$35</f>
        <v>16.2</v>
      </c>
      <c r="AG16" s="38">
        <f t="shared" si="1"/>
        <v>27.36</v>
      </c>
    </row>
    <row r="17" spans="1:33" ht="17.100000000000001" customHeight="1" x14ac:dyDescent="0.2">
      <c r="A17" s="16" t="s">
        <v>8</v>
      </c>
      <c r="B17" s="18">
        <f>[13]Março!$H$5</f>
        <v>19.8</v>
      </c>
      <c r="C17" s="18">
        <f>[13]Março!$H$6</f>
        <v>18</v>
      </c>
      <c r="D17" s="18">
        <f>[13]Março!$H$7</f>
        <v>15.120000000000001</v>
      </c>
      <c r="E17" s="18">
        <f>[13]Março!$H$8</f>
        <v>16.920000000000002</v>
      </c>
      <c r="F17" s="18">
        <f>[13]Março!$H$9</f>
        <v>23.040000000000003</v>
      </c>
      <c r="G17" s="18">
        <f>[13]Março!$H$10</f>
        <v>10.08</v>
      </c>
      <c r="H17" s="18">
        <f>[13]Março!$H$11</f>
        <v>23.040000000000003</v>
      </c>
      <c r="I17" s="18">
        <f>[13]Março!$H$12</f>
        <v>21.240000000000002</v>
      </c>
      <c r="J17" s="18">
        <f>[13]Março!$H$13</f>
        <v>14.76</v>
      </c>
      <c r="K17" s="18">
        <f>[13]Março!$H$14</f>
        <v>27</v>
      </c>
      <c r="L17" s="18">
        <f>[13]Março!$H$15</f>
        <v>26.28</v>
      </c>
      <c r="M17" s="18">
        <f>[13]Março!$H$16</f>
        <v>23.400000000000002</v>
      </c>
      <c r="N17" s="18">
        <f>[13]Março!$H$17</f>
        <v>28.08</v>
      </c>
      <c r="O17" s="18">
        <f>[13]Março!$H$18</f>
        <v>19.8</v>
      </c>
      <c r="P17" s="18">
        <f>[13]Março!$H$19</f>
        <v>15.120000000000001</v>
      </c>
      <c r="Q17" s="18">
        <f>[13]Março!$H$20</f>
        <v>19.079999999999998</v>
      </c>
      <c r="R17" s="18">
        <f>[13]Março!$H$21</f>
        <v>10.8</v>
      </c>
      <c r="S17" s="18">
        <f>[13]Março!$H$22</f>
        <v>23.040000000000003</v>
      </c>
      <c r="T17" s="18">
        <f>[13]Março!$H$23</f>
        <v>25.2</v>
      </c>
      <c r="U17" s="18">
        <f>[13]Março!$H$24</f>
        <v>20.16</v>
      </c>
      <c r="V17" s="18">
        <f>[13]Março!$H$25</f>
        <v>6.48</v>
      </c>
      <c r="W17" s="18">
        <f>[13]Março!$H$26</f>
        <v>15.48</v>
      </c>
      <c r="X17" s="18">
        <f>[13]Março!$H$27</f>
        <v>16.2</v>
      </c>
      <c r="Y17" s="18">
        <f>[13]Março!$H$28</f>
        <v>14.04</v>
      </c>
      <c r="Z17" s="18">
        <f>[13]Março!$H$29</f>
        <v>16.559999999999999</v>
      </c>
      <c r="AA17" s="18">
        <f>[13]Março!$H$30</f>
        <v>23.400000000000002</v>
      </c>
      <c r="AB17" s="18">
        <f>[13]Março!$H$31</f>
        <v>15.120000000000001</v>
      </c>
      <c r="AC17" s="18">
        <f>[13]Março!$H$32</f>
        <v>12.24</v>
      </c>
      <c r="AD17" s="18">
        <f>[13]Março!$H$33</f>
        <v>19.8</v>
      </c>
      <c r="AE17" s="18">
        <f>[13]Março!$H$34</f>
        <v>21.240000000000002</v>
      </c>
      <c r="AF17" s="18">
        <f>[13]Março!$H$35</f>
        <v>19.8</v>
      </c>
      <c r="AG17" s="38">
        <f t="shared" si="1"/>
        <v>28.08</v>
      </c>
    </row>
    <row r="18" spans="1:33" ht="17.100000000000001" customHeight="1" x14ac:dyDescent="0.2">
      <c r="A18" s="16" t="s">
        <v>9</v>
      </c>
      <c r="B18" s="18">
        <f>[14]Março!$H$5</f>
        <v>12.24</v>
      </c>
      <c r="C18" s="18">
        <f>[14]Março!$H$6</f>
        <v>16.559999999999999</v>
      </c>
      <c r="D18" s="18">
        <f>[14]Março!$H$7</f>
        <v>15.120000000000001</v>
      </c>
      <c r="E18" s="18">
        <f>[14]Março!$H$8</f>
        <v>15.120000000000001</v>
      </c>
      <c r="F18" s="18">
        <f>[14]Março!$H$9</f>
        <v>14.04</v>
      </c>
      <c r="G18" s="18">
        <f>[14]Março!$H$10</f>
        <v>16.2</v>
      </c>
      <c r="H18" s="18">
        <f>[14]Março!$H$11</f>
        <v>12.6</v>
      </c>
      <c r="I18" s="18">
        <f>[14]Março!$H$12</f>
        <v>13.68</v>
      </c>
      <c r="J18" s="18">
        <f>[14]Março!$H$13</f>
        <v>15.120000000000001</v>
      </c>
      <c r="K18" s="18">
        <f>[14]Março!$H$14</f>
        <v>15.48</v>
      </c>
      <c r="L18" s="18">
        <f>[14]Março!$H$15</f>
        <v>21.96</v>
      </c>
      <c r="M18" s="18">
        <f>[14]Março!$H$16</f>
        <v>23.400000000000002</v>
      </c>
      <c r="N18" s="18">
        <f>[14]Março!$H$17</f>
        <v>20.16</v>
      </c>
      <c r="O18" s="18">
        <f>[14]Março!$H$18</f>
        <v>12.6</v>
      </c>
      <c r="P18" s="18">
        <f>[14]Março!$H$19</f>
        <v>15.840000000000002</v>
      </c>
      <c r="Q18" s="18">
        <f>[14]Março!$H$20</f>
        <v>12.96</v>
      </c>
      <c r="R18" s="18">
        <f>[14]Março!$H$21</f>
        <v>17.28</v>
      </c>
      <c r="S18" s="18">
        <f>[14]Março!$H$22</f>
        <v>19.440000000000001</v>
      </c>
      <c r="T18" s="18">
        <f>[14]Março!$H$23</f>
        <v>17.28</v>
      </c>
      <c r="U18" s="18">
        <f>[14]Março!$H$24</f>
        <v>19.440000000000001</v>
      </c>
      <c r="V18" s="18">
        <f>[14]Março!$H$25</f>
        <v>10.08</v>
      </c>
      <c r="W18" s="18">
        <f>[14]Março!$H$26</f>
        <v>13.68</v>
      </c>
      <c r="X18" s="18">
        <f>[14]Março!$H$27</f>
        <v>12.24</v>
      </c>
      <c r="Y18" s="18">
        <f>[14]Março!$H$28</f>
        <v>16.2</v>
      </c>
      <c r="Z18" s="18">
        <f>[14]Março!$H$29</f>
        <v>16.920000000000002</v>
      </c>
      <c r="AA18" s="18">
        <f>[14]Março!$H$30</f>
        <v>23.759999999999998</v>
      </c>
      <c r="AB18" s="18">
        <f>[14]Março!$H$31</f>
        <v>17.28</v>
      </c>
      <c r="AC18" s="18">
        <f>[14]Março!$H$32</f>
        <v>13.32</v>
      </c>
      <c r="AD18" s="18">
        <f>[14]Março!$H$33</f>
        <v>16.559999999999999</v>
      </c>
      <c r="AE18" s="18">
        <f>[14]Março!$H$34</f>
        <v>16.2</v>
      </c>
      <c r="AF18" s="18">
        <f>[14]Março!$H$35</f>
        <v>15.840000000000002</v>
      </c>
      <c r="AG18" s="38">
        <f t="shared" si="1"/>
        <v>23.759999999999998</v>
      </c>
    </row>
    <row r="19" spans="1:33" ht="17.100000000000001" customHeight="1" x14ac:dyDescent="0.2">
      <c r="A19" s="16" t="s">
        <v>48</v>
      </c>
      <c r="B19" s="18">
        <f>[15]Março!$H$5</f>
        <v>12.24</v>
      </c>
      <c r="C19" s="18">
        <f>[15]Março!$H$6</f>
        <v>16.559999999999999</v>
      </c>
      <c r="D19" s="18">
        <f>[15]Março!$H$7</f>
        <v>15.120000000000001</v>
      </c>
      <c r="E19" s="18">
        <f>[15]Março!$H$8</f>
        <v>15.120000000000001</v>
      </c>
      <c r="F19" s="18">
        <f>[15]Março!$H$9</f>
        <v>14.04</v>
      </c>
      <c r="G19" s="18">
        <f>[15]Março!$H$10</f>
        <v>16.2</v>
      </c>
      <c r="H19" s="18">
        <f>[15]Março!$H$11</f>
        <v>12.6</v>
      </c>
      <c r="I19" s="18">
        <f>[15]Março!$H$12</f>
        <v>13.68</v>
      </c>
      <c r="J19" s="18">
        <f>[15]Março!$H$13</f>
        <v>15.120000000000001</v>
      </c>
      <c r="K19" s="18">
        <f>[15]Março!$H$14</f>
        <v>15.48</v>
      </c>
      <c r="L19" s="18">
        <f>[15]Março!$H$15</f>
        <v>15.48</v>
      </c>
      <c r="M19" s="18">
        <f>[15]Março!$H$16</f>
        <v>18.36</v>
      </c>
      <c r="N19" s="18">
        <f>[15]Março!$H$17</f>
        <v>17.28</v>
      </c>
      <c r="O19" s="18">
        <f>[15]Março!$H$18</f>
        <v>18.36</v>
      </c>
      <c r="P19" s="18">
        <f>[15]Março!$H$19</f>
        <v>9.3600000000000012</v>
      </c>
      <c r="Q19" s="18">
        <f>[15]Março!$H$20</f>
        <v>11.520000000000001</v>
      </c>
      <c r="R19" s="18">
        <f>[15]Março!$H$21</f>
        <v>6.84</v>
      </c>
      <c r="S19" s="18">
        <f>[15]Março!$H$22</f>
        <v>15.120000000000001</v>
      </c>
      <c r="T19" s="18">
        <f>[15]Março!$H$23</f>
        <v>16.2</v>
      </c>
      <c r="U19" s="18">
        <f>[15]Março!$H$24</f>
        <v>9.3600000000000012</v>
      </c>
      <c r="V19" s="18">
        <f>[15]Março!$H$25</f>
        <v>7.5600000000000005</v>
      </c>
      <c r="W19" s="18">
        <f>[15]Março!$H$26</f>
        <v>7.2</v>
      </c>
      <c r="X19" s="18">
        <f>[15]Março!$H$27</f>
        <v>7.9200000000000008</v>
      </c>
      <c r="Y19" s="18">
        <f>[15]Março!$H$28</f>
        <v>11.16</v>
      </c>
      <c r="Z19" s="18">
        <f>[15]Março!$H$29</f>
        <v>23.759999999999998</v>
      </c>
      <c r="AA19" s="18">
        <f>[15]Março!$H$30</f>
        <v>10.8</v>
      </c>
      <c r="AB19" s="18">
        <f>[15]Março!$H$31</f>
        <v>8.64</v>
      </c>
      <c r="AC19" s="18">
        <f>[15]Março!$H$32</f>
        <v>5.7600000000000007</v>
      </c>
      <c r="AD19" s="18">
        <f>[15]Março!$H$33</f>
        <v>12.96</v>
      </c>
      <c r="AE19" s="18">
        <f>[15]Março!$H$34</f>
        <v>13.32</v>
      </c>
      <c r="AF19" s="18">
        <f>[15]Março!$H$35</f>
        <v>11.520000000000001</v>
      </c>
      <c r="AG19" s="38">
        <f t="shared" si="1"/>
        <v>23.759999999999998</v>
      </c>
    </row>
    <row r="20" spans="1:33" ht="17.100000000000001" customHeight="1" x14ac:dyDescent="0.2">
      <c r="A20" s="16" t="s">
        <v>10</v>
      </c>
      <c r="B20" s="18">
        <f>[16]Março!$H$5</f>
        <v>14.4</v>
      </c>
      <c r="C20" s="18">
        <f>[16]Março!$H$6</f>
        <v>17.28</v>
      </c>
      <c r="D20" s="18">
        <f>[16]Março!$H$7</f>
        <v>14.4</v>
      </c>
      <c r="E20" s="18">
        <f>[16]Março!$H$8</f>
        <v>8.64</v>
      </c>
      <c r="F20" s="18">
        <f>[16]Março!$H$9</f>
        <v>10.8</v>
      </c>
      <c r="G20" s="18">
        <f>[16]Março!$H$10</f>
        <v>7.5600000000000005</v>
      </c>
      <c r="H20" s="18">
        <f>[16]Março!$H$11</f>
        <v>14.4</v>
      </c>
      <c r="I20" s="18">
        <f>[16]Março!$H$12</f>
        <v>18</v>
      </c>
      <c r="J20" s="18">
        <f>[16]Março!$H$13</f>
        <v>16.2</v>
      </c>
      <c r="K20" s="18">
        <f>[16]Março!$H$14</f>
        <v>17.28</v>
      </c>
      <c r="L20" s="18">
        <f>[16]Março!$H$15</f>
        <v>12.24</v>
      </c>
      <c r="M20" s="18">
        <f>[16]Março!$H$16</f>
        <v>13.68</v>
      </c>
      <c r="N20" s="18">
        <f>[16]Março!$H$17</f>
        <v>18</v>
      </c>
      <c r="O20" s="18">
        <f>[16]Março!$H$18</f>
        <v>8.64</v>
      </c>
      <c r="P20" s="18">
        <f>[16]Março!$H$19</f>
        <v>7.5600000000000005</v>
      </c>
      <c r="Q20" s="18">
        <f>[16]Março!$H$20</f>
        <v>14.4</v>
      </c>
      <c r="R20" s="18">
        <f>[16]Março!$H$21</f>
        <v>11.16</v>
      </c>
      <c r="S20" s="18">
        <f>[16]Março!$H$22</f>
        <v>14.4</v>
      </c>
      <c r="T20" s="18">
        <f>[16]Março!$H$23</f>
        <v>15.840000000000002</v>
      </c>
      <c r="U20" s="18">
        <f>[16]Março!$H$24</f>
        <v>16.2</v>
      </c>
      <c r="V20" s="18">
        <f>[16]Março!$H$25</f>
        <v>4.6800000000000006</v>
      </c>
      <c r="W20" s="18">
        <f>[16]Março!$H$26</f>
        <v>7.9200000000000008</v>
      </c>
      <c r="X20" s="18">
        <f>[16]Março!$H$27</f>
        <v>6.12</v>
      </c>
      <c r="Y20" s="18">
        <f>[16]Março!$H$28</f>
        <v>7.9200000000000008</v>
      </c>
      <c r="Z20" s="18">
        <f>[16]Março!$H$29</f>
        <v>12.96</v>
      </c>
      <c r="AA20" s="18">
        <f>[16]Março!$H$30</f>
        <v>17.28</v>
      </c>
      <c r="AB20" s="18">
        <f>[16]Março!$H$31</f>
        <v>8.64</v>
      </c>
      <c r="AC20" s="18">
        <f>[16]Março!$H$32</f>
        <v>5.4</v>
      </c>
      <c r="AD20" s="18">
        <f>[16]Março!$H$33</f>
        <v>12.6</v>
      </c>
      <c r="AE20" s="18">
        <f>[16]Março!$H$34</f>
        <v>13.32</v>
      </c>
      <c r="AF20" s="18">
        <f>[16]Março!$H$35</f>
        <v>11.16</v>
      </c>
      <c r="AG20" s="38">
        <f>MAX(B20:AF20)</f>
        <v>18</v>
      </c>
    </row>
    <row r="21" spans="1:33" ht="17.100000000000001" customHeight="1" x14ac:dyDescent="0.2">
      <c r="A21" s="16" t="s">
        <v>11</v>
      </c>
      <c r="B21" s="18">
        <f>[17]Março!$H$5</f>
        <v>10.44</v>
      </c>
      <c r="C21" s="18">
        <f>[17]Março!$H$6</f>
        <v>9.3600000000000012</v>
      </c>
      <c r="D21" s="18">
        <f>[17]Março!$H$7</f>
        <v>11.16</v>
      </c>
      <c r="E21" s="18">
        <f>[17]Março!$H$8</f>
        <v>27</v>
      </c>
      <c r="F21" s="18">
        <f>[17]Março!$H$9</f>
        <v>22.32</v>
      </c>
      <c r="G21" s="18">
        <f>[17]Março!$H$10</f>
        <v>12.6</v>
      </c>
      <c r="H21" s="18">
        <f>[17]Março!$H$11</f>
        <v>14.04</v>
      </c>
      <c r="I21" s="18">
        <f>[17]Março!$H$12</f>
        <v>14.04</v>
      </c>
      <c r="J21" s="18">
        <f>[17]Março!$H$13</f>
        <v>11.16</v>
      </c>
      <c r="K21" s="18">
        <f>[17]Março!$H$14</f>
        <v>21.96</v>
      </c>
      <c r="L21" s="18">
        <f>[17]Março!$H$15</f>
        <v>19.440000000000001</v>
      </c>
      <c r="M21" s="18">
        <f>[17]Março!$H$16</f>
        <v>22.32</v>
      </c>
      <c r="N21" s="18">
        <f>[17]Março!$H$17</f>
        <v>25.56</v>
      </c>
      <c r="O21" s="18">
        <f>[17]Março!$H$18</f>
        <v>11.520000000000001</v>
      </c>
      <c r="P21" s="18">
        <f>[17]Março!$H$19</f>
        <v>6.12</v>
      </c>
      <c r="Q21" s="18">
        <f>[17]Março!$H$20</f>
        <v>12.24</v>
      </c>
      <c r="R21" s="18">
        <f>[17]Março!$H$21</f>
        <v>9</v>
      </c>
      <c r="S21" s="18">
        <f>[17]Março!$H$22</f>
        <v>19.8</v>
      </c>
      <c r="T21" s="18">
        <f>[17]Março!$H$23</f>
        <v>15.48</v>
      </c>
      <c r="U21" s="18">
        <f>[17]Março!$H$24</f>
        <v>18.720000000000002</v>
      </c>
      <c r="V21" s="18">
        <f>[17]Março!$H$25</f>
        <v>5.7600000000000007</v>
      </c>
      <c r="W21" s="18">
        <f>[17]Março!$H$26</f>
        <v>10.8</v>
      </c>
      <c r="X21" s="18">
        <f>[17]Março!$H$27</f>
        <v>7.9200000000000008</v>
      </c>
      <c r="Y21" s="18">
        <f>[17]Março!$H$28</f>
        <v>16.2</v>
      </c>
      <c r="Z21" s="18">
        <f>[17]Março!$H$29</f>
        <v>8.64</v>
      </c>
      <c r="AA21" s="18">
        <f>[17]Março!$H$30</f>
        <v>11.879999999999999</v>
      </c>
      <c r="AB21" s="18">
        <f>[17]Março!$H$31</f>
        <v>10.44</v>
      </c>
      <c r="AC21" s="18">
        <f>[17]Março!$H$32</f>
        <v>6.12</v>
      </c>
      <c r="AD21" s="18">
        <f>[17]Março!$H$33</f>
        <v>13.68</v>
      </c>
      <c r="AE21" s="18">
        <f>[17]Março!$H$34</f>
        <v>10.08</v>
      </c>
      <c r="AF21" s="18">
        <f>[17]Março!$H$35</f>
        <v>10.08</v>
      </c>
      <c r="AG21" s="38">
        <f>MAX(B21:AF21)</f>
        <v>27</v>
      </c>
    </row>
    <row r="22" spans="1:33" ht="17.100000000000001" customHeight="1" x14ac:dyDescent="0.2">
      <c r="A22" s="16" t="s">
        <v>12</v>
      </c>
      <c r="B22" s="18">
        <f>[18]Março!$H$5</f>
        <v>8.64</v>
      </c>
      <c r="C22" s="18">
        <f>[18]Março!$H$6</f>
        <v>12.6</v>
      </c>
      <c r="D22" s="18">
        <f>[18]Março!$H$7</f>
        <v>18</v>
      </c>
      <c r="E22" s="18">
        <f>[18]Março!$H$8</f>
        <v>11.879999999999999</v>
      </c>
      <c r="F22" s="18">
        <f>[18]Março!$H$9</f>
        <v>13.32</v>
      </c>
      <c r="G22" s="18">
        <f>[18]Março!$H$10</f>
        <v>13.68</v>
      </c>
      <c r="H22" s="18">
        <f>[18]Março!$H$11</f>
        <v>11.879999999999999</v>
      </c>
      <c r="I22" s="18">
        <f>[18]Março!$H$12</f>
        <v>8.64</v>
      </c>
      <c r="J22" s="18">
        <f>[18]Março!$H$13</f>
        <v>11.520000000000001</v>
      </c>
      <c r="K22" s="18">
        <f>[18]Março!$H$14</f>
        <v>13.68</v>
      </c>
      <c r="L22" s="18">
        <f>[18]Março!$H$15</f>
        <v>12.6</v>
      </c>
      <c r="M22" s="18">
        <f>[18]Março!$H$16</f>
        <v>17.28</v>
      </c>
      <c r="N22" s="18">
        <f>[18]Março!$H$17</f>
        <v>10.44</v>
      </c>
      <c r="O22" s="18">
        <f>[18]Março!$H$18</f>
        <v>11.520000000000001</v>
      </c>
      <c r="P22" s="18">
        <f>[18]Março!$H$19</f>
        <v>13.32</v>
      </c>
      <c r="Q22" s="18">
        <f>[18]Março!$H$20</f>
        <v>9.7200000000000006</v>
      </c>
      <c r="R22" s="18">
        <f>[18]Março!$H$21</f>
        <v>7.9200000000000008</v>
      </c>
      <c r="S22" s="18">
        <f>[18]Março!$H$22</f>
        <v>9</v>
      </c>
      <c r="T22" s="18">
        <f>[18]Março!$H$23</f>
        <v>9</v>
      </c>
      <c r="U22" s="18">
        <f>[18]Março!$H$24</f>
        <v>11.520000000000001</v>
      </c>
      <c r="V22" s="18">
        <f>[18]Março!$H$25</f>
        <v>6.48</v>
      </c>
      <c r="W22" s="18">
        <f>[18]Março!$H$26</f>
        <v>7.2</v>
      </c>
      <c r="X22" s="18">
        <f>[18]Março!$H$27</f>
        <v>7.5600000000000005</v>
      </c>
      <c r="Y22" s="18">
        <f>[18]Março!$H$28</f>
        <v>14.04</v>
      </c>
      <c r="Z22" s="18">
        <f>[18]Março!$H$29</f>
        <v>21.96</v>
      </c>
      <c r="AA22" s="18">
        <f>[18]Março!$H$30</f>
        <v>12.96</v>
      </c>
      <c r="AB22" s="18">
        <f>[18]Março!$H$31</f>
        <v>11.879999999999999</v>
      </c>
      <c r="AC22" s="18">
        <f>[18]Março!$H$32</f>
        <v>7.2</v>
      </c>
      <c r="AD22" s="18">
        <f>[18]Março!$H$33</f>
        <v>7.9200000000000008</v>
      </c>
      <c r="AE22" s="18">
        <f>[18]Março!$H$34</f>
        <v>10.08</v>
      </c>
      <c r="AF22" s="18">
        <f>[18]Março!$H$35</f>
        <v>7.2</v>
      </c>
      <c r="AG22" s="38">
        <f>MAX(B22:AF22)</f>
        <v>21.96</v>
      </c>
    </row>
    <row r="23" spans="1:33" ht="17.100000000000001" customHeight="1" x14ac:dyDescent="0.2">
      <c r="A23" s="16" t="s">
        <v>13</v>
      </c>
      <c r="B23" s="18">
        <f>[19]Março!$H$5</f>
        <v>13.32</v>
      </c>
      <c r="C23" s="18">
        <f>[19]Março!$H$6</f>
        <v>18.36</v>
      </c>
      <c r="D23" s="18">
        <f>[19]Março!$H$7</f>
        <v>11.520000000000001</v>
      </c>
      <c r="E23" s="18">
        <f>[19]Março!$H$8</f>
        <v>0.72000000000000008</v>
      </c>
      <c r="F23" s="18">
        <f>[19]Março!$H$9</f>
        <v>6.12</v>
      </c>
      <c r="G23" s="18">
        <f>[19]Março!$H$10</f>
        <v>19.079999999999998</v>
      </c>
      <c r="H23" s="18">
        <f>[19]Março!$H$11</f>
        <v>33.119999999999997</v>
      </c>
      <c r="I23" s="18">
        <f>[19]Março!$H$12</f>
        <v>16.920000000000002</v>
      </c>
      <c r="J23" s="18">
        <f>[19]Março!$H$13</f>
        <v>17.28</v>
      </c>
      <c r="K23" s="18">
        <f>[19]Março!$H$14</f>
        <v>23.040000000000003</v>
      </c>
      <c r="L23" s="18">
        <f>[19]Março!$H$15</f>
        <v>22.68</v>
      </c>
      <c r="M23" s="18">
        <f>[19]Março!$H$16</f>
        <v>24.12</v>
      </c>
      <c r="N23" s="18">
        <f>[19]Março!$H$17</f>
        <v>29.52</v>
      </c>
      <c r="O23" s="18">
        <f>[19]Março!$H$18</f>
        <v>5.04</v>
      </c>
      <c r="P23" s="18">
        <f>[19]Março!$H$19</f>
        <v>13.32</v>
      </c>
      <c r="Q23" s="18">
        <f>[19]Março!$H$20</f>
        <v>4.32</v>
      </c>
      <c r="R23" s="18">
        <f>[19]Março!$H$21</f>
        <v>14.4</v>
      </c>
      <c r="S23" s="18">
        <f>[19]Março!$H$22</f>
        <v>19.079999999999998</v>
      </c>
      <c r="T23" s="18">
        <f>[19]Março!$H$23</f>
        <v>2.52</v>
      </c>
      <c r="U23" s="18">
        <f>[19]Março!$H$24</f>
        <v>15.120000000000001</v>
      </c>
      <c r="V23" s="18">
        <f>[19]Março!$H$25</f>
        <v>6.48</v>
      </c>
      <c r="W23" s="18">
        <f>[19]Março!$H$26</f>
        <v>11.520000000000001</v>
      </c>
      <c r="X23" s="18">
        <f>[19]Março!$H$27</f>
        <v>19.440000000000001</v>
      </c>
      <c r="Y23" s="18">
        <f>[19]Março!$H$28</f>
        <v>19.079999999999998</v>
      </c>
      <c r="Z23" s="18">
        <f>[19]Março!$H$29</f>
        <v>9</v>
      </c>
      <c r="AA23" s="18">
        <f>[19]Março!$H$30</f>
        <v>13.32</v>
      </c>
      <c r="AB23" s="18">
        <f>[19]Março!$H$31</f>
        <v>17.28</v>
      </c>
      <c r="AC23" s="18">
        <f>[19]Março!$H$32</f>
        <v>1.4400000000000002</v>
      </c>
      <c r="AD23" s="18">
        <f>[19]Março!$H$33</f>
        <v>0</v>
      </c>
      <c r="AE23" s="18">
        <f>[19]Março!$H$34</f>
        <v>5.4</v>
      </c>
      <c r="AF23" s="18">
        <f>[19]Março!$H$35</f>
        <v>10.08</v>
      </c>
      <c r="AG23" s="38">
        <f>MAX(B23:AF23)</f>
        <v>33.119999999999997</v>
      </c>
    </row>
    <row r="24" spans="1:33" ht="17.100000000000001" customHeight="1" x14ac:dyDescent="0.2">
      <c r="A24" s="16" t="s">
        <v>14</v>
      </c>
      <c r="B24" s="18">
        <f>[20]Março!$H$5</f>
        <v>24.12</v>
      </c>
      <c r="C24" s="18">
        <f>[20]Março!$H$6</f>
        <v>11.16</v>
      </c>
      <c r="D24" s="18">
        <f>[20]Março!$H$7</f>
        <v>13.32</v>
      </c>
      <c r="E24" s="18">
        <f>[20]Março!$H$8</f>
        <v>10.8</v>
      </c>
      <c r="F24" s="18">
        <f>[20]Março!$H$9</f>
        <v>15.840000000000002</v>
      </c>
      <c r="G24" s="18">
        <f>[20]Março!$H$10</f>
        <v>13.68</v>
      </c>
      <c r="H24" s="18">
        <f>[20]Março!$H$11</f>
        <v>18.36</v>
      </c>
      <c r="I24" s="18">
        <f>[20]Março!$H$12</f>
        <v>24.12</v>
      </c>
      <c r="J24" s="18">
        <f>[20]Março!$H$13</f>
        <v>15.120000000000001</v>
      </c>
      <c r="K24" s="18">
        <f>[20]Março!$H$14</f>
        <v>21.240000000000002</v>
      </c>
      <c r="L24" s="18">
        <f>[20]Março!$H$15</f>
        <v>15.840000000000002</v>
      </c>
      <c r="M24" s="18">
        <f>[20]Março!$H$16</f>
        <v>20.88</v>
      </c>
      <c r="N24" s="18">
        <f>[20]Março!$H$17</f>
        <v>18</v>
      </c>
      <c r="O24" s="18">
        <f>[20]Março!$H$18</f>
        <v>20.16</v>
      </c>
      <c r="P24" s="18">
        <f>[20]Março!$H$19</f>
        <v>12.24</v>
      </c>
      <c r="Q24" s="18">
        <f>[20]Março!$H$20</f>
        <v>15.120000000000001</v>
      </c>
      <c r="R24" s="18">
        <f>[20]Março!$H$21</f>
        <v>16.559999999999999</v>
      </c>
      <c r="S24" s="18">
        <f>[20]Março!$H$22</f>
        <v>18</v>
      </c>
      <c r="T24" s="18">
        <f>[20]Março!$H$23</f>
        <v>16.559999999999999</v>
      </c>
      <c r="U24" s="18">
        <f>[20]Março!$H$24</f>
        <v>20.52</v>
      </c>
      <c r="V24" s="18">
        <f>[20]Março!$H$25</f>
        <v>13.68</v>
      </c>
      <c r="W24" s="18">
        <f>[20]Março!$H$26</f>
        <v>11.16</v>
      </c>
      <c r="X24" s="18">
        <f>[20]Março!$H$27</f>
        <v>17.28</v>
      </c>
      <c r="Y24" s="18">
        <f>[20]Março!$H$28</f>
        <v>20.16</v>
      </c>
      <c r="Z24" s="18">
        <f>[20]Março!$H$29</f>
        <v>16.559999999999999</v>
      </c>
      <c r="AA24" s="18">
        <f>[20]Março!$H$30</f>
        <v>16.920000000000002</v>
      </c>
      <c r="AB24" s="18">
        <f>[20]Março!$H$31</f>
        <v>12.96</v>
      </c>
      <c r="AC24" s="18">
        <f>[20]Março!$H$32</f>
        <v>11.16</v>
      </c>
      <c r="AD24" s="18">
        <f>[20]Março!$H$33</f>
        <v>12.24</v>
      </c>
      <c r="AE24" s="18">
        <f>[20]Março!$H$34</f>
        <v>12.24</v>
      </c>
      <c r="AF24" s="18">
        <f>[20]Março!$H$35</f>
        <v>15.48</v>
      </c>
      <c r="AG24" s="38">
        <f>MAX(B24:AF24)</f>
        <v>24.12</v>
      </c>
    </row>
    <row r="25" spans="1:33" ht="17.100000000000001" customHeight="1" x14ac:dyDescent="0.2">
      <c r="A25" s="16" t="s">
        <v>15</v>
      </c>
      <c r="B25" s="18">
        <f>[21]Março!$H$5</f>
        <v>19.8</v>
      </c>
      <c r="C25" s="18">
        <f>[21]Março!$H$6</f>
        <v>20.16</v>
      </c>
      <c r="D25" s="18">
        <f>[21]Março!$H$7</f>
        <v>14.76</v>
      </c>
      <c r="E25" s="18">
        <f>[21]Março!$H$8</f>
        <v>13.68</v>
      </c>
      <c r="F25" s="18">
        <f>[21]Março!$H$9</f>
        <v>20.88</v>
      </c>
      <c r="G25" s="18">
        <f>[21]Março!$H$10</f>
        <v>11.879999999999999</v>
      </c>
      <c r="H25" s="18">
        <f>[21]Março!$H$11</f>
        <v>15.120000000000001</v>
      </c>
      <c r="I25" s="18">
        <f>[21]Março!$H$12</f>
        <v>23.400000000000002</v>
      </c>
      <c r="J25" s="18">
        <f>[21]Março!$H$13</f>
        <v>14.76</v>
      </c>
      <c r="K25" s="18">
        <f>[21]Março!$H$14</f>
        <v>17.28</v>
      </c>
      <c r="L25" s="18">
        <f>[21]Março!$H$15</f>
        <v>15.48</v>
      </c>
      <c r="M25" s="18">
        <f>[21]Março!$H$16</f>
        <v>19.440000000000001</v>
      </c>
      <c r="N25" s="18">
        <f>[21]Março!$H$17</f>
        <v>16.920000000000002</v>
      </c>
      <c r="O25" s="18">
        <f>[21]Março!$H$18</f>
        <v>12.6</v>
      </c>
      <c r="P25" s="18">
        <f>[21]Março!$H$19</f>
        <v>11.520000000000001</v>
      </c>
      <c r="Q25" s="18">
        <f>[21]Março!$H$20</f>
        <v>12.24</v>
      </c>
      <c r="R25" s="18">
        <f>[21]Março!$H$21</f>
        <v>11.879999999999999</v>
      </c>
      <c r="S25" s="18">
        <f>[21]Março!$H$22</f>
        <v>23.759999999999998</v>
      </c>
      <c r="T25" s="18">
        <f>[21]Março!$H$23</f>
        <v>25.56</v>
      </c>
      <c r="U25" s="18">
        <f>[21]Março!$H$24</f>
        <v>23.040000000000003</v>
      </c>
      <c r="V25" s="18">
        <f>[21]Março!$H$25</f>
        <v>9</v>
      </c>
      <c r="W25" s="18">
        <f>[21]Março!$H$26</f>
        <v>7.9200000000000008</v>
      </c>
      <c r="X25" s="18">
        <f>[21]Março!$H$27</f>
        <v>13.32</v>
      </c>
      <c r="Y25" s="18">
        <f>[21]Março!$H$28</f>
        <v>17.28</v>
      </c>
      <c r="Z25" s="18">
        <f>[21]Março!$H$29</f>
        <v>9.3600000000000012</v>
      </c>
      <c r="AA25" s="18">
        <f>[21]Março!$H$30</f>
        <v>19.440000000000001</v>
      </c>
      <c r="AB25" s="18">
        <f>[21]Março!$H$31</f>
        <v>10.8</v>
      </c>
      <c r="AC25" s="18">
        <f>[21]Março!$H$32</f>
        <v>10.44</v>
      </c>
      <c r="AD25" s="18">
        <f>[21]Março!$H$33</f>
        <v>24.840000000000003</v>
      </c>
      <c r="AE25" s="18">
        <f>[21]Março!$H$34</f>
        <v>16.2</v>
      </c>
      <c r="AF25" s="18">
        <f>[21]Março!$H$35</f>
        <v>16.920000000000002</v>
      </c>
      <c r="AG25" s="38">
        <f t="shared" ref="AG25:AG32" si="3">MAX(B25:AF25)</f>
        <v>25.56</v>
      </c>
    </row>
    <row r="26" spans="1:33" ht="17.100000000000001" customHeight="1" x14ac:dyDescent="0.2">
      <c r="A26" s="16" t="s">
        <v>16</v>
      </c>
      <c r="B26" s="18">
        <f>[22]Março!$H$5</f>
        <v>23.759999999999998</v>
      </c>
      <c r="C26" s="18">
        <f>[22]Março!$H$6</f>
        <v>14.4</v>
      </c>
      <c r="D26" s="18">
        <f>[22]Março!$H$7</f>
        <v>11.879999999999999</v>
      </c>
      <c r="E26" s="18">
        <f>[22]Março!$H$8</f>
        <v>14.04</v>
      </c>
      <c r="F26" s="18">
        <f>[22]Março!$H$9</f>
        <v>11.879999999999999</v>
      </c>
      <c r="G26" s="18">
        <f>[22]Março!$H$10</f>
        <v>12.6</v>
      </c>
      <c r="H26" s="18">
        <f>[22]Março!$H$11</f>
        <v>11.520000000000001</v>
      </c>
      <c r="I26" s="18">
        <f>[22]Março!$H$12</f>
        <v>14.4</v>
      </c>
      <c r="J26" s="18">
        <f>[22]Março!$H$13</f>
        <v>11.520000000000001</v>
      </c>
      <c r="K26" s="18">
        <f>[22]Março!$H$14</f>
        <v>12.6</v>
      </c>
      <c r="L26" s="18">
        <f>[22]Março!$H$15</f>
        <v>11.16</v>
      </c>
      <c r="M26" s="18">
        <f>[22]Março!$H$16</f>
        <v>20.16</v>
      </c>
      <c r="N26" s="18">
        <f>[22]Março!$H$17</f>
        <v>11.879999999999999</v>
      </c>
      <c r="O26" s="18">
        <f>[22]Março!$H$18</f>
        <v>12.24</v>
      </c>
      <c r="P26" s="18">
        <f>[22]Março!$H$19</f>
        <v>13.68</v>
      </c>
      <c r="Q26" s="18">
        <f>[22]Março!$H$20</f>
        <v>14.76</v>
      </c>
      <c r="R26" s="18">
        <f>[22]Março!$H$21</f>
        <v>10.44</v>
      </c>
      <c r="S26" s="18">
        <f>[22]Março!$H$22</f>
        <v>16.559999999999999</v>
      </c>
      <c r="T26" s="18">
        <f>[22]Março!$H$23</f>
        <v>11.520000000000001</v>
      </c>
      <c r="U26" s="18">
        <f>[22]Março!$H$24</f>
        <v>18</v>
      </c>
      <c r="V26" s="18">
        <f>[22]Março!$H$25</f>
        <v>10.44</v>
      </c>
      <c r="W26" s="18">
        <f>[22]Março!$H$26</f>
        <v>10.8</v>
      </c>
      <c r="X26" s="18">
        <f>[22]Março!$H$27</f>
        <v>16.920000000000002</v>
      </c>
      <c r="Y26" s="18">
        <f>[22]Março!$H$28</f>
        <v>19.440000000000001</v>
      </c>
      <c r="Z26" s="18">
        <f>[22]Março!$H$29</f>
        <v>16.2</v>
      </c>
      <c r="AA26" s="18">
        <f>[22]Março!$H$30</f>
        <v>29.880000000000003</v>
      </c>
      <c r="AB26" s="18">
        <f>[22]Março!$H$31</f>
        <v>11.879999999999999</v>
      </c>
      <c r="AC26" s="18">
        <f>[22]Março!$H$32</f>
        <v>12.24</v>
      </c>
      <c r="AD26" s="18">
        <f>[22]Março!$H$33</f>
        <v>10.8</v>
      </c>
      <c r="AE26" s="18">
        <f>[22]Março!$H$34</f>
        <v>9.3600000000000012</v>
      </c>
      <c r="AF26" s="18">
        <f>[22]Março!$H$35</f>
        <v>11.520000000000001</v>
      </c>
      <c r="AG26" s="38">
        <f t="shared" si="3"/>
        <v>29.880000000000003</v>
      </c>
    </row>
    <row r="27" spans="1:33" ht="17.100000000000001" customHeight="1" x14ac:dyDescent="0.2">
      <c r="A27" s="16" t="s">
        <v>17</v>
      </c>
      <c r="B27" s="18">
        <f>[23]Março!$H$5</f>
        <v>20.88</v>
      </c>
      <c r="C27" s="18">
        <f>[23]Março!$H$6</f>
        <v>16.920000000000002</v>
      </c>
      <c r="D27" s="18">
        <f>[23]Março!$H$7</f>
        <v>12.96</v>
      </c>
      <c r="E27" s="18">
        <f>[23]Março!$H$8</f>
        <v>20.88</v>
      </c>
      <c r="F27" s="18">
        <f>[23]Março!$H$9</f>
        <v>17.28</v>
      </c>
      <c r="G27" s="18">
        <f>[23]Março!$H$10</f>
        <v>16.920000000000002</v>
      </c>
      <c r="H27" s="18">
        <f>[23]Março!$H$11</f>
        <v>17.28</v>
      </c>
      <c r="I27" s="18">
        <f>[23]Março!$H$12</f>
        <v>10.44</v>
      </c>
      <c r="J27" s="18">
        <f>[23]Março!$H$13</f>
        <v>3.6</v>
      </c>
      <c r="K27" s="18">
        <f>[23]Março!$H$14</f>
        <v>25.56</v>
      </c>
      <c r="L27" s="18">
        <f>[23]Março!$H$15</f>
        <v>23.400000000000002</v>
      </c>
      <c r="M27" s="18">
        <f>[23]Março!$H$16</f>
        <v>26.28</v>
      </c>
      <c r="N27" s="18">
        <f>[23]Março!$H$17</f>
        <v>24.840000000000003</v>
      </c>
      <c r="O27" s="18">
        <f>[23]Março!$H$18</f>
        <v>11.16</v>
      </c>
      <c r="P27" s="18">
        <f>[23]Março!$H$19</f>
        <v>6.12</v>
      </c>
      <c r="Q27" s="18">
        <f>[23]Março!$H$20</f>
        <v>13.68</v>
      </c>
      <c r="R27" s="18">
        <f>[23]Março!$H$21</f>
        <v>0</v>
      </c>
      <c r="S27" s="18">
        <f>[23]Março!$H$22</f>
        <v>18</v>
      </c>
      <c r="T27" s="18">
        <f>[23]Março!$H$23</f>
        <v>9</v>
      </c>
      <c r="U27" s="18">
        <f>[23]Março!$H$24</f>
        <v>14.76</v>
      </c>
      <c r="V27" s="18">
        <f>[23]Março!$H$25</f>
        <v>2.16</v>
      </c>
      <c r="W27" s="18">
        <f>[23]Março!$H$26</f>
        <v>1.08</v>
      </c>
      <c r="X27" s="18">
        <f>[23]Março!$H$27</f>
        <v>0</v>
      </c>
      <c r="Y27" s="18">
        <f>[23]Março!$H$28</f>
        <v>27.720000000000002</v>
      </c>
      <c r="Z27" s="18">
        <f>[23]Março!$H$29</f>
        <v>18.36</v>
      </c>
      <c r="AA27" s="18">
        <f>[23]Março!$H$30</f>
        <v>23.400000000000002</v>
      </c>
      <c r="AB27" s="18">
        <f>[23]Março!$H$31</f>
        <v>13.32</v>
      </c>
      <c r="AC27" s="18">
        <f>[23]Março!$H$32</f>
        <v>5.4</v>
      </c>
      <c r="AD27" s="18" t="str">
        <f>[23]Março!$H$33</f>
        <v>**</v>
      </c>
      <c r="AE27" s="18" t="str">
        <f>[23]Março!$H$34</f>
        <v>**</v>
      </c>
      <c r="AF27" s="18" t="str">
        <f>[23]Março!$H$35</f>
        <v>**</v>
      </c>
      <c r="AG27" s="38">
        <f t="shared" si="3"/>
        <v>27.720000000000002</v>
      </c>
    </row>
    <row r="28" spans="1:33" ht="17.100000000000001" customHeight="1" x14ac:dyDescent="0.2">
      <c r="A28" s="16" t="s">
        <v>18</v>
      </c>
      <c r="B28" s="18">
        <f>[24]Março!$H$5</f>
        <v>21.240000000000002</v>
      </c>
      <c r="C28" s="18">
        <f>[24]Março!$H$6</f>
        <v>25.92</v>
      </c>
      <c r="D28" s="18">
        <f>[24]Março!$H$7</f>
        <v>31.319999999999997</v>
      </c>
      <c r="E28" s="18">
        <f>[24]Março!$H$8</f>
        <v>27.36</v>
      </c>
      <c r="F28" s="18">
        <f>[24]Março!$H$9</f>
        <v>36.36</v>
      </c>
      <c r="G28" s="18">
        <f>[24]Março!$H$10</f>
        <v>20.16</v>
      </c>
      <c r="H28" s="18">
        <f>[24]Março!$H$11</f>
        <v>18</v>
      </c>
      <c r="I28" s="18">
        <f>[24]Março!$H$12</f>
        <v>3.9600000000000004</v>
      </c>
      <c r="J28" s="18">
        <f>[24]Março!$H$13</f>
        <v>15.48</v>
      </c>
      <c r="K28" s="18">
        <f>[24]Março!$H$14</f>
        <v>23.759999999999998</v>
      </c>
      <c r="L28" s="18">
        <f>[24]Março!$H$15</f>
        <v>20.52</v>
      </c>
      <c r="M28" s="18">
        <f>[24]Março!$H$16</f>
        <v>29.880000000000003</v>
      </c>
      <c r="N28" s="18">
        <f>[24]Março!$H$17</f>
        <v>27.36</v>
      </c>
      <c r="O28" s="18">
        <f>[24]Março!$H$18</f>
        <v>13.32</v>
      </c>
      <c r="P28" s="18">
        <f>[24]Março!$H$19</f>
        <v>12.6</v>
      </c>
      <c r="Q28" s="18">
        <f>[24]Março!$H$20</f>
        <v>12.96</v>
      </c>
      <c r="R28" s="18">
        <f>[24]Março!$H$21</f>
        <v>11.16</v>
      </c>
      <c r="S28" s="18">
        <f>[24]Março!$H$22</f>
        <v>16.920000000000002</v>
      </c>
      <c r="T28" s="18">
        <f>[24]Março!$H$23</f>
        <v>14.4</v>
      </c>
      <c r="U28" s="18">
        <f>[24]Março!$H$24</f>
        <v>24.840000000000003</v>
      </c>
      <c r="V28" s="18">
        <f>[24]Março!$H$25</f>
        <v>17.28</v>
      </c>
      <c r="W28" s="18">
        <f>[24]Março!$H$26</f>
        <v>0</v>
      </c>
      <c r="X28" s="18">
        <f>[24]Março!$H$27</f>
        <v>17.64</v>
      </c>
      <c r="Y28" s="18">
        <f>[24]Março!$H$28</f>
        <v>30.6</v>
      </c>
      <c r="Z28" s="18">
        <f>[24]Março!$H$29</f>
        <v>17.64</v>
      </c>
      <c r="AA28" s="18">
        <f>[24]Março!$H$30</f>
        <v>25.2</v>
      </c>
      <c r="AB28" s="18">
        <f>[24]Março!$H$31</f>
        <v>20.52</v>
      </c>
      <c r="AC28" s="18">
        <f>[24]Março!$H$32</f>
        <v>15.120000000000001</v>
      </c>
      <c r="AD28" s="18">
        <f>[24]Março!$H$33</f>
        <v>19.079999999999998</v>
      </c>
      <c r="AE28" s="18">
        <f>[24]Março!$H$34</f>
        <v>21.96</v>
      </c>
      <c r="AF28" s="18">
        <f>[24]Março!$H$35</f>
        <v>11.879999999999999</v>
      </c>
      <c r="AG28" s="38">
        <f t="shared" si="3"/>
        <v>36.36</v>
      </c>
    </row>
    <row r="29" spans="1:33" ht="17.100000000000001" customHeight="1" x14ac:dyDescent="0.2">
      <c r="A29" s="16" t="s">
        <v>19</v>
      </c>
      <c r="B29" s="18">
        <f>[25]Março!$H$5</f>
        <v>24.12</v>
      </c>
      <c r="C29" s="18">
        <f>[25]Março!$H$6</f>
        <v>24.12</v>
      </c>
      <c r="D29" s="18">
        <f>[25]Março!$H$7</f>
        <v>16.920000000000002</v>
      </c>
      <c r="E29" s="18">
        <f>[25]Março!$H$8</f>
        <v>11.520000000000001</v>
      </c>
      <c r="F29" s="18">
        <f>[25]Março!$H$9</f>
        <v>19.440000000000001</v>
      </c>
      <c r="G29" s="18">
        <f>[25]Março!$H$10</f>
        <v>9.7200000000000006</v>
      </c>
      <c r="H29" s="18">
        <f>[25]Março!$H$11</f>
        <v>21.6</v>
      </c>
      <c r="I29" s="18">
        <f>[25]Março!$H$12</f>
        <v>20.16</v>
      </c>
      <c r="J29" s="18">
        <f>[25]Março!$H$13</f>
        <v>16.559999999999999</v>
      </c>
      <c r="K29" s="18">
        <f>[25]Março!$H$14</f>
        <v>22.32</v>
      </c>
      <c r="L29" s="18">
        <f>[25]Março!$H$15</f>
        <v>19.440000000000001</v>
      </c>
      <c r="M29" s="18">
        <f>[25]Março!$H$16</f>
        <v>25.2</v>
      </c>
      <c r="N29" s="18">
        <f>[25]Março!$H$17</f>
        <v>28.08</v>
      </c>
      <c r="O29" s="18">
        <f>[25]Março!$H$18</f>
        <v>16.2</v>
      </c>
      <c r="P29" s="18">
        <f>[25]Março!$H$19</f>
        <v>12.96</v>
      </c>
      <c r="Q29" s="18">
        <f>[25]Março!$H$20</f>
        <v>13.32</v>
      </c>
      <c r="R29" s="18">
        <f>[25]Março!$H$21</f>
        <v>15.120000000000001</v>
      </c>
      <c r="S29" s="18">
        <f>[25]Março!$H$22</f>
        <v>19.8</v>
      </c>
      <c r="T29" s="18">
        <f>[25]Março!$H$23</f>
        <v>24.840000000000003</v>
      </c>
      <c r="U29" s="18">
        <f>[25]Março!$H$24</f>
        <v>29.16</v>
      </c>
      <c r="V29" s="18">
        <f>[25]Março!$H$25</f>
        <v>11.520000000000001</v>
      </c>
      <c r="W29" s="18">
        <f>[25]Março!$H$26</f>
        <v>11.879999999999999</v>
      </c>
      <c r="X29" s="18">
        <f>[25]Março!$H$27</f>
        <v>11.16</v>
      </c>
      <c r="Y29" s="18">
        <f>[25]Março!$H$28</f>
        <v>17.64</v>
      </c>
      <c r="Z29" s="18">
        <f>[25]Março!$H$29</f>
        <v>10.8</v>
      </c>
      <c r="AA29" s="18">
        <f>[25]Março!$H$30</f>
        <v>18.36</v>
      </c>
      <c r="AB29" s="18">
        <f>[25]Março!$H$31</f>
        <v>14.04</v>
      </c>
      <c r="AC29" s="18">
        <f>[25]Março!$H$32</f>
        <v>12.24</v>
      </c>
      <c r="AD29" s="18">
        <f>[25]Março!$H$33</f>
        <v>17.64</v>
      </c>
      <c r="AE29" s="18">
        <f>[25]Março!$H$34</f>
        <v>16.920000000000002</v>
      </c>
      <c r="AF29" s="18">
        <f>[25]Março!$H$35</f>
        <v>17.28</v>
      </c>
      <c r="AG29" s="38">
        <f t="shared" si="3"/>
        <v>29.16</v>
      </c>
    </row>
    <row r="30" spans="1:33" ht="17.100000000000001" customHeight="1" x14ac:dyDescent="0.2">
      <c r="A30" s="16" t="s">
        <v>31</v>
      </c>
      <c r="B30" s="18">
        <f>[26]Março!$H$5</f>
        <v>11.520000000000001</v>
      </c>
      <c r="C30" s="18">
        <f>[26]Março!$H$6</f>
        <v>16.559999999999999</v>
      </c>
      <c r="D30" s="18">
        <f>[26]Março!$H$7</f>
        <v>15.840000000000002</v>
      </c>
      <c r="E30" s="18">
        <f>[26]Março!$H$8</f>
        <v>12.24</v>
      </c>
      <c r="F30" s="18">
        <f>[26]Março!$H$9</f>
        <v>15.120000000000001</v>
      </c>
      <c r="G30" s="18">
        <f>[26]Março!$H$10</f>
        <v>14.4</v>
      </c>
      <c r="H30" s="18">
        <f>[26]Março!$H$11</f>
        <v>13.68</v>
      </c>
      <c r="I30" s="18">
        <f>[26]Março!$H$12</f>
        <v>27.36</v>
      </c>
      <c r="J30" s="18">
        <f>[26]Março!$H$13</f>
        <v>16.2</v>
      </c>
      <c r="K30" s="18">
        <f>[26]Março!$H$14</f>
        <v>22.32</v>
      </c>
      <c r="L30" s="18">
        <f>[26]Março!$H$15</f>
        <v>24.12</v>
      </c>
      <c r="M30" s="18">
        <f>[26]Março!$H$16</f>
        <v>20.52</v>
      </c>
      <c r="N30" s="18">
        <f>[26]Março!$H$17</f>
        <v>19.8</v>
      </c>
      <c r="O30" s="18">
        <f>[26]Março!$H$18</f>
        <v>15.120000000000001</v>
      </c>
      <c r="P30" s="18">
        <f>[26]Março!$H$19</f>
        <v>12.6</v>
      </c>
      <c r="Q30" s="18">
        <f>[26]Março!$H$20</f>
        <v>12.96</v>
      </c>
      <c r="R30" s="18">
        <f>[26]Março!$H$21</f>
        <v>11.16</v>
      </c>
      <c r="S30" s="18">
        <f>[26]Março!$H$22</f>
        <v>16.920000000000002</v>
      </c>
      <c r="T30" s="18">
        <f>[26]Março!$H$23</f>
        <v>14.4</v>
      </c>
      <c r="U30" s="18">
        <f>[26]Março!$H$24</f>
        <v>19.079999999999998</v>
      </c>
      <c r="V30" s="18">
        <f>[26]Março!$H$25</f>
        <v>10.08</v>
      </c>
      <c r="W30" s="18">
        <f>[26]Março!$H$26</f>
        <v>10.08</v>
      </c>
      <c r="X30" s="18">
        <f>[26]Março!$H$27</f>
        <v>10.44</v>
      </c>
      <c r="Y30" s="18">
        <f>[26]Março!$H$28</f>
        <v>12.96</v>
      </c>
      <c r="Z30" s="18">
        <f>[26]Março!$H$29</f>
        <v>18.720000000000002</v>
      </c>
      <c r="AA30" s="18">
        <f>[26]Março!$H$30</f>
        <v>15.840000000000002</v>
      </c>
      <c r="AB30" s="18">
        <f>[26]Março!$H$31</f>
        <v>16.2</v>
      </c>
      <c r="AC30" s="18">
        <f>[26]Março!$H$32</f>
        <v>12.96</v>
      </c>
      <c r="AD30" s="18">
        <f>[26]Março!$H$33</f>
        <v>19.079999999999998</v>
      </c>
      <c r="AE30" s="18">
        <f>[26]Março!$H$34</f>
        <v>13.32</v>
      </c>
      <c r="AF30" s="18">
        <f>[26]Março!$H$35</f>
        <v>15.120000000000001</v>
      </c>
      <c r="AG30" s="38">
        <f t="shared" si="3"/>
        <v>27.36</v>
      </c>
    </row>
    <row r="31" spans="1:33" ht="17.100000000000001" customHeight="1" x14ac:dyDescent="0.2">
      <c r="A31" s="16" t="s">
        <v>50</v>
      </c>
      <c r="B31" s="18">
        <f>[27]Março!$H$5</f>
        <v>19.8</v>
      </c>
      <c r="C31" s="18">
        <f>[27]Março!$H$6</f>
        <v>17.28</v>
      </c>
      <c r="D31" s="18">
        <f>[27]Março!$H$7</f>
        <v>17.28</v>
      </c>
      <c r="E31" s="18">
        <f>[27]Março!$H$8</f>
        <v>22.68</v>
      </c>
      <c r="F31" s="18">
        <f>[27]Março!$H$9</f>
        <v>26.28</v>
      </c>
      <c r="G31" s="18">
        <f>[27]Março!$H$10</f>
        <v>14.04</v>
      </c>
      <c r="H31" s="18">
        <f>[27]Março!$H$11</f>
        <v>17.28</v>
      </c>
      <c r="I31" s="18">
        <f>[27]Março!$H$12</f>
        <v>14.4</v>
      </c>
      <c r="J31" s="18">
        <f>[27]Março!$H$13</f>
        <v>19.8</v>
      </c>
      <c r="K31" s="18">
        <f>[27]Março!$H$14</f>
        <v>20.88</v>
      </c>
      <c r="L31" s="18">
        <f>[27]Março!$H$15</f>
        <v>21.240000000000002</v>
      </c>
      <c r="M31" s="18">
        <f>[27]Março!$H$16</f>
        <v>27.720000000000002</v>
      </c>
      <c r="N31" s="18">
        <f>[27]Março!$H$17</f>
        <v>26.64</v>
      </c>
      <c r="O31" s="18">
        <f>[27]Março!$H$18</f>
        <v>12.6</v>
      </c>
      <c r="P31" s="18">
        <f>[27]Março!$H$19</f>
        <v>25.92</v>
      </c>
      <c r="Q31" s="18">
        <f>[27]Março!$H$20</f>
        <v>19.8</v>
      </c>
      <c r="R31" s="18">
        <f>[27]Março!$H$21</f>
        <v>15.48</v>
      </c>
      <c r="S31" s="18">
        <f>[27]Março!$H$22</f>
        <v>17.64</v>
      </c>
      <c r="T31" s="18">
        <f>[27]Março!$H$23</f>
        <v>20.16</v>
      </c>
      <c r="U31" s="18">
        <f>[27]Março!$H$24</f>
        <v>17.28</v>
      </c>
      <c r="V31" s="18">
        <f>[27]Março!$H$25</f>
        <v>12.6</v>
      </c>
      <c r="W31" s="18">
        <f>[27]Março!$H$26</f>
        <v>15.840000000000002</v>
      </c>
      <c r="X31" s="18">
        <f>[27]Março!$H$27</f>
        <v>18.720000000000002</v>
      </c>
      <c r="Y31" s="18">
        <f>[27]Março!$H$28</f>
        <v>18</v>
      </c>
      <c r="Z31" s="18">
        <f>[27]Março!$H$29</f>
        <v>19.8</v>
      </c>
      <c r="AA31" s="18">
        <f>[27]Março!$H$30</f>
        <v>18.720000000000002</v>
      </c>
      <c r="AB31" s="18">
        <f>[27]Março!$H$31</f>
        <v>20.88</v>
      </c>
      <c r="AC31" s="18">
        <f>[27]Março!$H$32</f>
        <v>26.28</v>
      </c>
      <c r="AD31" s="18">
        <f>[27]Março!$H$33</f>
        <v>15.840000000000002</v>
      </c>
      <c r="AE31" s="18">
        <f>[27]Março!$H$34</f>
        <v>16.559999999999999</v>
      </c>
      <c r="AF31" s="18">
        <f>[27]Março!$H$35</f>
        <v>19.440000000000001</v>
      </c>
      <c r="AG31" s="38">
        <f>MAX(B31:AF31)</f>
        <v>27.720000000000002</v>
      </c>
    </row>
    <row r="32" spans="1:33" ht="17.100000000000001" customHeight="1" x14ac:dyDescent="0.2">
      <c r="A32" s="16" t="s">
        <v>20</v>
      </c>
      <c r="B32" s="18">
        <f>[28]Março!$H$5</f>
        <v>15.120000000000001</v>
      </c>
      <c r="C32" s="18">
        <f>[28]Março!$H$6</f>
        <v>6.12</v>
      </c>
      <c r="D32" s="18">
        <f>[28]Março!$H$7</f>
        <v>10.8</v>
      </c>
      <c r="E32" s="18">
        <f>[28]Março!$H$8</f>
        <v>9</v>
      </c>
      <c r="F32" s="18">
        <f>[28]Março!$H$9</f>
        <v>13.32</v>
      </c>
      <c r="G32" s="18">
        <f>[28]Março!$H$10</f>
        <v>11.879999999999999</v>
      </c>
      <c r="H32" s="18">
        <f>[28]Março!$H$11</f>
        <v>10.08</v>
      </c>
      <c r="I32" s="18">
        <f>[28]Março!$H$12</f>
        <v>5.7600000000000007</v>
      </c>
      <c r="J32" s="18">
        <f>[28]Março!$H$13</f>
        <v>10.44</v>
      </c>
      <c r="K32" s="18">
        <f>[28]Março!$H$14</f>
        <v>14.4</v>
      </c>
      <c r="L32" s="18">
        <f>[28]Março!$H$15</f>
        <v>12.24</v>
      </c>
      <c r="M32" s="18">
        <f>[28]Março!$H$16</f>
        <v>14.76</v>
      </c>
      <c r="N32" s="18">
        <f>[28]Março!$H$17</f>
        <v>10.08</v>
      </c>
      <c r="O32" s="18">
        <f>[28]Março!$H$18</f>
        <v>7.9200000000000008</v>
      </c>
      <c r="P32" s="18">
        <f>[28]Março!$H$19</f>
        <v>9.3600000000000012</v>
      </c>
      <c r="Q32" s="18">
        <f>[28]Março!$H$20</f>
        <v>18.720000000000002</v>
      </c>
      <c r="R32" s="18">
        <f>[28]Março!$H$21</f>
        <v>11.879999999999999</v>
      </c>
      <c r="S32" s="18">
        <f>[28]Março!$H$22</f>
        <v>11.520000000000001</v>
      </c>
      <c r="T32" s="18">
        <f>[28]Março!$H$23</f>
        <v>8.64</v>
      </c>
      <c r="U32" s="18">
        <f>[28]Março!$H$24</f>
        <v>14.04</v>
      </c>
      <c r="V32" s="18">
        <f>[28]Março!$H$25</f>
        <v>10.44</v>
      </c>
      <c r="W32" s="18">
        <f>[28]Março!$H$26</f>
        <v>8.2799999999999994</v>
      </c>
      <c r="X32" s="18">
        <f>[28]Março!$H$27</f>
        <v>5.7600000000000007</v>
      </c>
      <c r="Y32" s="18">
        <f>[28]Março!$H$28</f>
        <v>14.04</v>
      </c>
      <c r="Z32" s="18">
        <f>[28]Março!$H$29</f>
        <v>6.12</v>
      </c>
      <c r="AA32" s="18">
        <f>[28]Março!$H$30</f>
        <v>12.96</v>
      </c>
      <c r="AB32" s="18">
        <f>[28]Março!$H$31</f>
        <v>11.520000000000001</v>
      </c>
      <c r="AC32" s="18">
        <f>[28]Março!$H$32</f>
        <v>5.04</v>
      </c>
      <c r="AD32" s="18">
        <f>[28]Março!$H$33</f>
        <v>9.3600000000000012</v>
      </c>
      <c r="AE32" s="18">
        <f>[28]Março!$H$34</f>
        <v>6.12</v>
      </c>
      <c r="AF32" s="18">
        <f>[28]Março!$H$35</f>
        <v>10.08</v>
      </c>
      <c r="AG32" s="38">
        <f t="shared" si="3"/>
        <v>18.720000000000002</v>
      </c>
    </row>
    <row r="33" spans="1:33" s="5" customFormat="1" ht="17.100000000000001" customHeight="1" x14ac:dyDescent="0.2">
      <c r="A33" s="34" t="s">
        <v>33</v>
      </c>
      <c r="B33" s="35">
        <f t="shared" ref="B33:AG33" si="4">MAX(B5:B32)</f>
        <v>25.92</v>
      </c>
      <c r="C33" s="35">
        <f t="shared" si="4"/>
        <v>25.92</v>
      </c>
      <c r="D33" s="35">
        <f t="shared" si="4"/>
        <v>31.319999999999997</v>
      </c>
      <c r="E33" s="35">
        <f t="shared" si="4"/>
        <v>27.36</v>
      </c>
      <c r="F33" s="35">
        <f t="shared" si="4"/>
        <v>36.36</v>
      </c>
      <c r="G33" s="35">
        <f t="shared" si="4"/>
        <v>20.16</v>
      </c>
      <c r="H33" s="35">
        <f t="shared" si="4"/>
        <v>33.119999999999997</v>
      </c>
      <c r="I33" s="35">
        <f t="shared" si="4"/>
        <v>33.119999999999997</v>
      </c>
      <c r="J33" s="35">
        <f t="shared" si="4"/>
        <v>19.8</v>
      </c>
      <c r="K33" s="35">
        <f t="shared" si="4"/>
        <v>27</v>
      </c>
      <c r="L33" s="35">
        <f t="shared" si="4"/>
        <v>27.720000000000002</v>
      </c>
      <c r="M33" s="35">
        <f t="shared" si="4"/>
        <v>29.880000000000003</v>
      </c>
      <c r="N33" s="35">
        <f t="shared" si="4"/>
        <v>29.52</v>
      </c>
      <c r="O33" s="35">
        <f t="shared" si="4"/>
        <v>20.16</v>
      </c>
      <c r="P33" s="35">
        <f t="shared" si="4"/>
        <v>25.92</v>
      </c>
      <c r="Q33" s="35">
        <f t="shared" si="4"/>
        <v>20.16</v>
      </c>
      <c r="R33" s="35">
        <f t="shared" si="4"/>
        <v>17.28</v>
      </c>
      <c r="S33" s="35">
        <f t="shared" si="4"/>
        <v>27.36</v>
      </c>
      <c r="T33" s="35">
        <f t="shared" si="4"/>
        <v>28.08</v>
      </c>
      <c r="U33" s="35">
        <f t="shared" si="4"/>
        <v>29.16</v>
      </c>
      <c r="V33" s="35">
        <f t="shared" si="4"/>
        <v>17.64</v>
      </c>
      <c r="W33" s="35">
        <f t="shared" si="4"/>
        <v>15.840000000000002</v>
      </c>
      <c r="X33" s="35">
        <f t="shared" si="4"/>
        <v>19.440000000000001</v>
      </c>
      <c r="Y33" s="35">
        <f t="shared" si="4"/>
        <v>30.6</v>
      </c>
      <c r="Z33" s="35">
        <f t="shared" si="4"/>
        <v>24.48</v>
      </c>
      <c r="AA33" s="35">
        <f t="shared" si="4"/>
        <v>29.880000000000003</v>
      </c>
      <c r="AB33" s="35">
        <f t="shared" si="4"/>
        <v>20.88</v>
      </c>
      <c r="AC33" s="35">
        <f t="shared" si="4"/>
        <v>26.28</v>
      </c>
      <c r="AD33" s="35">
        <f t="shared" si="4"/>
        <v>27.720000000000002</v>
      </c>
      <c r="AE33" s="35">
        <f t="shared" si="4"/>
        <v>24.840000000000003</v>
      </c>
      <c r="AF33" s="35">
        <f t="shared" si="4"/>
        <v>28.8</v>
      </c>
      <c r="AG33" s="38">
        <f t="shared" si="4"/>
        <v>36.36</v>
      </c>
    </row>
    <row r="35" spans="1:33" x14ac:dyDescent="0.2">
      <c r="B35" s="2"/>
      <c r="C35" s="26"/>
      <c r="D35" s="26" t="s">
        <v>53</v>
      </c>
      <c r="E35" s="26"/>
      <c r="F35" s="26"/>
      <c r="G35" s="26"/>
      <c r="K35" s="2"/>
      <c r="L35" s="2"/>
      <c r="M35" s="2"/>
      <c r="N35" s="2" t="s">
        <v>54</v>
      </c>
      <c r="O35" s="2"/>
      <c r="P35" s="2"/>
      <c r="Q35" s="2"/>
      <c r="W35" s="2"/>
      <c r="X35" s="2"/>
      <c r="Y35" s="2" t="s">
        <v>56</v>
      </c>
      <c r="Z35" s="2"/>
      <c r="AA35" s="2"/>
    </row>
    <row r="36" spans="1:33" x14ac:dyDescent="0.2">
      <c r="F36" s="3" t="s">
        <v>52</v>
      </c>
      <c r="K36" s="27"/>
      <c r="L36" s="27"/>
      <c r="M36" s="27"/>
      <c r="N36" s="27" t="s">
        <v>55</v>
      </c>
      <c r="O36" s="27"/>
      <c r="P36" s="27"/>
      <c r="Q36" s="27"/>
      <c r="W36" s="27"/>
      <c r="X36" s="27"/>
      <c r="Y36" s="27" t="s">
        <v>57</v>
      </c>
      <c r="Z36" s="27"/>
      <c r="AA36" s="27"/>
    </row>
    <row r="44" spans="1:33" x14ac:dyDescent="0.2">
      <c r="O44" s="3" t="s">
        <v>52</v>
      </c>
      <c r="X44" s="3" t="s">
        <v>52</v>
      </c>
    </row>
    <row r="45" spans="1:33" x14ac:dyDescent="0.2">
      <c r="G45" s="3" t="s">
        <v>52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workbookViewId="0">
      <selection activeCell="AM35" sqref="AM35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25" customHeight="1" x14ac:dyDescent="0.2">
      <c r="A1" s="63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15" customHeight="1" x14ac:dyDescent="0.2">
      <c r="A2" s="60" t="s">
        <v>21</v>
      </c>
      <c r="B2" s="62" t="s">
        <v>51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7"/>
    </row>
    <row r="3" spans="1:34" s="5" customFormat="1" ht="12.75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44</v>
      </c>
      <c r="AH3" s="10"/>
    </row>
    <row r="4" spans="1:34" s="5" customFormat="1" ht="10.5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39</v>
      </c>
      <c r="AH4" s="10"/>
    </row>
    <row r="5" spans="1:34" s="5" customFormat="1" ht="14.25" customHeight="1" x14ac:dyDescent="0.2">
      <c r="A5" s="16" t="s">
        <v>46</v>
      </c>
      <c r="B5" s="20" t="str">
        <f>[1]Março!$I$5</f>
        <v>S</v>
      </c>
      <c r="C5" s="20" t="str">
        <f>[1]Março!$I$6</f>
        <v>O</v>
      </c>
      <c r="D5" s="20" t="str">
        <f>[1]Março!$I$7</f>
        <v>O</v>
      </c>
      <c r="E5" s="20" t="str">
        <f>[1]Março!$I$8</f>
        <v>SO</v>
      </c>
      <c r="F5" s="20" t="str">
        <f>[1]Março!$I$9</f>
        <v>NE</v>
      </c>
      <c r="G5" s="20" t="str">
        <f>[1]Março!$I$10</f>
        <v>NE</v>
      </c>
      <c r="H5" s="20" t="str">
        <f>[1]Março!$I$11</f>
        <v>NE</v>
      </c>
      <c r="I5" s="20" t="str">
        <f>[1]Março!$I$12</f>
        <v>S</v>
      </c>
      <c r="J5" s="20" t="str">
        <f>[1]Março!$I$13</f>
        <v>L</v>
      </c>
      <c r="K5" s="20" t="str">
        <f>[1]Março!$I$14</f>
        <v>NE</v>
      </c>
      <c r="L5" s="20" t="str">
        <f>[1]Março!$I$15</f>
        <v>NE</v>
      </c>
      <c r="M5" s="20" t="str">
        <f>[1]Março!$I$16</f>
        <v>L</v>
      </c>
      <c r="N5" s="20" t="str">
        <f>[1]Março!$I$17</f>
        <v>L</v>
      </c>
      <c r="O5" s="20" t="str">
        <f>[1]Março!$I$18</f>
        <v>SE</v>
      </c>
      <c r="P5" s="20" t="str">
        <f>[1]Março!$I$19</f>
        <v>O</v>
      </c>
      <c r="Q5" s="20" t="str">
        <f>[1]Março!$I$20</f>
        <v>SO</v>
      </c>
      <c r="R5" s="20" t="str">
        <f>[1]Março!$I$21</f>
        <v>SO</v>
      </c>
      <c r="S5" s="20" t="str">
        <f>[1]Março!$I$22</f>
        <v>SO</v>
      </c>
      <c r="T5" s="20" t="str">
        <f>[1]Março!$I$23</f>
        <v>SO</v>
      </c>
      <c r="U5" s="20" t="str">
        <f>[1]Março!$I$24</f>
        <v>S</v>
      </c>
      <c r="V5" s="20" t="str">
        <f>[1]Março!$I$25</f>
        <v>NO</v>
      </c>
      <c r="W5" s="20" t="str">
        <f>[1]Março!$I$26</f>
        <v>SO</v>
      </c>
      <c r="X5" s="20" t="str">
        <f>[1]Março!$I$27</f>
        <v>O</v>
      </c>
      <c r="Y5" s="20" t="str">
        <f>[1]Março!$I$28</f>
        <v>S</v>
      </c>
      <c r="Z5" s="20" t="str">
        <f>[1]Março!$I$29</f>
        <v>S</v>
      </c>
      <c r="AA5" s="20" t="str">
        <f>[1]Março!$I$30</f>
        <v>O</v>
      </c>
      <c r="AB5" s="20" t="str">
        <f>[1]Março!$I$31</f>
        <v>NO</v>
      </c>
      <c r="AC5" s="20" t="str">
        <f>[1]Março!$I$32</f>
        <v>O</v>
      </c>
      <c r="AD5" s="20" t="str">
        <f>[1]Março!$I$33</f>
        <v>SO</v>
      </c>
      <c r="AE5" s="20" t="str">
        <f>[1]Março!$I$34</f>
        <v>O</v>
      </c>
      <c r="AF5" s="20" t="str">
        <f>[1]Março!$I$35</f>
        <v>SO</v>
      </c>
      <c r="AG5" s="44" t="str">
        <f>[1]Março!$I$36</f>
        <v>SO</v>
      </c>
      <c r="AH5" s="10"/>
    </row>
    <row r="6" spans="1:34" s="1" customFormat="1" ht="12" customHeight="1" x14ac:dyDescent="0.2">
      <c r="A6" s="16" t="s">
        <v>0</v>
      </c>
      <c r="B6" s="18" t="str">
        <f>[2]Março!$I$5</f>
        <v>NE</v>
      </c>
      <c r="C6" s="18" t="str">
        <f>[2]Março!$I$6</f>
        <v>NE</v>
      </c>
      <c r="D6" s="18" t="str">
        <f>[2]Março!$I$7</f>
        <v>L</v>
      </c>
      <c r="E6" s="18" t="str">
        <f>[2]Março!$I$8</f>
        <v>SO</v>
      </c>
      <c r="F6" s="18" t="str">
        <f>[2]Março!$I$9</f>
        <v>O</v>
      </c>
      <c r="G6" s="18" t="str">
        <f>[2]Março!$I$10</f>
        <v>N</v>
      </c>
      <c r="H6" s="18" t="str">
        <f>[2]Março!$I$11</f>
        <v>NO</v>
      </c>
      <c r="I6" s="18" t="str">
        <f>[2]Março!$I$12</f>
        <v>NE</v>
      </c>
      <c r="J6" s="18" t="str">
        <f>[2]Março!$I$13</f>
        <v>NO</v>
      </c>
      <c r="K6" s="18" t="str">
        <f>[2]Março!$I$14</f>
        <v>NO</v>
      </c>
      <c r="L6" s="18" t="str">
        <f>[2]Março!$I$15</f>
        <v>N</v>
      </c>
      <c r="M6" s="18" t="str">
        <f>[2]Março!$I$16</f>
        <v>NO</v>
      </c>
      <c r="N6" s="18" t="str">
        <f>[2]Março!$I$17</f>
        <v>S</v>
      </c>
      <c r="O6" s="18" t="str">
        <f>[2]Março!$I$18</f>
        <v>SE</v>
      </c>
      <c r="P6" s="18" t="str">
        <f>[2]Março!$I$19</f>
        <v>NE</v>
      </c>
      <c r="Q6" s="18" t="str">
        <f>[2]Março!$I$20</f>
        <v>L</v>
      </c>
      <c r="R6" s="18" t="str">
        <f>[2]Março!$I$21</f>
        <v>S</v>
      </c>
      <c r="S6" s="18" t="str">
        <f>[2]Março!$I$22</f>
        <v>L</v>
      </c>
      <c r="T6" s="21" t="str">
        <f>[2]Março!$I$23</f>
        <v>L</v>
      </c>
      <c r="U6" s="21" t="str">
        <f>[2]Março!$I$24</f>
        <v>NE</v>
      </c>
      <c r="V6" s="21" t="str">
        <f>[2]Março!$I$25</f>
        <v>S</v>
      </c>
      <c r="W6" s="21" t="str">
        <f>[2]Março!$I$26</f>
        <v>SE</v>
      </c>
      <c r="X6" s="21" t="str">
        <f>[2]Março!$I$27</f>
        <v>NE</v>
      </c>
      <c r="Y6" s="21" t="str">
        <f>[2]Março!$I$28</f>
        <v>NE</v>
      </c>
      <c r="Z6" s="21" t="str">
        <f>[2]Março!$I$29</f>
        <v>L</v>
      </c>
      <c r="AA6" s="21" t="str">
        <f>[2]Março!$I$30</f>
        <v>S</v>
      </c>
      <c r="AB6" s="21" t="str">
        <f>[2]Março!$I$31</f>
        <v>S</v>
      </c>
      <c r="AC6" s="21" t="str">
        <f>[2]Março!$I$32</f>
        <v>S</v>
      </c>
      <c r="AD6" s="21" t="str">
        <f>[2]Março!$I$33</f>
        <v>NE</v>
      </c>
      <c r="AE6" s="21" t="str">
        <f>[2]Março!$I$34</f>
        <v>L</v>
      </c>
      <c r="AF6" s="21" t="str">
        <f>[2]Março!$I$35</f>
        <v>L</v>
      </c>
      <c r="AG6" s="45" t="str">
        <f>[2]Março!$I$36</f>
        <v>NE</v>
      </c>
      <c r="AH6" s="2"/>
    </row>
    <row r="7" spans="1:34" ht="12" customHeight="1" x14ac:dyDescent="0.2">
      <c r="A7" s="16" t="s">
        <v>1</v>
      </c>
      <c r="B7" s="19" t="str">
        <f>[3]Março!$I$5</f>
        <v>SE</v>
      </c>
      <c r="C7" s="19" t="str">
        <f>[3]Março!$I$6</f>
        <v>N</v>
      </c>
      <c r="D7" s="19" t="str">
        <f>[3]Março!$I$7</f>
        <v>NO</v>
      </c>
      <c r="E7" s="19" t="str">
        <f>[3]Março!$I$8</f>
        <v>NO</v>
      </c>
      <c r="F7" s="19" t="str">
        <f>[3]Março!$I$9</f>
        <v>SE</v>
      </c>
      <c r="G7" s="19" t="str">
        <f>[3]Março!$I$10</f>
        <v>NO</v>
      </c>
      <c r="H7" s="19" t="str">
        <f>[3]Março!$I$11</f>
        <v>SE</v>
      </c>
      <c r="I7" s="19" t="str">
        <f>[3]Março!$I$12</f>
        <v>NO</v>
      </c>
      <c r="J7" s="19" t="str">
        <f>[3]Março!$I$13</f>
        <v>NO</v>
      </c>
      <c r="K7" s="19" t="str">
        <f>[3]Março!$I$14</f>
        <v>NO</v>
      </c>
      <c r="L7" s="19" t="str">
        <f>[3]Março!$I$15</f>
        <v>NO</v>
      </c>
      <c r="M7" s="19" t="str">
        <f>[3]Março!$I$16</f>
        <v>NO</v>
      </c>
      <c r="N7" s="19" t="str">
        <f>[3]Março!$I$17</f>
        <v>NO</v>
      </c>
      <c r="O7" s="19" t="str">
        <f>[3]Março!$I$18</f>
        <v>NO</v>
      </c>
      <c r="P7" s="19" t="str">
        <f>[3]Março!$I$19</f>
        <v>SE</v>
      </c>
      <c r="Q7" s="19" t="str">
        <f>[3]Março!$I$20</f>
        <v>S</v>
      </c>
      <c r="R7" s="19" t="str">
        <f>[3]Março!$I$21</f>
        <v>SE</v>
      </c>
      <c r="S7" s="19" t="str">
        <f>[3]Março!$I$22</f>
        <v>SE</v>
      </c>
      <c r="T7" s="22" t="str">
        <f>[3]Março!$I$23</f>
        <v>SE</v>
      </c>
      <c r="U7" s="22" t="str">
        <f>[3]Março!$I$24</f>
        <v>NO</v>
      </c>
      <c r="V7" s="22" t="str">
        <f>[3]Março!$I$25</f>
        <v>SE</v>
      </c>
      <c r="W7" s="22" t="str">
        <f>[3]Março!$I$26</f>
        <v>SE</v>
      </c>
      <c r="X7" s="22" t="str">
        <f>[3]Março!$I$27</f>
        <v>SE</v>
      </c>
      <c r="Y7" s="22" t="str">
        <f>[3]Março!$I$28</f>
        <v>NO</v>
      </c>
      <c r="Z7" s="22" t="str">
        <f>[3]Março!$I$29</f>
        <v>SE</v>
      </c>
      <c r="AA7" s="22" t="str">
        <f>[3]Março!$I$30</f>
        <v>S</v>
      </c>
      <c r="AB7" s="22" t="str">
        <f>[3]Março!$I$31</f>
        <v>S</v>
      </c>
      <c r="AC7" s="22" t="str">
        <f>[3]Março!$I$32</f>
        <v>S</v>
      </c>
      <c r="AD7" s="22" t="str">
        <f>[3]Março!$I$33</f>
        <v>SE</v>
      </c>
      <c r="AE7" s="22" t="str">
        <f>[3]Março!$I$34</f>
        <v>SE</v>
      </c>
      <c r="AF7" s="22" t="str">
        <f>[3]Março!$I$35</f>
        <v>SE</v>
      </c>
      <c r="AG7" s="45" t="str">
        <f>[3]Março!$I$36</f>
        <v>SE</v>
      </c>
      <c r="AH7" s="2"/>
    </row>
    <row r="8" spans="1:34" ht="12" customHeight="1" x14ac:dyDescent="0.2">
      <c r="A8" s="16" t="s">
        <v>71</v>
      </c>
      <c r="B8" s="19" t="str">
        <f>[4]Março!$I$5</f>
        <v>**</v>
      </c>
      <c r="C8" s="19" t="str">
        <f>[4]Março!$I$6</f>
        <v>**</v>
      </c>
      <c r="D8" s="19" t="str">
        <f>[4]Março!$I$7</f>
        <v>**</v>
      </c>
      <c r="E8" s="19" t="str">
        <f>[4]Março!$I$8</f>
        <v>**</v>
      </c>
      <c r="F8" s="19" t="str">
        <f>[4]Março!$I$9</f>
        <v>**</v>
      </c>
      <c r="G8" s="19" t="str">
        <f>[4]Março!$I$10</f>
        <v>**</v>
      </c>
      <c r="H8" s="19" t="str">
        <f>[4]Março!$I$11</f>
        <v>**</v>
      </c>
      <c r="I8" s="19" t="str">
        <f>[4]Março!$I$12</f>
        <v>**</v>
      </c>
      <c r="J8" s="19" t="str">
        <f>[4]Março!$I$13</f>
        <v>**</v>
      </c>
      <c r="K8" s="19" t="str">
        <f>[4]Março!$I$14</f>
        <v>**</v>
      </c>
      <c r="L8" s="19" t="str">
        <f>[4]Março!$I$15</f>
        <v>**</v>
      </c>
      <c r="M8" s="19" t="str">
        <f>[4]Março!$I$16</f>
        <v>**</v>
      </c>
      <c r="N8" s="19" t="str">
        <f>[4]Março!$I$17</f>
        <v>**</v>
      </c>
      <c r="O8" s="19" t="str">
        <f>[4]Março!$I$18</f>
        <v>**</v>
      </c>
      <c r="P8" s="19" t="str">
        <f>[4]Março!$I$19</f>
        <v>**</v>
      </c>
      <c r="Q8" s="19" t="str">
        <f>[4]Março!$I$20</f>
        <v>**</v>
      </c>
      <c r="R8" s="19" t="str">
        <f>[4]Março!$I$21</f>
        <v>**</v>
      </c>
      <c r="S8" s="19" t="str">
        <f>[4]Março!$I$22</f>
        <v>**</v>
      </c>
      <c r="T8" s="22" t="str">
        <f>[4]Março!$I$23</f>
        <v>**</v>
      </c>
      <c r="U8" s="22" t="str">
        <f>[4]Março!$I$24</f>
        <v>**</v>
      </c>
      <c r="V8" s="22" t="str">
        <f>[4]Março!$I$25</f>
        <v>**</v>
      </c>
      <c r="W8" s="22" t="str">
        <f>[4]Março!$I$26</f>
        <v>S</v>
      </c>
      <c r="X8" s="22" t="str">
        <f>[4]Março!$I$27</f>
        <v>SE</v>
      </c>
      <c r="Y8" s="22" t="str">
        <f>[4]Março!$I$28</f>
        <v>L</v>
      </c>
      <c r="Z8" s="22" t="str">
        <f>[4]Março!$I$29</f>
        <v>L</v>
      </c>
      <c r="AA8" s="22" t="str">
        <f>[4]Março!$I$30</f>
        <v>SE</v>
      </c>
      <c r="AB8" s="22" t="str">
        <f>[4]Março!$I$31</f>
        <v>SO</v>
      </c>
      <c r="AC8" s="22" t="str">
        <f>[4]Março!$I$32</f>
        <v>SO</v>
      </c>
      <c r="AD8" s="22" t="str">
        <f>[4]Março!$I$33</f>
        <v>L</v>
      </c>
      <c r="AE8" s="22" t="str">
        <f>[4]Março!$I$34</f>
        <v>SE</v>
      </c>
      <c r="AF8" s="22" t="str">
        <f>[4]Março!$I$35</f>
        <v>L</v>
      </c>
      <c r="AG8" s="45" t="str">
        <f>[4]Março!$I$36</f>
        <v>L</v>
      </c>
      <c r="AH8" s="2"/>
    </row>
    <row r="9" spans="1:34" ht="10.5" customHeight="1" x14ac:dyDescent="0.2">
      <c r="A9" s="16" t="s">
        <v>47</v>
      </c>
      <c r="B9" s="23" t="str">
        <f>[5]Março!$I$5</f>
        <v>NE</v>
      </c>
      <c r="C9" s="23" t="str">
        <f>[5]Março!$I$6</f>
        <v>NE</v>
      </c>
      <c r="D9" s="23" t="str">
        <f>[5]Março!$I$7</f>
        <v>NE</v>
      </c>
      <c r="E9" s="23" t="str">
        <f>[5]Março!$I$8</f>
        <v>SO</v>
      </c>
      <c r="F9" s="23" t="str">
        <f>[5]Março!$I$9</f>
        <v>SO</v>
      </c>
      <c r="G9" s="23" t="str">
        <f>[5]Março!$I$10</f>
        <v>N</v>
      </c>
      <c r="H9" s="23" t="str">
        <f>[5]Março!$I$11</f>
        <v>NE</v>
      </c>
      <c r="I9" s="23" t="str">
        <f>[5]Março!$I$12</f>
        <v>NE</v>
      </c>
      <c r="J9" s="23" t="str">
        <f>[5]Março!$I$13</f>
        <v>NE</v>
      </c>
      <c r="K9" s="23" t="str">
        <f>[5]Março!$I$14</f>
        <v>NE</v>
      </c>
      <c r="L9" s="23" t="str">
        <f>[5]Março!$I$15</f>
        <v>NO</v>
      </c>
      <c r="M9" s="23" t="str">
        <f>[5]Março!$I$16</f>
        <v>N</v>
      </c>
      <c r="N9" s="23" t="str">
        <f>[5]Março!$I$17</f>
        <v>SO</v>
      </c>
      <c r="O9" s="23" t="str">
        <f>[5]Março!$I$18</f>
        <v>SO</v>
      </c>
      <c r="P9" s="23" t="str">
        <f>[5]Março!$I$19</f>
        <v>SO</v>
      </c>
      <c r="Q9" s="23" t="str">
        <f>[5]Março!$I$20</f>
        <v>SO</v>
      </c>
      <c r="R9" s="23" t="str">
        <f>[5]Março!$I$21</f>
        <v>SO</v>
      </c>
      <c r="S9" s="23" t="str">
        <f>[5]Março!$I$22</f>
        <v>SO</v>
      </c>
      <c r="T9" s="22" t="str">
        <f>[5]Março!$I$23</f>
        <v>NE</v>
      </c>
      <c r="U9" s="22" t="str">
        <f>[5]Março!$I$24</f>
        <v>N</v>
      </c>
      <c r="V9" s="22" t="str">
        <f>[5]Março!$I$25</f>
        <v>SO</v>
      </c>
      <c r="W9" s="22" t="str">
        <f>[5]Março!$I$26</f>
        <v>SO</v>
      </c>
      <c r="X9" s="22" t="str">
        <f>[5]Março!$I$27</f>
        <v>NE</v>
      </c>
      <c r="Y9" s="22" t="str">
        <f>[5]Março!$I$28</f>
        <v>O</v>
      </c>
      <c r="Z9" s="22" t="str">
        <f>[5]Março!$I$29</f>
        <v>NE</v>
      </c>
      <c r="AA9" s="22" t="str">
        <f>[5]Março!$I$30</f>
        <v>S</v>
      </c>
      <c r="AB9" s="22" t="str">
        <f>[5]Março!$I$31</f>
        <v>S</v>
      </c>
      <c r="AC9" s="22" t="str">
        <f>[5]Março!$I$32</f>
        <v>S</v>
      </c>
      <c r="AD9" s="22" t="str">
        <f>[5]Março!$I$33</f>
        <v>N</v>
      </c>
      <c r="AE9" s="22" t="str">
        <f>[5]Março!$I$34</f>
        <v>NE</v>
      </c>
      <c r="AF9" s="22" t="str">
        <f>[5]Março!$I$35</f>
        <v>NE</v>
      </c>
      <c r="AG9" s="45" t="str">
        <f>[5]Março!$I$36</f>
        <v>NE</v>
      </c>
      <c r="AH9" s="2"/>
    </row>
    <row r="10" spans="1:34" ht="13.5" customHeight="1" x14ac:dyDescent="0.2">
      <c r="A10" s="16" t="s">
        <v>2</v>
      </c>
      <c r="B10" s="24" t="str">
        <f>[6]Março!$I$5</f>
        <v>L</v>
      </c>
      <c r="C10" s="24" t="str">
        <f>[6]Março!$I$6</f>
        <v>N</v>
      </c>
      <c r="D10" s="24" t="str">
        <f>[6]Março!$I$7</f>
        <v>N</v>
      </c>
      <c r="E10" s="24" t="str">
        <f>[6]Março!$I$8</f>
        <v>N</v>
      </c>
      <c r="F10" s="24" t="str">
        <f>[6]Março!$I$9</f>
        <v>N</v>
      </c>
      <c r="G10" s="24" t="str">
        <f>[6]Março!$I$10</f>
        <v>N</v>
      </c>
      <c r="H10" s="24" t="str">
        <f>[6]Março!$I$11</f>
        <v>N</v>
      </c>
      <c r="I10" s="24" t="str">
        <f>[6]Março!$I$12</f>
        <v>N</v>
      </c>
      <c r="J10" s="24" t="str">
        <f>[6]Março!$I$13</f>
        <v>N</v>
      </c>
      <c r="K10" s="24" t="str">
        <f>[6]Março!$I$14</f>
        <v>N</v>
      </c>
      <c r="L10" s="24" t="str">
        <f>[6]Março!$I$15</f>
        <v>N</v>
      </c>
      <c r="M10" s="24" t="str">
        <f>[6]Março!$I$16</f>
        <v>N</v>
      </c>
      <c r="N10" s="24" t="str">
        <f>[6]Março!$I$17</f>
        <v>N</v>
      </c>
      <c r="O10" s="24" t="str">
        <f>[6]Março!$I$18</f>
        <v>N</v>
      </c>
      <c r="P10" s="24" t="str">
        <f>[6]Março!$I$19</f>
        <v>N</v>
      </c>
      <c r="Q10" s="24" t="str">
        <f>[6]Março!$I$20</f>
        <v>N</v>
      </c>
      <c r="R10" s="24" t="str">
        <f>[6]Março!$I$21</f>
        <v>SE</v>
      </c>
      <c r="S10" s="24" t="str">
        <f>[6]Março!$I$22</f>
        <v>L</v>
      </c>
      <c r="T10" s="21" t="str">
        <f>[6]Março!$I$23</f>
        <v>L</v>
      </c>
      <c r="U10" s="21" t="str">
        <f>[6]Março!$I$24</f>
        <v>N</v>
      </c>
      <c r="V10" s="24" t="str">
        <f>[6]Março!$I$25</f>
        <v>N</v>
      </c>
      <c r="W10" s="21" t="str">
        <f>[6]Março!$I$26</f>
        <v>L</v>
      </c>
      <c r="X10" s="21" t="str">
        <f>[6]Março!$I$27</f>
        <v>SE</v>
      </c>
      <c r="Y10" s="21" t="str">
        <f>[6]Março!$I$28</f>
        <v>N</v>
      </c>
      <c r="Z10" s="21" t="str">
        <f>[6]Março!$I$29</f>
        <v>N</v>
      </c>
      <c r="AA10" s="21" t="str">
        <f>[6]Março!$I$30</f>
        <v>N</v>
      </c>
      <c r="AB10" s="21" t="str">
        <f>[6]Março!$I$31</f>
        <v>N</v>
      </c>
      <c r="AC10" s="21" t="str">
        <f>[6]Março!$I$32</f>
        <v>SE</v>
      </c>
      <c r="AD10" s="21" t="str">
        <f>[6]Março!$I$33</f>
        <v>L</v>
      </c>
      <c r="AE10" s="21" t="str">
        <f>[6]Março!$I$34</f>
        <v>L</v>
      </c>
      <c r="AF10" s="21" t="str">
        <f>[6]Março!$I$35</f>
        <v>L</v>
      </c>
      <c r="AG10" s="45" t="str">
        <f>[6]Março!$I$36</f>
        <v>N</v>
      </c>
      <c r="AH10" s="2"/>
    </row>
    <row r="11" spans="1:34" ht="12" customHeight="1" x14ac:dyDescent="0.2">
      <c r="A11" s="16" t="s">
        <v>3</v>
      </c>
      <c r="B11" s="24" t="str">
        <f>[7]Março!$I$5</f>
        <v>L</v>
      </c>
      <c r="C11" s="24" t="str">
        <f>[7]Março!$I$6</f>
        <v>SE</v>
      </c>
      <c r="D11" s="24" t="str">
        <f>[7]Março!$I$7</f>
        <v>O</v>
      </c>
      <c r="E11" s="24" t="str">
        <f>[7]Março!$I$8</f>
        <v>NO</v>
      </c>
      <c r="F11" s="24" t="str">
        <f>[7]Março!$I$9</f>
        <v>O</v>
      </c>
      <c r="G11" s="24" t="str">
        <f>[7]Março!$I$10</f>
        <v>SO</v>
      </c>
      <c r="H11" s="24" t="str">
        <f>[7]Março!$I$11</f>
        <v>SO</v>
      </c>
      <c r="I11" s="24" t="str">
        <f>[7]Março!$I$12</f>
        <v>O</v>
      </c>
      <c r="J11" s="24" t="str">
        <f>[7]Março!$I$13</f>
        <v>O</v>
      </c>
      <c r="K11" s="24" t="str">
        <f>[7]Março!$I$14</f>
        <v>NO</v>
      </c>
      <c r="L11" s="24" t="str">
        <f>[7]Março!$I$15</f>
        <v>O</v>
      </c>
      <c r="M11" s="24" t="str">
        <f>[7]Março!$I$16</f>
        <v>NO</v>
      </c>
      <c r="N11" s="24" t="str">
        <f>[7]Março!$I$17</f>
        <v>NO</v>
      </c>
      <c r="O11" s="24" t="str">
        <f>[7]Março!$I$18</f>
        <v>L</v>
      </c>
      <c r="P11" s="24" t="str">
        <f>[7]Março!$I$19</f>
        <v>SE</v>
      </c>
      <c r="Q11" s="24" t="str">
        <f>[7]Março!$I$20</f>
        <v>L</v>
      </c>
      <c r="R11" s="24" t="str">
        <f>[7]Março!$I$21</f>
        <v>L</v>
      </c>
      <c r="S11" s="24" t="str">
        <f>[7]Março!$I$22</f>
        <v>SE</v>
      </c>
      <c r="T11" s="21" t="str">
        <f>[7]Março!$I$23</f>
        <v>L</v>
      </c>
      <c r="U11" s="21" t="str">
        <f>[7]Março!$I$24</f>
        <v>L</v>
      </c>
      <c r="V11" s="21" t="str">
        <f>[7]Março!$I$25</f>
        <v>NO</v>
      </c>
      <c r="W11" s="21" t="str">
        <f>[7]Março!$I$26</f>
        <v>L</v>
      </c>
      <c r="X11" s="21" t="str">
        <f>[7]Março!$I$27</f>
        <v>L</v>
      </c>
      <c r="Y11" s="21" t="str">
        <f>[7]Março!$I$28</f>
        <v>L</v>
      </c>
      <c r="Z11" s="21" t="str">
        <f>[7]Março!$I$29</f>
        <v>O</v>
      </c>
      <c r="AA11" s="21" t="str">
        <f>[7]Março!$I$30</f>
        <v>SE</v>
      </c>
      <c r="AB11" s="21" t="str">
        <f>[7]Março!$I$31</f>
        <v>S</v>
      </c>
      <c r="AC11" s="21" t="str">
        <f>[7]Março!$I$32</f>
        <v>O</v>
      </c>
      <c r="AD11" s="21" t="str">
        <f>[7]Março!$I$33</f>
        <v>L</v>
      </c>
      <c r="AE11" s="21" t="str">
        <f>[7]Março!$I$34</f>
        <v>L</v>
      </c>
      <c r="AF11" s="21" t="str">
        <f>[7]Março!$I$35</f>
        <v>L</v>
      </c>
      <c r="AG11" s="45" t="str">
        <f>[7]Março!$I$36</f>
        <v>L</v>
      </c>
      <c r="AH11" s="2"/>
    </row>
    <row r="12" spans="1:34" ht="12" customHeight="1" x14ac:dyDescent="0.2">
      <c r="A12" s="16" t="s">
        <v>4</v>
      </c>
      <c r="B12" s="24" t="str">
        <f>[8]Março!$I$5</f>
        <v>NE</v>
      </c>
      <c r="C12" s="24" t="str">
        <f>[8]Março!$I$6</f>
        <v>NE</v>
      </c>
      <c r="D12" s="24" t="str">
        <f>[8]Março!$I$7</f>
        <v>N</v>
      </c>
      <c r="E12" s="24" t="str">
        <f>[8]Março!$I$8</f>
        <v>N</v>
      </c>
      <c r="F12" s="24" t="str">
        <f>[8]Março!$I$9</f>
        <v>O</v>
      </c>
      <c r="G12" s="24" t="str">
        <f>[8]Março!$I$10</f>
        <v>O</v>
      </c>
      <c r="H12" s="24" t="str">
        <f>[8]Março!$I$11</f>
        <v>O</v>
      </c>
      <c r="I12" s="24" t="str">
        <f>[8]Março!$I$12</f>
        <v>O</v>
      </c>
      <c r="J12" s="24" t="str">
        <f>[8]Março!$I$13</f>
        <v>N</v>
      </c>
      <c r="K12" s="24" t="str">
        <f>[8]Março!$I$14</f>
        <v>N</v>
      </c>
      <c r="L12" s="24" t="str">
        <f>[8]Março!$I$15</f>
        <v>N</v>
      </c>
      <c r="M12" s="24" t="str">
        <f>[8]Março!$I$16</f>
        <v>NO</v>
      </c>
      <c r="N12" s="24" t="str">
        <f>[8]Março!$I$17</f>
        <v>O</v>
      </c>
      <c r="O12" s="24" t="str">
        <f>[8]Março!$I$18</f>
        <v>NE</v>
      </c>
      <c r="P12" s="24" t="str">
        <f>[8]Março!$I$19</f>
        <v>L</v>
      </c>
      <c r="Q12" s="24" t="str">
        <f>[8]Março!$I$20</f>
        <v>SE</v>
      </c>
      <c r="R12" s="24" t="str">
        <f>[8]Março!$I$21</f>
        <v>SE</v>
      </c>
      <c r="S12" s="24" t="str">
        <f>[8]Março!$I$22</f>
        <v>SE</v>
      </c>
      <c r="T12" s="21" t="str">
        <f>[8]Março!$I$23</f>
        <v>L</v>
      </c>
      <c r="U12" s="21" t="str">
        <f>[8]Março!$I$24</f>
        <v>NE</v>
      </c>
      <c r="V12" s="21" t="str">
        <f>[8]Março!$I$25</f>
        <v>N</v>
      </c>
      <c r="W12" s="21" t="str">
        <f>[8]Março!$I$26</f>
        <v>SE</v>
      </c>
      <c r="X12" s="21" t="str">
        <f>[8]Março!$I$27</f>
        <v>SE</v>
      </c>
      <c r="Y12" s="21" t="str">
        <f>[8]Março!$I$28</f>
        <v>SE</v>
      </c>
      <c r="Z12" s="21" t="str">
        <f>[8]Março!$I$29</f>
        <v>L</v>
      </c>
      <c r="AA12" s="21" t="str">
        <f>[8]Março!$I$30</f>
        <v>L</v>
      </c>
      <c r="AB12" s="21" t="str">
        <f>[8]Março!$I$31</f>
        <v>S</v>
      </c>
      <c r="AC12" s="21" t="str">
        <f>[8]Março!$I$32</f>
        <v>S</v>
      </c>
      <c r="AD12" s="21" t="str">
        <f>[8]Março!$I$33</f>
        <v>L</v>
      </c>
      <c r="AE12" s="21" t="str">
        <f>[8]Março!$I$34</f>
        <v>L</v>
      </c>
      <c r="AF12" s="21" t="str">
        <f>[8]Março!$I$35</f>
        <v>NE</v>
      </c>
      <c r="AG12" s="45" t="str">
        <f>[8]Março!$I$36</f>
        <v>N</v>
      </c>
      <c r="AH12" s="2"/>
    </row>
    <row r="13" spans="1:34" ht="11.25" customHeight="1" x14ac:dyDescent="0.2">
      <c r="A13" s="16" t="s">
        <v>5</v>
      </c>
      <c r="B13" s="21" t="str">
        <f>[9]Março!$I$5</f>
        <v>NE</v>
      </c>
      <c r="C13" s="21" t="str">
        <f>[9]Março!$I$6</f>
        <v>L</v>
      </c>
      <c r="D13" s="21" t="str">
        <f>[9]Março!$I$7</f>
        <v>L</v>
      </c>
      <c r="E13" s="21" t="str">
        <f>[9]Março!$I$8</f>
        <v>O</v>
      </c>
      <c r="F13" s="21" t="str">
        <f>[9]Março!$I$9</f>
        <v>NO</v>
      </c>
      <c r="G13" s="21" t="str">
        <f>[9]Março!$I$10</f>
        <v>L</v>
      </c>
      <c r="H13" s="21" t="str">
        <f>[9]Março!$I$11</f>
        <v>NE</v>
      </c>
      <c r="I13" s="21" t="str">
        <f>[9]Março!$I$12</f>
        <v>N</v>
      </c>
      <c r="J13" s="21" t="str">
        <f>[9]Março!$I$13</f>
        <v>L</v>
      </c>
      <c r="K13" s="21" t="str">
        <f>[9]Março!$I$14</f>
        <v>N</v>
      </c>
      <c r="L13" s="21" t="str">
        <f>[9]Março!$I$15</f>
        <v>N</v>
      </c>
      <c r="M13" s="21" t="str">
        <f>[9]Março!$I$16</f>
        <v>NO</v>
      </c>
      <c r="N13" s="21" t="str">
        <f>[9]Março!$I$17</f>
        <v>O</v>
      </c>
      <c r="O13" s="21" t="str">
        <f>[9]Março!$I$18</f>
        <v>O</v>
      </c>
      <c r="P13" s="21" t="str">
        <f>[9]Março!$I$19</f>
        <v>N</v>
      </c>
      <c r="Q13" s="21" t="str">
        <f>[9]Março!$I$20</f>
        <v>SO</v>
      </c>
      <c r="R13" s="21" t="str">
        <f>[9]Março!$I$21</f>
        <v>SO</v>
      </c>
      <c r="S13" s="21" t="str">
        <f>[9]Março!$I$22</f>
        <v>SO</v>
      </c>
      <c r="T13" s="21" t="str">
        <f>[9]Março!$I$23</f>
        <v>SO</v>
      </c>
      <c r="U13" s="21" t="str">
        <f>[9]Março!$I$24</f>
        <v>SO</v>
      </c>
      <c r="V13" s="21" t="str">
        <f>[9]Março!$I$25</f>
        <v>S</v>
      </c>
      <c r="W13" s="21" t="str">
        <f>[9]Março!$I$26</f>
        <v>NE</v>
      </c>
      <c r="X13" s="21" t="str">
        <f>[9]Março!$I$27</f>
        <v>L</v>
      </c>
      <c r="Y13" s="21" t="str">
        <f>[9]Março!$I$28</f>
        <v>S</v>
      </c>
      <c r="Z13" s="21" t="str">
        <f>[9]Março!$I$29</f>
        <v>NE</v>
      </c>
      <c r="AA13" s="21" t="str">
        <f>[9]Março!$I$30</f>
        <v>SO</v>
      </c>
      <c r="AB13" s="21" t="str">
        <f>[9]Março!$I$31</f>
        <v>S</v>
      </c>
      <c r="AC13" s="21" t="str">
        <f>[9]Março!$I$32</f>
        <v>S</v>
      </c>
      <c r="AD13" s="21" t="str">
        <f>[9]Março!$I$33</f>
        <v>NO</v>
      </c>
      <c r="AE13" s="21" t="str">
        <f>[9]Março!$I$34</f>
        <v>NO</v>
      </c>
      <c r="AF13" s="21" t="str">
        <f>[9]Março!$I$35</f>
        <v>L</v>
      </c>
      <c r="AG13" s="45" t="str">
        <f>[9]Março!$I$36</f>
        <v>L</v>
      </c>
      <c r="AH13" s="2"/>
    </row>
    <row r="14" spans="1:34" ht="12.75" customHeight="1" x14ac:dyDescent="0.2">
      <c r="A14" s="16" t="s">
        <v>49</v>
      </c>
      <c r="B14" s="21" t="str">
        <f>[10]Março!$I$5</f>
        <v>NE</v>
      </c>
      <c r="C14" s="21" t="str">
        <f>[10]Março!$I$6</f>
        <v>NE</v>
      </c>
      <c r="D14" s="21" t="str">
        <f>[10]Março!$I$7</f>
        <v>O</v>
      </c>
      <c r="E14" s="21" t="str">
        <f>[10]Março!$I$8</f>
        <v>NE</v>
      </c>
      <c r="F14" s="21" t="str">
        <f>[10]Março!$I$9</f>
        <v>N</v>
      </c>
      <c r="G14" s="21" t="str">
        <f>[10]Março!$I$10</f>
        <v>NE</v>
      </c>
      <c r="H14" s="21" t="str">
        <f>[10]Março!$I$11</f>
        <v>N</v>
      </c>
      <c r="I14" s="21" t="str">
        <f>[10]Março!$I$12</f>
        <v>NE</v>
      </c>
      <c r="J14" s="21" t="str">
        <f>[10]Março!$I$13</f>
        <v>NO</v>
      </c>
      <c r="K14" s="21" t="str">
        <f>[10]Março!$I$14</f>
        <v>N</v>
      </c>
      <c r="L14" s="21" t="str">
        <f>[10]Março!$I$15</f>
        <v>NE</v>
      </c>
      <c r="M14" s="21" t="str">
        <f>[10]Março!$I$16</f>
        <v>NE</v>
      </c>
      <c r="N14" s="21" t="str">
        <f>[10]Março!$I$17</f>
        <v>NE</v>
      </c>
      <c r="O14" s="21" t="str">
        <f>[10]Março!$I$18</f>
        <v>NE</v>
      </c>
      <c r="P14" s="21" t="str">
        <f>[10]Março!$I$19</f>
        <v>L</v>
      </c>
      <c r="Q14" s="21" t="str">
        <f>[10]Março!$I$20</f>
        <v>SO</v>
      </c>
      <c r="R14" s="21" t="str">
        <f>[10]Março!$I$21</f>
        <v>L</v>
      </c>
      <c r="S14" s="21" t="str">
        <f>[10]Março!$I$22</f>
        <v>L</v>
      </c>
      <c r="T14" s="21" t="str">
        <f>[10]Março!$I$23</f>
        <v>L</v>
      </c>
      <c r="U14" s="21" t="str">
        <f>[10]Março!$I$24</f>
        <v>NE</v>
      </c>
      <c r="V14" s="21" t="str">
        <f>[10]Março!$I$25</f>
        <v>O</v>
      </c>
      <c r="W14" s="21" t="str">
        <f>[10]Março!$I$26</f>
        <v>L</v>
      </c>
      <c r="X14" s="21" t="str">
        <f>[10]Março!$I$27</f>
        <v>NE</v>
      </c>
      <c r="Y14" s="21" t="str">
        <f>[10]Março!$I$28</f>
        <v>SE</v>
      </c>
      <c r="Z14" s="21" t="str">
        <f>[10]Março!$I$29</f>
        <v>L</v>
      </c>
      <c r="AA14" s="21" t="str">
        <f>[10]Março!$I$30</f>
        <v>L</v>
      </c>
      <c r="AB14" s="21" t="str">
        <f>[10]Março!$I$31</f>
        <v>SE</v>
      </c>
      <c r="AC14" s="21" t="str">
        <f>[10]Março!$I$32</f>
        <v>S</v>
      </c>
      <c r="AD14" s="21" t="str">
        <f>[10]Março!$I$33</f>
        <v>L</v>
      </c>
      <c r="AE14" s="21" t="str">
        <f>[10]Março!$I$34</f>
        <v>L</v>
      </c>
      <c r="AF14" s="21" t="str">
        <f>[10]Março!$I$35</f>
        <v>N</v>
      </c>
      <c r="AG14" s="45" t="str">
        <f>[10]Março!$I$36</f>
        <v>NE</v>
      </c>
      <c r="AH14" s="2"/>
    </row>
    <row r="15" spans="1:34" ht="12" customHeight="1" x14ac:dyDescent="0.2">
      <c r="A15" s="16" t="s">
        <v>6</v>
      </c>
      <c r="B15" s="21" t="str">
        <f>[11]Março!$I$5</f>
        <v>NE</v>
      </c>
      <c r="C15" s="21" t="str">
        <f>[11]Março!$I$6</f>
        <v>NO</v>
      </c>
      <c r="D15" s="21" t="str">
        <f>[11]Março!$I$7</f>
        <v>L</v>
      </c>
      <c r="E15" s="21" t="str">
        <f>[11]Março!$I$8</f>
        <v>O</v>
      </c>
      <c r="F15" s="21" t="str">
        <f>[11]Março!$I$9</f>
        <v>NO</v>
      </c>
      <c r="G15" s="21" t="str">
        <f>[11]Março!$I$10</f>
        <v>O</v>
      </c>
      <c r="H15" s="21" t="str">
        <f>[11]Março!$I$11</f>
        <v>S</v>
      </c>
      <c r="I15" s="21" t="str">
        <f>[11]Março!$I$12</f>
        <v>L</v>
      </c>
      <c r="J15" s="21" t="str">
        <f>[11]Março!$I$13</f>
        <v>L</v>
      </c>
      <c r="K15" s="21" t="str">
        <f>[11]Março!$I$14</f>
        <v>O</v>
      </c>
      <c r="L15" s="21" t="str">
        <f>[11]Março!$I$15</f>
        <v>L</v>
      </c>
      <c r="M15" s="21" t="str">
        <f>[11]Março!$I$16</f>
        <v>NO</v>
      </c>
      <c r="N15" s="21" t="str">
        <f>[11]Março!$I$17</f>
        <v>O</v>
      </c>
      <c r="O15" s="21" t="str">
        <f>[11]Março!$I$18</f>
        <v>NE</v>
      </c>
      <c r="P15" s="21" t="str">
        <f>[11]Março!$I$19</f>
        <v>SE</v>
      </c>
      <c r="Q15" s="21" t="str">
        <f>[11]Março!$I$20</f>
        <v>S</v>
      </c>
      <c r="R15" s="21" t="str">
        <f>[11]Março!$I$21</f>
        <v>NO</v>
      </c>
      <c r="S15" s="21" t="str">
        <f>[11]Março!$I$22</f>
        <v>SE</v>
      </c>
      <c r="T15" s="21" t="str">
        <f>[11]Março!$I$23</f>
        <v>SE</v>
      </c>
      <c r="U15" s="21" t="str">
        <f>[11]Março!$I$24</f>
        <v>O</v>
      </c>
      <c r="V15" s="21" t="str">
        <f>[11]Março!$I$25</f>
        <v>SO</v>
      </c>
      <c r="W15" s="21" t="str">
        <f>[11]Março!$I$26</f>
        <v>SE</v>
      </c>
      <c r="X15" s="21" t="str">
        <f>[11]Março!$I$27</f>
        <v>SE</v>
      </c>
      <c r="Y15" s="21" t="str">
        <f>[11]Março!$I$28</f>
        <v>L</v>
      </c>
      <c r="Z15" s="21" t="str">
        <f>[11]Março!$I$29</f>
        <v>SO</v>
      </c>
      <c r="AA15" s="21" t="str">
        <f>[11]Março!$I$30</f>
        <v>SE</v>
      </c>
      <c r="AB15" s="21" t="str">
        <f>[11]Março!$I$31</f>
        <v>SE</v>
      </c>
      <c r="AC15" s="21" t="str">
        <f>[11]Março!$I$32</f>
        <v>SE</v>
      </c>
      <c r="AD15" s="21" t="str">
        <f>[11]Março!$I$33</f>
        <v>SE</v>
      </c>
      <c r="AE15" s="21" t="str">
        <f>[11]Março!$I$34</f>
        <v>SE</v>
      </c>
      <c r="AF15" s="21" t="str">
        <f>[11]Março!$I$35</f>
        <v>NE</v>
      </c>
      <c r="AG15" s="45" t="str">
        <f>[27]Março!$I$36</f>
        <v>L</v>
      </c>
      <c r="AH15" s="2"/>
    </row>
    <row r="16" spans="1:34" ht="10.5" customHeight="1" x14ac:dyDescent="0.2">
      <c r="A16" s="16" t="s">
        <v>7</v>
      </c>
      <c r="B16" s="24" t="str">
        <f>[12]Março!$I$5</f>
        <v>NE</v>
      </c>
      <c r="C16" s="24" t="str">
        <f>[12]Março!$I$6</f>
        <v>NE</v>
      </c>
      <c r="D16" s="24" t="str">
        <f>[12]Março!$I$7</f>
        <v>N</v>
      </c>
      <c r="E16" s="24" t="str">
        <f>[12]Março!$I$8</f>
        <v>N</v>
      </c>
      <c r="F16" s="24" t="str">
        <f>[12]Março!$I$9</f>
        <v>SO</v>
      </c>
      <c r="G16" s="24" t="str">
        <f>[12]Março!$I$10</f>
        <v>NO</v>
      </c>
      <c r="H16" s="24" t="str">
        <f>[12]Março!$I$11</f>
        <v>NO</v>
      </c>
      <c r="I16" s="24" t="str">
        <f>[12]Março!$I$12</f>
        <v>NE</v>
      </c>
      <c r="J16" s="24" t="str">
        <f>[12]Março!$I$13</f>
        <v>N</v>
      </c>
      <c r="K16" s="24" t="str">
        <f>[12]Março!$I$14</f>
        <v>NO</v>
      </c>
      <c r="L16" s="24" t="str">
        <f>[12]Março!$I$15</f>
        <v>N</v>
      </c>
      <c r="M16" s="24" t="str">
        <f>[12]Março!$I$16</f>
        <v>NO</v>
      </c>
      <c r="N16" s="24" t="str">
        <f>[12]Março!$I$17</f>
        <v>N</v>
      </c>
      <c r="O16" s="24" t="str">
        <f>[12]Março!$I$18</f>
        <v>SE</v>
      </c>
      <c r="P16" s="24" t="str">
        <f>[12]Março!$I$19</f>
        <v>NE</v>
      </c>
      <c r="Q16" s="24" t="str">
        <f>[12]Março!$I$20</f>
        <v>SE</v>
      </c>
      <c r="R16" s="24" t="str">
        <f>[12]Março!$I$21</f>
        <v>SE</v>
      </c>
      <c r="S16" s="24" t="str">
        <f>[12]Março!$I$22</f>
        <v>L</v>
      </c>
      <c r="T16" s="21" t="str">
        <f>[12]Março!$I$23</f>
        <v>L</v>
      </c>
      <c r="U16" s="21" t="str">
        <f>[12]Março!$I$24</f>
        <v>SE</v>
      </c>
      <c r="V16" s="21" t="str">
        <f>[12]Março!$I$25</f>
        <v>SE</v>
      </c>
      <c r="W16" s="21" t="str">
        <f>[12]Março!$I$26</f>
        <v>SE</v>
      </c>
      <c r="X16" s="21" t="str">
        <f>[12]Março!$I$27</f>
        <v>SE</v>
      </c>
      <c r="Y16" s="21" t="str">
        <f>[12]Março!$I$28</f>
        <v>N</v>
      </c>
      <c r="Z16" s="21" t="str">
        <f>[12]Março!$I$29</f>
        <v>SE</v>
      </c>
      <c r="AA16" s="21" t="str">
        <f>[12]Março!$I$30</f>
        <v>S</v>
      </c>
      <c r="AB16" s="21" t="str">
        <f>[12]Março!$I$31</f>
        <v>S</v>
      </c>
      <c r="AC16" s="21" t="str">
        <f>[12]Março!$I$32</f>
        <v>S</v>
      </c>
      <c r="AD16" s="21" t="str">
        <f>[12]Março!$I$33</f>
        <v>L</v>
      </c>
      <c r="AE16" s="21" t="str">
        <f>[12]Março!$I$34</f>
        <v>L</v>
      </c>
      <c r="AF16" s="21" t="str">
        <f>[12]Março!$I$35</f>
        <v>L</v>
      </c>
      <c r="AG16" s="45" t="str">
        <f>[12]Março!$I$36</f>
        <v>SE</v>
      </c>
      <c r="AH16" s="2"/>
    </row>
    <row r="17" spans="1:34" ht="11.25" customHeight="1" x14ac:dyDescent="0.2">
      <c r="A17" s="16" t="s">
        <v>8</v>
      </c>
      <c r="B17" s="24" t="str">
        <f>[13]Março!$I$5</f>
        <v>NE</v>
      </c>
      <c r="C17" s="24" t="str">
        <f>[13]Março!$I$6</f>
        <v>NE</v>
      </c>
      <c r="D17" s="24" t="str">
        <f>[13]Março!$I$7</f>
        <v>NE</v>
      </c>
      <c r="E17" s="24" t="str">
        <f>[13]Março!$I$8</f>
        <v>NO</v>
      </c>
      <c r="F17" s="24" t="str">
        <f>[13]Março!$I$9</f>
        <v>O</v>
      </c>
      <c r="G17" s="24" t="str">
        <f>[13]Março!$I$10</f>
        <v>N</v>
      </c>
      <c r="H17" s="24" t="str">
        <f>[13]Março!$I$11</f>
        <v>NE</v>
      </c>
      <c r="I17" s="24" t="str">
        <f>[13]Março!$I$12</f>
        <v>NE</v>
      </c>
      <c r="J17" s="24" t="str">
        <f>[13]Março!$I$13</f>
        <v>NO</v>
      </c>
      <c r="K17" s="24" t="str">
        <f>[13]Março!$I$14</f>
        <v>SE</v>
      </c>
      <c r="L17" s="24" t="str">
        <f>[13]Março!$I$15</f>
        <v>NO</v>
      </c>
      <c r="M17" s="24" t="str">
        <f>[13]Março!$I$16</f>
        <v>NO</v>
      </c>
      <c r="N17" s="24" t="str">
        <f>[13]Março!$I$17</f>
        <v>SO</v>
      </c>
      <c r="O17" s="24" t="str">
        <f>[13]Março!$I$18</f>
        <v>SE</v>
      </c>
      <c r="P17" s="24" t="str">
        <f>[13]Março!$I$19</f>
        <v>NE</v>
      </c>
      <c r="Q17" s="21" t="str">
        <f>[13]Março!$I$20</f>
        <v>SE</v>
      </c>
      <c r="R17" s="21" t="str">
        <f>[13]Março!$I$21</f>
        <v>SE</v>
      </c>
      <c r="S17" s="21" t="str">
        <f>[13]Março!$I$22</f>
        <v>L</v>
      </c>
      <c r="T17" s="21" t="str">
        <f>[13]Março!$I$23</f>
        <v>L</v>
      </c>
      <c r="U17" s="21" t="str">
        <f>[13]Março!$I$24</f>
        <v>L</v>
      </c>
      <c r="V17" s="21" t="str">
        <f>[13]Março!$I$25</f>
        <v>S</v>
      </c>
      <c r="W17" s="21" t="str">
        <f>[13]Março!$I$26</f>
        <v>S</v>
      </c>
      <c r="X17" s="21" t="str">
        <f>[13]Março!$I$27</f>
        <v>S</v>
      </c>
      <c r="Y17" s="21" t="str">
        <f>[13]Março!$I$28</f>
        <v>NE</v>
      </c>
      <c r="Z17" s="21" t="str">
        <f>[13]Março!$I$29</f>
        <v>SE</v>
      </c>
      <c r="AA17" s="21" t="str">
        <f>[13]Março!$I$30</f>
        <v>S</v>
      </c>
      <c r="AB17" s="21" t="str">
        <f>[13]Março!$I$31</f>
        <v>S</v>
      </c>
      <c r="AC17" s="21" t="str">
        <f>[13]Março!$I$32</f>
        <v>L</v>
      </c>
      <c r="AD17" s="21" t="str">
        <f>[13]Março!$I$33</f>
        <v>L</v>
      </c>
      <c r="AE17" s="21" t="str">
        <f>[13]Março!$I$34</f>
        <v>SE</v>
      </c>
      <c r="AF17" s="21" t="str">
        <f>[13]Março!$I$35</f>
        <v>NE</v>
      </c>
      <c r="AG17" s="45" t="str">
        <f>[13]Março!$I$36</f>
        <v>NE</v>
      </c>
      <c r="AH17" s="2"/>
    </row>
    <row r="18" spans="1:34" ht="12" customHeight="1" x14ac:dyDescent="0.2">
      <c r="A18" s="16" t="s">
        <v>9</v>
      </c>
      <c r="B18" s="24" t="str">
        <f>[14]Março!$I$5</f>
        <v>N</v>
      </c>
      <c r="C18" s="24" t="str">
        <f>[14]Março!$I$6</f>
        <v>N</v>
      </c>
      <c r="D18" s="24" t="str">
        <f>[14]Março!$I$7</f>
        <v>SE</v>
      </c>
      <c r="E18" s="24" t="str">
        <f>[14]Março!$I$8</f>
        <v>S</v>
      </c>
      <c r="F18" s="24" t="str">
        <f>[14]Março!$I$9</f>
        <v>SO</v>
      </c>
      <c r="G18" s="24" t="str">
        <f>[14]Março!$I$10</f>
        <v>N</v>
      </c>
      <c r="H18" s="24" t="str">
        <f>[14]Março!$I$11</f>
        <v>N</v>
      </c>
      <c r="I18" s="24" t="str">
        <f>[14]Março!$I$12</f>
        <v>NE</v>
      </c>
      <c r="J18" s="24" t="str">
        <f>[14]Março!$I$13</f>
        <v>N</v>
      </c>
      <c r="K18" s="24" t="str">
        <f>[14]Março!$I$14</f>
        <v>NO</v>
      </c>
      <c r="L18" s="24" t="str">
        <f>[14]Março!$I$15</f>
        <v>NO</v>
      </c>
      <c r="M18" s="24" t="str">
        <f>[14]Março!$I$16</f>
        <v>NO</v>
      </c>
      <c r="N18" s="24" t="str">
        <f>[14]Março!$I$17</f>
        <v>NO</v>
      </c>
      <c r="O18" s="24" t="str">
        <f>[14]Março!$I$18</f>
        <v>NE</v>
      </c>
      <c r="P18" s="24" t="str">
        <f>[14]Março!$I$19</f>
        <v>L</v>
      </c>
      <c r="Q18" s="24" t="str">
        <f>[14]Março!$I$20</f>
        <v>SE</v>
      </c>
      <c r="R18" s="24" t="str">
        <f>[14]Março!$I$21</f>
        <v>SE</v>
      </c>
      <c r="S18" s="24" t="str">
        <f>[14]Março!$I$22</f>
        <v>L</v>
      </c>
      <c r="T18" s="21" t="str">
        <f>[14]Março!$I$23</f>
        <v>L</v>
      </c>
      <c r="U18" s="21" t="str">
        <f>[14]Março!$I$24</f>
        <v>L</v>
      </c>
      <c r="V18" s="21" t="str">
        <f>[14]Março!$I$25</f>
        <v>S</v>
      </c>
      <c r="W18" s="21" t="str">
        <f>[14]Março!$I$26</f>
        <v>S</v>
      </c>
      <c r="X18" s="21" t="str">
        <f>[14]Março!$I$27</f>
        <v>S</v>
      </c>
      <c r="Y18" s="21" t="str">
        <f>[14]Março!$I$28</f>
        <v>SE</v>
      </c>
      <c r="Z18" s="21" t="str">
        <f>[14]Março!$I$29</f>
        <v>NE</v>
      </c>
      <c r="AA18" s="21" t="str">
        <f>[14]Março!$I$30</f>
        <v>S</v>
      </c>
      <c r="AB18" s="21" t="str">
        <f>[14]Março!$I$31</f>
        <v>S</v>
      </c>
      <c r="AC18" s="21" t="str">
        <f>[14]Março!$I$32</f>
        <v>S</v>
      </c>
      <c r="AD18" s="21" t="str">
        <f>[14]Março!$I$33</f>
        <v>L</v>
      </c>
      <c r="AE18" s="21" t="str">
        <f>[14]Março!$I$34</f>
        <v>L</v>
      </c>
      <c r="AF18" s="21" t="str">
        <f>[14]Março!$I$35</f>
        <v>L</v>
      </c>
      <c r="AG18" s="45" t="str">
        <f>[14]Março!$I$36</f>
        <v>S</v>
      </c>
      <c r="AH18" s="2"/>
    </row>
    <row r="19" spans="1:34" ht="11.25" customHeight="1" x14ac:dyDescent="0.2">
      <c r="A19" s="16" t="s">
        <v>48</v>
      </c>
      <c r="B19" s="24" t="str">
        <f>[15]Março!$I$5</f>
        <v>N</v>
      </c>
      <c r="C19" s="24" t="str">
        <f>[15]Março!$I$6</f>
        <v>N</v>
      </c>
      <c r="D19" s="24" t="str">
        <f>[15]Março!$I$7</f>
        <v>SE</v>
      </c>
      <c r="E19" s="24" t="str">
        <f>[15]Março!$I$8</f>
        <v>S</v>
      </c>
      <c r="F19" s="24" t="str">
        <f>[15]Março!$I$9</f>
        <v>SO</v>
      </c>
      <c r="G19" s="24" t="str">
        <f>[15]Março!$I$10</f>
        <v>N</v>
      </c>
      <c r="H19" s="24" t="str">
        <f>[15]Março!$I$11</f>
        <v>N</v>
      </c>
      <c r="I19" s="24" t="str">
        <f>[15]Março!$I$12</f>
        <v>NE</v>
      </c>
      <c r="J19" s="24" t="str">
        <f>[15]Março!$I$13</f>
        <v>N</v>
      </c>
      <c r="K19" s="24" t="str">
        <f>[15]Março!$I$14</f>
        <v>NO</v>
      </c>
      <c r="L19" s="24" t="str">
        <f>[15]Março!$I$15</f>
        <v>N</v>
      </c>
      <c r="M19" s="24" t="str">
        <f>[15]Março!$I$16</f>
        <v>N</v>
      </c>
      <c r="N19" s="24" t="str">
        <f>[15]Março!$I$17</f>
        <v>N</v>
      </c>
      <c r="O19" s="24" t="str">
        <f>[15]Março!$I$18</f>
        <v>S</v>
      </c>
      <c r="P19" s="24" t="str">
        <f>[15]Março!$I$19</f>
        <v>SE</v>
      </c>
      <c r="Q19" s="24" t="str">
        <f>[15]Março!$I$20</f>
        <v>S</v>
      </c>
      <c r="R19" s="24" t="str">
        <f>[15]Março!$I$21</f>
        <v>S</v>
      </c>
      <c r="S19" s="24" t="str">
        <f>[15]Março!$I$22</f>
        <v>L</v>
      </c>
      <c r="T19" s="21" t="str">
        <f>[15]Março!$I$23</f>
        <v>L</v>
      </c>
      <c r="U19" s="21" t="str">
        <f>[15]Março!$I$24</f>
        <v>SE</v>
      </c>
      <c r="V19" s="21" t="str">
        <f>[15]Março!$I$25</f>
        <v>SE</v>
      </c>
      <c r="W19" s="21" t="str">
        <f>[15]Março!$I$26</f>
        <v>SE</v>
      </c>
      <c r="X19" s="21" t="str">
        <f>[15]Março!$I$27</f>
        <v>SE</v>
      </c>
      <c r="Y19" s="21" t="str">
        <f>[15]Março!$I$28</f>
        <v>S</v>
      </c>
      <c r="Z19" s="21" t="str">
        <f>[15]Março!$I$29</f>
        <v>S</v>
      </c>
      <c r="AA19" s="21" t="str">
        <f>[15]Março!$I$30</f>
        <v>S</v>
      </c>
      <c r="AB19" s="21" t="str">
        <f>[15]Março!$I$31</f>
        <v>S</v>
      </c>
      <c r="AC19" s="21" t="str">
        <f>[15]Março!$I$32</f>
        <v>S</v>
      </c>
      <c r="AD19" s="21" t="str">
        <f>[15]Março!$I$33</f>
        <v>N</v>
      </c>
      <c r="AE19" s="21" t="str">
        <f>[15]Março!$I$34</f>
        <v>NE</v>
      </c>
      <c r="AF19" s="21" t="str">
        <f>[15]Março!$I$35</f>
        <v>N</v>
      </c>
      <c r="AG19" s="45" t="str">
        <f>[15]Março!$I$36</f>
        <v>N</v>
      </c>
      <c r="AH19" s="2"/>
    </row>
    <row r="20" spans="1:34" ht="12" customHeight="1" x14ac:dyDescent="0.2">
      <c r="A20" s="16" t="s">
        <v>10</v>
      </c>
      <c r="B20" s="18" t="str">
        <f>[16]Março!$I$5</f>
        <v>NE</v>
      </c>
      <c r="C20" s="18" t="str">
        <f>[16]Março!$I$6</f>
        <v>NE</v>
      </c>
      <c r="D20" s="18" t="str">
        <f>[16]Março!$I$7</f>
        <v>NE</v>
      </c>
      <c r="E20" s="18" t="str">
        <f>[16]Março!$I$8</f>
        <v>N</v>
      </c>
      <c r="F20" s="18" t="str">
        <f>[16]Março!$I$9</f>
        <v>O</v>
      </c>
      <c r="G20" s="18" t="str">
        <f>[16]Março!$I$10</f>
        <v>N</v>
      </c>
      <c r="H20" s="18" t="str">
        <f>[16]Março!$I$11</f>
        <v>N</v>
      </c>
      <c r="I20" s="18" t="str">
        <f>[16]Março!$I$12</f>
        <v>NE</v>
      </c>
      <c r="J20" s="18" t="str">
        <f>[16]Março!$I$13</f>
        <v>N</v>
      </c>
      <c r="K20" s="18" t="str">
        <f>[16]Março!$I$14</f>
        <v>NO</v>
      </c>
      <c r="L20" s="18" t="str">
        <f>[16]Março!$I$15</f>
        <v>NO</v>
      </c>
      <c r="M20" s="18" t="str">
        <f>[16]Março!$I$16</f>
        <v>NO</v>
      </c>
      <c r="N20" s="18" t="str">
        <f>[16]Março!$I$17</f>
        <v>S</v>
      </c>
      <c r="O20" s="18" t="str">
        <f>[16]Março!$I$18</f>
        <v>S</v>
      </c>
      <c r="P20" s="18" t="str">
        <f>[16]Março!$I$19</f>
        <v>L</v>
      </c>
      <c r="Q20" s="18" t="str">
        <f>[16]Março!$I$20</f>
        <v>SE</v>
      </c>
      <c r="R20" s="18" t="str">
        <f>[16]Março!$I$21</f>
        <v>SE</v>
      </c>
      <c r="S20" s="18" t="str">
        <f>[16]Março!$I$22</f>
        <v>L</v>
      </c>
      <c r="T20" s="21" t="str">
        <f>[16]Março!$I$23</f>
        <v>L</v>
      </c>
      <c r="U20" s="21" t="str">
        <f>[16]Março!$I$24</f>
        <v>L</v>
      </c>
      <c r="V20" s="21" t="str">
        <f>[16]Março!$I$25</f>
        <v>SE</v>
      </c>
      <c r="W20" s="21" t="str">
        <f>[16]Março!$I$26</f>
        <v>SE</v>
      </c>
      <c r="X20" s="21" t="str">
        <f>[16]Março!$I$27</f>
        <v>SE</v>
      </c>
      <c r="Y20" s="21" t="str">
        <f>[16]Março!$I$28</f>
        <v>N</v>
      </c>
      <c r="Z20" s="21" t="str">
        <f>[16]Março!$I$29</f>
        <v>NE</v>
      </c>
      <c r="AA20" s="21" t="str">
        <f>[16]Março!$I$30</f>
        <v>S</v>
      </c>
      <c r="AB20" s="21" t="str">
        <f>[16]Março!$I$31</f>
        <v>S</v>
      </c>
      <c r="AC20" s="21" t="str">
        <f>[16]Março!$I$32</f>
        <v>S</v>
      </c>
      <c r="AD20" s="21" t="str">
        <f>[16]Março!$I$33</f>
        <v>L</v>
      </c>
      <c r="AE20" s="21" t="str">
        <f>[16]Março!$I$34</f>
        <v>L</v>
      </c>
      <c r="AF20" s="21" t="str">
        <f>[16]Março!$I$35</f>
        <v>L</v>
      </c>
      <c r="AG20" s="45" t="str">
        <f>[16]Março!$I$36</f>
        <v>L</v>
      </c>
      <c r="AH20" s="2"/>
    </row>
    <row r="21" spans="1:34" ht="11.25" customHeight="1" x14ac:dyDescent="0.2">
      <c r="A21" s="16" t="s">
        <v>11</v>
      </c>
      <c r="B21" s="24" t="str">
        <f>[17]Março!$I$5</f>
        <v>L</v>
      </c>
      <c r="C21" s="24" t="str">
        <f>[17]Março!$I$6</f>
        <v>N</v>
      </c>
      <c r="D21" s="24" t="str">
        <f>[17]Março!$I$7</f>
        <v>NO</v>
      </c>
      <c r="E21" s="24" t="str">
        <f>[17]Março!$I$8</f>
        <v>O</v>
      </c>
      <c r="F21" s="24" t="str">
        <f>[17]Março!$I$9</f>
        <v>O</v>
      </c>
      <c r="G21" s="24" t="str">
        <f>[17]Março!$I$10</f>
        <v>NO</v>
      </c>
      <c r="H21" s="24" t="str">
        <f>[17]Março!$I$11</f>
        <v>NO</v>
      </c>
      <c r="I21" s="24" t="str">
        <f>[17]Março!$I$12</f>
        <v>N</v>
      </c>
      <c r="J21" s="24" t="str">
        <f>[17]Março!$I$13</f>
        <v>NO</v>
      </c>
      <c r="K21" s="24" t="str">
        <f>[17]Março!$I$14</f>
        <v>NO</v>
      </c>
      <c r="L21" s="24" t="str">
        <f>[17]Março!$I$15</f>
        <v>NO</v>
      </c>
      <c r="M21" s="24" t="str">
        <f>[17]Março!$I$16</f>
        <v>NO</v>
      </c>
      <c r="N21" s="24" t="str">
        <f>[17]Março!$I$17</f>
        <v>NO</v>
      </c>
      <c r="O21" s="24" t="str">
        <f>[17]Março!$I$18</f>
        <v>L</v>
      </c>
      <c r="P21" s="24" t="str">
        <f>[17]Março!$I$19</f>
        <v>L</v>
      </c>
      <c r="Q21" s="24" t="str">
        <f>[17]Março!$I$20</f>
        <v>S</v>
      </c>
      <c r="R21" s="24" t="str">
        <f>[17]Março!$I$21</f>
        <v>SE</v>
      </c>
      <c r="S21" s="24" t="str">
        <f>[17]Março!$I$22</f>
        <v>L</v>
      </c>
      <c r="T21" s="21" t="str">
        <f>[17]Março!$I$23</f>
        <v>L</v>
      </c>
      <c r="U21" s="21" t="str">
        <f>[17]Março!$I$24</f>
        <v>L</v>
      </c>
      <c r="V21" s="21" t="str">
        <f>[17]Março!$I$25</f>
        <v>S</v>
      </c>
      <c r="W21" s="21" t="str">
        <f>[17]Março!$I$26</f>
        <v>SE</v>
      </c>
      <c r="X21" s="21" t="str">
        <f>[17]Março!$I$27</f>
        <v>L</v>
      </c>
      <c r="Y21" s="21" t="str">
        <f>[17]Março!$I$28</f>
        <v>NO</v>
      </c>
      <c r="Z21" s="21" t="str">
        <f>[17]Março!$I$29</f>
        <v>O</v>
      </c>
      <c r="AA21" s="21" t="str">
        <f>[17]Março!$I$30</f>
        <v>S</v>
      </c>
      <c r="AB21" s="21" t="str">
        <f>[17]Março!$I$31</f>
        <v>S</v>
      </c>
      <c r="AC21" s="21" t="str">
        <f>[17]Março!$I$32</f>
        <v>S</v>
      </c>
      <c r="AD21" s="21" t="str">
        <f>[17]Março!$I$33</f>
        <v>L</v>
      </c>
      <c r="AE21" s="21" t="str">
        <f>[17]Março!$I$34</f>
        <v>L</v>
      </c>
      <c r="AF21" s="21" t="str">
        <f>[17]Março!$I$35</f>
        <v>L</v>
      </c>
      <c r="AG21" s="45" t="str">
        <f>[17]Março!$I$36</f>
        <v>L</v>
      </c>
      <c r="AH21" s="2"/>
    </row>
    <row r="22" spans="1:34" ht="11.25" customHeight="1" x14ac:dyDescent="0.2">
      <c r="A22" s="16" t="s">
        <v>12</v>
      </c>
      <c r="B22" s="24" t="str">
        <f>[18]Março!$I$5</f>
        <v>SE</v>
      </c>
      <c r="C22" s="24" t="str">
        <f>[18]Março!$I$6</f>
        <v>N</v>
      </c>
      <c r="D22" s="24" t="str">
        <f>[18]Março!$I$7</f>
        <v>SE</v>
      </c>
      <c r="E22" s="24" t="str">
        <f>[18]Março!$I$8</f>
        <v>NO</v>
      </c>
      <c r="F22" s="24" t="str">
        <f>[18]Março!$I$9</f>
        <v>O</v>
      </c>
      <c r="G22" s="24" t="str">
        <f>[18]Março!$I$10</f>
        <v>N</v>
      </c>
      <c r="H22" s="24" t="str">
        <f>[18]Março!$I$11</f>
        <v>N</v>
      </c>
      <c r="I22" s="24" t="str">
        <f>[18]Março!$I$12</f>
        <v>N</v>
      </c>
      <c r="J22" s="24" t="str">
        <f>[18]Março!$I$13</f>
        <v>NO</v>
      </c>
      <c r="K22" s="24" t="str">
        <f>[18]Março!$I$14</f>
        <v>N</v>
      </c>
      <c r="L22" s="24" t="str">
        <f>[18]Março!$I$15</f>
        <v>N</v>
      </c>
      <c r="M22" s="24" t="str">
        <f>[18]Março!$I$16</f>
        <v>N</v>
      </c>
      <c r="N22" s="24" t="str">
        <f>[18]Março!$I$17</f>
        <v>NO</v>
      </c>
      <c r="O22" s="24" t="str">
        <f>[18]Março!$I$18</f>
        <v>N</v>
      </c>
      <c r="P22" s="24" t="str">
        <f>[18]Março!$I$19</f>
        <v>SO</v>
      </c>
      <c r="Q22" s="24" t="str">
        <f>[18]Março!$I$20</f>
        <v>S</v>
      </c>
      <c r="R22" s="24" t="str">
        <f>[18]Março!$I$21</f>
        <v>SO</v>
      </c>
      <c r="S22" s="24" t="str">
        <f>[18]Março!$I$22</f>
        <v>S</v>
      </c>
      <c r="T22" s="24" t="str">
        <f>[18]Março!$I$23</f>
        <v>S</v>
      </c>
      <c r="U22" s="24" t="str">
        <f>[18]Março!$I$24</f>
        <v>O</v>
      </c>
      <c r="V22" s="24" t="str">
        <f>[18]Março!$I$25</f>
        <v>S</v>
      </c>
      <c r="W22" s="24" t="str">
        <f>[18]Março!$I$26</f>
        <v>S</v>
      </c>
      <c r="X22" s="24" t="str">
        <f>[18]Março!$I$27</f>
        <v>S</v>
      </c>
      <c r="Y22" s="24" t="str">
        <f>[18]Março!$I$28</f>
        <v>N</v>
      </c>
      <c r="Z22" s="24" t="str">
        <f>[18]Março!$I$29</f>
        <v>S</v>
      </c>
      <c r="AA22" s="24" t="str">
        <f>[18]Março!$I$30</f>
        <v>S</v>
      </c>
      <c r="AB22" s="24" t="str">
        <f>[18]Março!$I$31</f>
        <v>S</v>
      </c>
      <c r="AC22" s="24" t="str">
        <f>[18]Março!$I$32</f>
        <v>SO</v>
      </c>
      <c r="AD22" s="24" t="str">
        <f>[18]Março!$I$33</f>
        <v>S</v>
      </c>
      <c r="AE22" s="24" t="str">
        <f>[18]Março!$I$34</f>
        <v>S</v>
      </c>
      <c r="AF22" s="24" t="str">
        <f>[18]Março!$I$35</f>
        <v>O</v>
      </c>
      <c r="AG22" s="44" t="str">
        <f>[18]Março!$I$36</f>
        <v>S</v>
      </c>
      <c r="AH22" s="2"/>
    </row>
    <row r="23" spans="1:34" ht="12.75" customHeight="1" x14ac:dyDescent="0.2">
      <c r="A23" s="16" t="s">
        <v>13</v>
      </c>
      <c r="B23" s="21" t="str">
        <f>[19]Março!$I$5</f>
        <v>NE</v>
      </c>
      <c r="C23" s="21" t="str">
        <f>[19]Março!$I$6</f>
        <v>NE</v>
      </c>
      <c r="D23" s="21" t="str">
        <f>[19]Março!$I$7</f>
        <v>N</v>
      </c>
      <c r="E23" s="21" t="str">
        <f>[19]Março!$I$8</f>
        <v>NE</v>
      </c>
      <c r="F23" s="21" t="str">
        <f>[19]Março!$I$9</f>
        <v>O</v>
      </c>
      <c r="G23" s="21" t="str">
        <f>[19]Março!$I$10</f>
        <v>N</v>
      </c>
      <c r="H23" s="21" t="str">
        <f>[19]Março!$I$11</f>
        <v>N</v>
      </c>
      <c r="I23" s="21" t="str">
        <f>[19]Março!$I$12</f>
        <v>N</v>
      </c>
      <c r="J23" s="21" t="str">
        <f>[19]Março!$I$13</f>
        <v>NE</v>
      </c>
      <c r="K23" s="21" t="str">
        <f>[19]Março!$I$14</f>
        <v>NE</v>
      </c>
      <c r="L23" s="21" t="str">
        <f>[19]Março!$I$15</f>
        <v>N</v>
      </c>
      <c r="M23" s="21" t="str">
        <f>[19]Março!$I$16</f>
        <v>N</v>
      </c>
      <c r="N23" s="21" t="str">
        <f>[19]Março!$I$17</f>
        <v>N</v>
      </c>
      <c r="O23" s="21" t="str">
        <f>[19]Março!$I$18</f>
        <v>O</v>
      </c>
      <c r="P23" s="21" t="str">
        <f>[19]Março!$I$19</f>
        <v>SO</v>
      </c>
      <c r="Q23" s="21" t="str">
        <f>[19]Março!$I$20</f>
        <v>SO</v>
      </c>
      <c r="R23" s="21" t="str">
        <f>[19]Março!$I$21</f>
        <v>SO</v>
      </c>
      <c r="S23" s="21" t="str">
        <f>[19]Março!$I$22</f>
        <v>SE</v>
      </c>
      <c r="T23" s="21" t="str">
        <f>[19]Março!$I$23</f>
        <v>L</v>
      </c>
      <c r="U23" s="21" t="str">
        <f>[19]Março!$I$24</f>
        <v>SO</v>
      </c>
      <c r="V23" s="21" t="str">
        <f>[19]Março!$I$25</f>
        <v>S</v>
      </c>
      <c r="W23" s="21" t="str">
        <f>[19]Março!$I$26</f>
        <v>S</v>
      </c>
      <c r="X23" s="21" t="str">
        <f>[19]Março!$I$27</f>
        <v>L</v>
      </c>
      <c r="Y23" s="21" t="str">
        <f>[19]Março!$I$28</f>
        <v>SO</v>
      </c>
      <c r="Z23" s="21" t="str">
        <f>[19]Março!$I$29</f>
        <v>SE</v>
      </c>
      <c r="AA23" s="21" t="str">
        <f>[19]Março!$I$30</f>
        <v>S</v>
      </c>
      <c r="AB23" s="21" t="str">
        <f>[19]Março!$I$31</f>
        <v>S</v>
      </c>
      <c r="AC23" s="21" t="str">
        <f>[19]Março!$I$32</f>
        <v>S</v>
      </c>
      <c r="AD23" s="21" t="str">
        <f>[19]Março!$I$33</f>
        <v>S</v>
      </c>
      <c r="AE23" s="21" t="str">
        <f>[19]Março!$I$34</f>
        <v>L</v>
      </c>
      <c r="AF23" s="21" t="str">
        <f>[19]Março!$I$35</f>
        <v>N</v>
      </c>
      <c r="AG23" s="45" t="str">
        <f>[19]Março!$I$36</f>
        <v>N</v>
      </c>
      <c r="AH23" s="2"/>
    </row>
    <row r="24" spans="1:34" ht="12" customHeight="1" x14ac:dyDescent="0.2">
      <c r="A24" s="16" t="s">
        <v>14</v>
      </c>
      <c r="B24" s="24" t="str">
        <f>[20]Março!$I$5</f>
        <v>NE</v>
      </c>
      <c r="C24" s="24" t="str">
        <f>[20]Março!$I$6</f>
        <v>L</v>
      </c>
      <c r="D24" s="24" t="str">
        <f>[20]Março!$I$7</f>
        <v>NE</v>
      </c>
      <c r="E24" s="24" t="str">
        <f>[20]Março!$I$8</f>
        <v>N</v>
      </c>
      <c r="F24" s="24" t="str">
        <f>[20]Março!$I$9</f>
        <v>O</v>
      </c>
      <c r="G24" s="24" t="str">
        <f>[20]Março!$I$10</f>
        <v>N</v>
      </c>
      <c r="H24" s="24" t="str">
        <f>[20]Março!$I$11</f>
        <v>SE</v>
      </c>
      <c r="I24" s="24" t="str">
        <f>[20]Março!$I$12</f>
        <v>L</v>
      </c>
      <c r="J24" s="24" t="str">
        <f>[20]Março!$I$13</f>
        <v>NO</v>
      </c>
      <c r="K24" s="24" t="str">
        <f>[20]Março!$I$14</f>
        <v>N</v>
      </c>
      <c r="L24" s="24" t="str">
        <f>[20]Março!$I$15</f>
        <v>NO</v>
      </c>
      <c r="M24" s="24" t="str">
        <f>[20]Março!$I$16</f>
        <v>NE</v>
      </c>
      <c r="N24" s="24" t="str">
        <f>[20]Março!$I$17</f>
        <v>N</v>
      </c>
      <c r="O24" s="24" t="str">
        <f>[20]Março!$I$18</f>
        <v>N</v>
      </c>
      <c r="P24" s="24" t="str">
        <f>[20]Março!$I$19</f>
        <v>SE</v>
      </c>
      <c r="Q24" s="24" t="str">
        <f>[20]Março!$I$20</f>
        <v>L</v>
      </c>
      <c r="R24" s="24" t="str">
        <f>[20]Março!$I$21</f>
        <v>S</v>
      </c>
      <c r="S24" s="24" t="str">
        <f>[20]Março!$I$22</f>
        <v>S</v>
      </c>
      <c r="T24" s="24" t="str">
        <f>[20]Março!$I$23</f>
        <v>SE</v>
      </c>
      <c r="U24" s="24" t="str">
        <f>[20]Março!$I$24</f>
        <v>L</v>
      </c>
      <c r="V24" s="24" t="str">
        <f>[20]Março!$I$25</f>
        <v>NE</v>
      </c>
      <c r="W24" s="24" t="str">
        <f>[20]Março!$I$26</f>
        <v>S</v>
      </c>
      <c r="X24" s="24" t="str">
        <f>[20]Março!$I$27</f>
        <v>SO</v>
      </c>
      <c r="Y24" s="24" t="str">
        <f>[20]Março!$I$28</f>
        <v>S</v>
      </c>
      <c r="Z24" s="24" t="str">
        <f>[20]Março!$I$29</f>
        <v>SE</v>
      </c>
      <c r="AA24" s="24" t="str">
        <f>[20]Março!$I$30</f>
        <v>N</v>
      </c>
      <c r="AB24" s="24" t="str">
        <f>[20]Março!$I$31</f>
        <v>S</v>
      </c>
      <c r="AC24" s="24" t="str">
        <f>[20]Março!$I$32</f>
        <v>SO</v>
      </c>
      <c r="AD24" s="24" t="str">
        <f>[20]Março!$I$33</f>
        <v>SE</v>
      </c>
      <c r="AE24" s="24" t="str">
        <f>[20]Março!$I$34</f>
        <v>SE</v>
      </c>
      <c r="AF24" s="24" t="str">
        <f>[20]Março!$I$35</f>
        <v>L</v>
      </c>
      <c r="AG24" s="44" t="str">
        <f>[20]Março!$I$36</f>
        <v>N</v>
      </c>
      <c r="AH24" s="2"/>
    </row>
    <row r="25" spans="1:34" ht="11.25" customHeight="1" x14ac:dyDescent="0.2">
      <c r="A25" s="16" t="s">
        <v>15</v>
      </c>
      <c r="B25" s="24" t="str">
        <f>[21]Março!$I$5</f>
        <v>NE</v>
      </c>
      <c r="C25" s="24" t="str">
        <f>[21]Março!$I$6</f>
        <v>NE</v>
      </c>
      <c r="D25" s="24" t="str">
        <f>[21]Março!$I$7</f>
        <v>NE</v>
      </c>
      <c r="E25" s="24" t="str">
        <f>[21]Março!$I$8</f>
        <v>O</v>
      </c>
      <c r="F25" s="24" t="str">
        <f>[21]Março!$I$9</f>
        <v>S</v>
      </c>
      <c r="G25" s="24" t="str">
        <f>[21]Março!$I$10</f>
        <v>NO</v>
      </c>
      <c r="H25" s="24" t="str">
        <f>[21]Março!$I$11</f>
        <v>NO</v>
      </c>
      <c r="I25" s="24" t="str">
        <f>[21]Março!$I$12</f>
        <v>NE</v>
      </c>
      <c r="J25" s="24" t="str">
        <f>[21]Março!$I$13</f>
        <v>NO</v>
      </c>
      <c r="K25" s="24" t="str">
        <f>[21]Março!$I$14</f>
        <v>NO</v>
      </c>
      <c r="L25" s="24" t="str">
        <f>[21]Março!$I$15</f>
        <v>NE</v>
      </c>
      <c r="M25" s="24" t="str">
        <f>[21]Março!$I$16</f>
        <v>NO</v>
      </c>
      <c r="N25" s="24" t="str">
        <f>[21]Março!$I$17</f>
        <v>O</v>
      </c>
      <c r="O25" s="24" t="str">
        <f>[21]Março!$I$18</f>
        <v>NE</v>
      </c>
      <c r="P25" s="24" t="str">
        <f>[21]Março!$I$19</f>
        <v>NE</v>
      </c>
      <c r="Q25" s="24" t="str">
        <f>[21]Março!$I$20</f>
        <v>S</v>
      </c>
      <c r="R25" s="24" t="str">
        <f>[21]Março!$I$21</f>
        <v>SE</v>
      </c>
      <c r="S25" s="24" t="str">
        <f>[21]Março!$I$22</f>
        <v>NE</v>
      </c>
      <c r="T25" s="24" t="str">
        <f>[21]Março!$I$23</f>
        <v>NE</v>
      </c>
      <c r="U25" s="24" t="str">
        <f>[21]Março!$I$24</f>
        <v>NE</v>
      </c>
      <c r="V25" s="24" t="str">
        <f>[21]Março!$I$25</f>
        <v>S</v>
      </c>
      <c r="W25" s="24" t="str">
        <f>[21]Março!$I$26</f>
        <v>SE</v>
      </c>
      <c r="X25" s="24" t="str">
        <f>[21]Março!$I$27</f>
        <v>NE</v>
      </c>
      <c r="Y25" s="24" t="str">
        <f>[21]Março!$I$28</f>
        <v>NE</v>
      </c>
      <c r="Z25" s="24" t="str">
        <f>[21]Março!$I$29</f>
        <v>NE</v>
      </c>
      <c r="AA25" s="24" t="str">
        <f>[21]Março!$I$30</f>
        <v>S</v>
      </c>
      <c r="AB25" s="24" t="str">
        <f>[21]Março!$I$31</f>
        <v>S</v>
      </c>
      <c r="AC25" s="24" t="str">
        <f>[21]Março!$I$32</f>
        <v>SE</v>
      </c>
      <c r="AD25" s="24" t="str">
        <f>[21]Março!$I$33</f>
        <v>NE</v>
      </c>
      <c r="AE25" s="24" t="str">
        <f>[21]Março!$I$34</f>
        <v>NE</v>
      </c>
      <c r="AF25" s="24" t="str">
        <f>[21]Março!$I$35</f>
        <v>NE</v>
      </c>
      <c r="AG25" s="44" t="str">
        <f>[21]Março!$I$36</f>
        <v>NE</v>
      </c>
      <c r="AH25" s="2"/>
    </row>
    <row r="26" spans="1:34" ht="12" customHeight="1" x14ac:dyDescent="0.2">
      <c r="A26" s="16" t="s">
        <v>16</v>
      </c>
      <c r="B26" s="25" t="str">
        <f>[22]Março!$I$5</f>
        <v>O</v>
      </c>
      <c r="C26" s="25" t="str">
        <f>[22]Março!$I$6</f>
        <v>O</v>
      </c>
      <c r="D26" s="25" t="str">
        <f>[22]Março!$I$7</f>
        <v>O</v>
      </c>
      <c r="E26" s="25" t="str">
        <f>[22]Março!$I$8</f>
        <v>NO</v>
      </c>
      <c r="F26" s="25" t="str">
        <f>[22]Março!$I$9</f>
        <v>NO</v>
      </c>
      <c r="G26" s="25" t="str">
        <f>[22]Março!$I$10</f>
        <v>O</v>
      </c>
      <c r="H26" s="25" t="str">
        <f>[22]Março!$I$11</f>
        <v>O</v>
      </c>
      <c r="I26" s="25" t="str">
        <f>[22]Março!$I$12</f>
        <v>NO</v>
      </c>
      <c r="J26" s="25" t="str">
        <f>[22]Março!$I$13</f>
        <v>O</v>
      </c>
      <c r="K26" s="25" t="str">
        <f>[22]Março!$I$14</f>
        <v>O</v>
      </c>
      <c r="L26" s="25" t="str">
        <f>[22]Março!$I$15</f>
        <v>O</v>
      </c>
      <c r="M26" s="25" t="str">
        <f>[22]Março!$I$16</f>
        <v>O</v>
      </c>
      <c r="N26" s="25" t="str">
        <f>[22]Março!$I$17</f>
        <v>NO</v>
      </c>
      <c r="O26" s="25" t="str">
        <f>[22]Março!$I$18</f>
        <v>NO</v>
      </c>
      <c r="P26" s="25" t="str">
        <f>[22]Março!$I$19</f>
        <v>O</v>
      </c>
      <c r="Q26" s="25" t="str">
        <f>[22]Março!$I$20</f>
        <v>NO</v>
      </c>
      <c r="R26" s="25" t="str">
        <f>[22]Março!$I$21</f>
        <v>O</v>
      </c>
      <c r="S26" s="25" t="str">
        <f>[22]Março!$I$22</f>
        <v>O</v>
      </c>
      <c r="T26" s="25" t="str">
        <f>[22]Março!$I$23</f>
        <v>O</v>
      </c>
      <c r="U26" s="25" t="str">
        <f>[22]Março!$I$24</f>
        <v>O</v>
      </c>
      <c r="V26" s="25" t="str">
        <f>[22]Março!$I$25</f>
        <v>NO</v>
      </c>
      <c r="W26" s="25" t="str">
        <f>[22]Março!$I$26</f>
        <v>O</v>
      </c>
      <c r="X26" s="25" t="str">
        <f>[22]Março!$I$27</f>
        <v>O</v>
      </c>
      <c r="Y26" s="25" t="str">
        <f>[22]Março!$I$28</f>
        <v>O</v>
      </c>
      <c r="Z26" s="25" t="str">
        <f>[22]Março!$I$29</f>
        <v>O</v>
      </c>
      <c r="AA26" s="25" t="str">
        <f>[22]Março!$I$30</f>
        <v>NO</v>
      </c>
      <c r="AB26" s="25" t="str">
        <f>[22]Março!$I$31</f>
        <v>N</v>
      </c>
      <c r="AC26" s="25" t="str">
        <f>[22]Março!$I$32</f>
        <v>O</v>
      </c>
      <c r="AD26" s="25" t="str">
        <f>[22]Março!$I$33</f>
        <v>O</v>
      </c>
      <c r="AE26" s="25" t="str">
        <f>[22]Março!$I$34</f>
        <v>O</v>
      </c>
      <c r="AF26" s="25" t="str">
        <f>[22]Março!$I$35</f>
        <v>O</v>
      </c>
      <c r="AG26" s="46" t="str">
        <f>[22]Março!$I$36</f>
        <v>O</v>
      </c>
      <c r="AH26" s="2"/>
    </row>
    <row r="27" spans="1:34" ht="12" customHeight="1" x14ac:dyDescent="0.2">
      <c r="A27" s="16" t="s">
        <v>17</v>
      </c>
      <c r="B27" s="24" t="str">
        <f>[23]Março!$I$5</f>
        <v>NE</v>
      </c>
      <c r="C27" s="24" t="str">
        <f>[23]Março!$I$6</f>
        <v>NE</v>
      </c>
      <c r="D27" s="24" t="str">
        <f>[23]Março!$I$7</f>
        <v>NO</v>
      </c>
      <c r="E27" s="24" t="str">
        <f>[23]Março!$I$8</f>
        <v>NO</v>
      </c>
      <c r="F27" s="24" t="str">
        <f>[23]Março!$I$9</f>
        <v>O</v>
      </c>
      <c r="G27" s="24" t="str">
        <f>[23]Março!$I$10</f>
        <v>NO</v>
      </c>
      <c r="H27" s="24" t="str">
        <f>[23]Março!$I$11</f>
        <v>NO</v>
      </c>
      <c r="I27" s="24" t="str">
        <f>[23]Março!$I$12</f>
        <v>L</v>
      </c>
      <c r="J27" s="24" t="str">
        <f>[23]Março!$I$13</f>
        <v>NO</v>
      </c>
      <c r="K27" s="24" t="str">
        <f>[23]Março!$I$14</f>
        <v>NO</v>
      </c>
      <c r="L27" s="24" t="str">
        <f>[23]Março!$I$15</f>
        <v>NO</v>
      </c>
      <c r="M27" s="24" t="str">
        <f>[23]Março!$I$16</f>
        <v>N</v>
      </c>
      <c r="N27" s="24" t="str">
        <f>[23]Março!$I$17</f>
        <v>NO</v>
      </c>
      <c r="O27" s="24" t="str">
        <f>[23]Março!$I$18</f>
        <v>NE</v>
      </c>
      <c r="P27" s="24" t="str">
        <f>[23]Março!$I$19</f>
        <v>NE</v>
      </c>
      <c r="Q27" s="24" t="str">
        <f>[23]Março!$I$20</f>
        <v>S</v>
      </c>
      <c r="R27" s="24" t="str">
        <f>[23]Março!$I$21</f>
        <v>SE</v>
      </c>
      <c r="S27" s="24" t="str">
        <f>[23]Março!$I$22</f>
        <v>L</v>
      </c>
      <c r="T27" s="24" t="str">
        <f>[23]Março!$I$23</f>
        <v>SE</v>
      </c>
      <c r="U27" s="24" t="str">
        <f>[23]Março!$I$24</f>
        <v>SE</v>
      </c>
      <c r="V27" s="24" t="str">
        <f>[23]Março!$I$25</f>
        <v>S</v>
      </c>
      <c r="W27" s="24" t="str">
        <f>[23]Março!$I$26</f>
        <v>SE</v>
      </c>
      <c r="X27" s="24" t="str">
        <f>[23]Março!$I$27</f>
        <v>SE</v>
      </c>
      <c r="Y27" s="24" t="str">
        <f>[23]Março!$I$28</f>
        <v>SE</v>
      </c>
      <c r="Z27" s="24" t="str">
        <f>[23]Março!$I$29</f>
        <v>SE</v>
      </c>
      <c r="AA27" s="24" t="str">
        <f>[23]Março!$I$30</f>
        <v>S</v>
      </c>
      <c r="AB27" s="24" t="str">
        <f>[23]Março!$I$31</f>
        <v>S</v>
      </c>
      <c r="AC27" s="24" t="str">
        <f>[23]Março!$I$32</f>
        <v>S</v>
      </c>
      <c r="AD27" s="24" t="str">
        <f>[23]Março!$I$33</f>
        <v>**</v>
      </c>
      <c r="AE27" s="24" t="str">
        <f>[23]Março!$I$34</f>
        <v>**</v>
      </c>
      <c r="AF27" s="24" t="str">
        <f>[23]Março!$I$35</f>
        <v>**</v>
      </c>
      <c r="AG27" s="44" t="str">
        <f>[23]Março!$I$36</f>
        <v>NO</v>
      </c>
      <c r="AH27" s="2"/>
    </row>
    <row r="28" spans="1:34" ht="12" customHeight="1" x14ac:dyDescent="0.2">
      <c r="A28" s="16" t="s">
        <v>18</v>
      </c>
      <c r="B28" s="24" t="str">
        <f>[24]Março!$I$5</f>
        <v>L</v>
      </c>
      <c r="C28" s="24" t="str">
        <f>[24]Março!$I$6</f>
        <v>L</v>
      </c>
      <c r="D28" s="24" t="str">
        <f>[24]Março!$I$7</f>
        <v>NO</v>
      </c>
      <c r="E28" s="24" t="str">
        <f>[24]Março!$I$8</f>
        <v>NO</v>
      </c>
      <c r="F28" s="24" t="str">
        <f>[24]Março!$I$9</f>
        <v>O</v>
      </c>
      <c r="G28" s="24" t="str">
        <f>[24]Março!$I$10</f>
        <v>O</v>
      </c>
      <c r="H28" s="24" t="str">
        <f>[24]Março!$I$11</f>
        <v>L</v>
      </c>
      <c r="I28" s="24" t="str">
        <f>[24]Março!$I$12</f>
        <v>L</v>
      </c>
      <c r="J28" s="24" t="str">
        <f>[24]Março!$I$13</f>
        <v>NO</v>
      </c>
      <c r="K28" s="24" t="str">
        <f>[24]Março!$I$14</f>
        <v>NO</v>
      </c>
      <c r="L28" s="24" t="str">
        <f>[24]Março!$I$15</f>
        <v>NO</v>
      </c>
      <c r="M28" s="24" t="str">
        <f>[24]Março!$I$16</f>
        <v>NO</v>
      </c>
      <c r="N28" s="24" t="str">
        <f>[24]Março!$I$17</f>
        <v>NO</v>
      </c>
      <c r="O28" s="24" t="str">
        <f>[24]Março!$I$18</f>
        <v>L</v>
      </c>
      <c r="P28" s="24" t="str">
        <f>[24]Março!$I$19</f>
        <v>NE</v>
      </c>
      <c r="Q28" s="24" t="str">
        <f>[24]Março!$I$20</f>
        <v>SE</v>
      </c>
      <c r="R28" s="24" t="str">
        <f>[24]Março!$I$21</f>
        <v>SE</v>
      </c>
      <c r="S28" s="24" t="str">
        <f>[24]Março!$I$22</f>
        <v>L</v>
      </c>
      <c r="T28" s="24" t="str">
        <f>[24]Março!$I$23</f>
        <v>SE</v>
      </c>
      <c r="U28" s="24" t="str">
        <f>[24]Março!$I$24</f>
        <v>N</v>
      </c>
      <c r="V28" s="24" t="str">
        <f>[24]Março!$I$25</f>
        <v>O</v>
      </c>
      <c r="W28" s="24" t="str">
        <f>[24]Março!$I$26</f>
        <v>L</v>
      </c>
      <c r="X28" s="24" t="str">
        <f>[24]Março!$I$27</f>
        <v>L</v>
      </c>
      <c r="Y28" s="24" t="str">
        <f>[24]Março!$I$28</f>
        <v>L</v>
      </c>
      <c r="Z28" s="24" t="str">
        <f>[24]Março!$I$29</f>
        <v>L</v>
      </c>
      <c r="AA28" s="24" t="str">
        <f>[24]Março!$I$30</f>
        <v>S</v>
      </c>
      <c r="AB28" s="24" t="str">
        <f>[24]Março!$I$31</f>
        <v>S</v>
      </c>
      <c r="AC28" s="24" t="str">
        <f>[24]Março!$I$32</f>
        <v>S</v>
      </c>
      <c r="AD28" s="24" t="str">
        <f>[24]Março!$I$33</f>
        <v>L</v>
      </c>
      <c r="AE28" s="24" t="str">
        <f>[24]Março!$I$34</f>
        <v>L</v>
      </c>
      <c r="AF28" s="24" t="str">
        <f>[24]Março!$I$35</f>
        <v>L</v>
      </c>
      <c r="AG28" s="44" t="str">
        <f>[24]Março!$I$36</f>
        <v>L</v>
      </c>
      <c r="AH28" s="2"/>
    </row>
    <row r="29" spans="1:34" ht="12.75" customHeight="1" x14ac:dyDescent="0.2">
      <c r="A29" s="16" t="s">
        <v>19</v>
      </c>
      <c r="B29" s="24" t="str">
        <f>[25]Março!$I$5</f>
        <v>NE</v>
      </c>
      <c r="C29" s="24" t="str">
        <f>[25]Março!$I$6</f>
        <v>NE</v>
      </c>
      <c r="D29" s="24" t="str">
        <f>[25]Março!$I$7</f>
        <v>N</v>
      </c>
      <c r="E29" s="24" t="str">
        <f>[25]Março!$I$8</f>
        <v>O</v>
      </c>
      <c r="F29" s="24" t="str">
        <f>[25]Março!$I$9</f>
        <v>SO</v>
      </c>
      <c r="G29" s="24" t="str">
        <f>[25]Março!$I$10</f>
        <v>SE</v>
      </c>
      <c r="H29" s="24" t="str">
        <f>[25]Março!$I$11</f>
        <v>N</v>
      </c>
      <c r="I29" s="24" t="str">
        <f>[25]Março!$I$12</f>
        <v>NE</v>
      </c>
      <c r="J29" s="24" t="str">
        <f>[25]Março!$I$13</f>
        <v>N</v>
      </c>
      <c r="K29" s="24" t="str">
        <f>[25]Março!$I$14</f>
        <v>NE</v>
      </c>
      <c r="L29" s="24" t="str">
        <f>[25]Março!$I$15</f>
        <v>N</v>
      </c>
      <c r="M29" s="24" t="str">
        <f>[25]Março!$I$16</f>
        <v>N</v>
      </c>
      <c r="N29" s="24" t="str">
        <f>[25]Março!$I$17</f>
        <v>S</v>
      </c>
      <c r="O29" s="24" t="str">
        <f>[25]Março!$I$18</f>
        <v>S</v>
      </c>
      <c r="P29" s="24" t="str">
        <f>[25]Março!$I$19</f>
        <v>NE</v>
      </c>
      <c r="Q29" s="24" t="str">
        <f>[25]Março!$I$20</f>
        <v>S</v>
      </c>
      <c r="R29" s="24" t="str">
        <f>[25]Março!$I$21</f>
        <v>S</v>
      </c>
      <c r="S29" s="24" t="str">
        <f>[25]Março!$I$22</f>
        <v>L</v>
      </c>
      <c r="T29" s="24" t="str">
        <f>[25]Março!$I$23</f>
        <v>L</v>
      </c>
      <c r="U29" s="24" t="str">
        <f>[25]Março!$I$24</f>
        <v>NE</v>
      </c>
      <c r="V29" s="24" t="str">
        <f>[25]Março!$I$25</f>
        <v>NE</v>
      </c>
      <c r="W29" s="24" t="str">
        <f>[25]Março!$I$26</f>
        <v>S</v>
      </c>
      <c r="X29" s="24" t="str">
        <f>[25]Março!$I$27</f>
        <v>SE</v>
      </c>
      <c r="Y29" s="24" t="str">
        <f>[25]Março!$I$28</f>
        <v>S</v>
      </c>
      <c r="Z29" s="24" t="str">
        <f>[25]Março!$I$29</f>
        <v>SE</v>
      </c>
      <c r="AA29" s="24" t="str">
        <f>[25]Março!$I$30</f>
        <v>S</v>
      </c>
      <c r="AB29" s="24" t="str">
        <f>[25]Março!$I$31</f>
        <v>S</v>
      </c>
      <c r="AC29" s="24" t="str">
        <f>[25]Março!$I$32</f>
        <v>S</v>
      </c>
      <c r="AD29" s="24" t="str">
        <f>[25]Março!$I$33</f>
        <v>L</v>
      </c>
      <c r="AE29" s="24" t="str">
        <f>[25]Março!$I$34</f>
        <v>L</v>
      </c>
      <c r="AF29" s="24" t="str">
        <f>[25]Março!$I$35</f>
        <v>L</v>
      </c>
      <c r="AG29" s="44" t="str">
        <f>[25]Março!$I$36</f>
        <v>S</v>
      </c>
      <c r="AH29" s="2"/>
    </row>
    <row r="30" spans="1:34" ht="12.75" customHeight="1" x14ac:dyDescent="0.2">
      <c r="A30" s="16" t="s">
        <v>31</v>
      </c>
      <c r="B30" s="24" t="str">
        <f>[26]Março!$I$5</f>
        <v>N</v>
      </c>
      <c r="C30" s="24" t="str">
        <f>[26]Março!$I$6</f>
        <v>NE</v>
      </c>
      <c r="D30" s="24" t="str">
        <f>[26]Março!$I$7</f>
        <v>NO</v>
      </c>
      <c r="E30" s="24" t="str">
        <f>[26]Março!$I$8</f>
        <v>NO</v>
      </c>
      <c r="F30" s="24" t="str">
        <f>[26]Março!$I$9</f>
        <v>NO</v>
      </c>
      <c r="G30" s="24" t="str">
        <f>[26]Março!$I$10</f>
        <v>NO</v>
      </c>
      <c r="H30" s="24" t="str">
        <f>[26]Março!$I$11</f>
        <v>NO</v>
      </c>
      <c r="I30" s="24" t="str">
        <f>[26]Março!$I$12</f>
        <v>NO</v>
      </c>
      <c r="J30" s="24" t="str">
        <f>[26]Março!$I$13</f>
        <v>NO</v>
      </c>
      <c r="K30" s="24" t="str">
        <f>[26]Março!$I$14</f>
        <v>NO</v>
      </c>
      <c r="L30" s="24" t="str">
        <f>[26]Março!$I$15</f>
        <v>NO</v>
      </c>
      <c r="M30" s="24" t="str">
        <f>[26]Março!$I$16</f>
        <v>NO</v>
      </c>
      <c r="N30" s="24" t="str">
        <f>[26]Março!$I$17</f>
        <v>NO</v>
      </c>
      <c r="O30" s="24" t="str">
        <f>[26]Março!$I$18</f>
        <v>N</v>
      </c>
      <c r="P30" s="24" t="str">
        <f>[26]Março!$I$19</f>
        <v>NE</v>
      </c>
      <c r="Q30" s="24" t="str">
        <f>[26]Março!$I$20</f>
        <v>SE</v>
      </c>
      <c r="R30" s="24" t="str">
        <f>[26]Março!$I$21</f>
        <v>SE</v>
      </c>
      <c r="S30" s="24" t="str">
        <f>[26]Março!$I$22</f>
        <v>L</v>
      </c>
      <c r="T30" s="24" t="str">
        <f>[26]Março!$I$23</f>
        <v>SE</v>
      </c>
      <c r="U30" s="24" t="str">
        <f>[26]Março!$I$24</f>
        <v>SE</v>
      </c>
      <c r="V30" s="24" t="str">
        <f>[26]Março!$I$25</f>
        <v>SE</v>
      </c>
      <c r="W30" s="24" t="str">
        <f>[26]Março!$I$26</f>
        <v>SE</v>
      </c>
      <c r="X30" s="24" t="str">
        <f>[26]Março!$I$27</f>
        <v>SE</v>
      </c>
      <c r="Y30" s="24" t="str">
        <f>[26]Março!$I$28</f>
        <v>NO</v>
      </c>
      <c r="Z30" s="24" t="str">
        <f>[26]Março!$I$29</f>
        <v>SE</v>
      </c>
      <c r="AA30" s="24" t="str">
        <f>[26]Março!$I$30</f>
        <v>SE</v>
      </c>
      <c r="AB30" s="24" t="str">
        <f>[26]Março!$I$31</f>
        <v>S</v>
      </c>
      <c r="AC30" s="24" t="str">
        <f>[26]Março!$I$32</f>
        <v>SE</v>
      </c>
      <c r="AD30" s="24" t="str">
        <f>[26]Março!$I$33</f>
        <v>SE</v>
      </c>
      <c r="AE30" s="24" t="str">
        <f>[26]Março!$I$34</f>
        <v>SE</v>
      </c>
      <c r="AF30" s="24" t="str">
        <f>[26]Março!$I$35</f>
        <v>NE</v>
      </c>
      <c r="AG30" s="44" t="str">
        <f>[26]Março!$I$36</f>
        <v>NO</v>
      </c>
      <c r="AH30" s="2"/>
    </row>
    <row r="31" spans="1:34" ht="12.75" customHeight="1" x14ac:dyDescent="0.2">
      <c r="A31" s="16" t="s">
        <v>50</v>
      </c>
      <c r="B31" s="24" t="str">
        <f>[27]Março!$I$5</f>
        <v>L</v>
      </c>
      <c r="C31" s="24" t="str">
        <f>[27]Março!$I$6</f>
        <v>NE</v>
      </c>
      <c r="D31" s="24" t="str">
        <f>[27]Março!$I$7</f>
        <v>NE</v>
      </c>
      <c r="E31" s="24" t="str">
        <f>[27]Março!$I$8</f>
        <v>L</v>
      </c>
      <c r="F31" s="24" t="str">
        <f>[27]Março!$I$9</f>
        <v>NE</v>
      </c>
      <c r="G31" s="24" t="str">
        <f>[27]Março!$I$10</f>
        <v>L</v>
      </c>
      <c r="H31" s="24" t="str">
        <f>[27]Março!$I$11</f>
        <v>L</v>
      </c>
      <c r="I31" s="24" t="str">
        <f>[27]Março!$I$12</f>
        <v>L</v>
      </c>
      <c r="J31" s="24" t="str">
        <f>[27]Março!$I$13</f>
        <v>L</v>
      </c>
      <c r="K31" s="24" t="str">
        <f>[27]Março!$I$14</f>
        <v>L</v>
      </c>
      <c r="L31" s="24" t="str">
        <f>[27]Março!$I$15</f>
        <v>NO</v>
      </c>
      <c r="M31" s="24" t="str">
        <f>[27]Março!$I$16</f>
        <v>NE</v>
      </c>
      <c r="N31" s="24" t="str">
        <f>[27]Março!$I$17</f>
        <v>NE</v>
      </c>
      <c r="O31" s="24" t="str">
        <f>[27]Março!$I$18</f>
        <v>L</v>
      </c>
      <c r="P31" s="24" t="str">
        <f>[27]Março!$I$19</f>
        <v>SE</v>
      </c>
      <c r="Q31" s="24" t="str">
        <f>[27]Março!$I$20</f>
        <v>SE</v>
      </c>
      <c r="R31" s="24" t="str">
        <f>[27]Março!$I$21</f>
        <v>SO</v>
      </c>
      <c r="S31" s="24" t="str">
        <f>[27]Março!$I$22</f>
        <v>SE</v>
      </c>
      <c r="T31" s="24" t="str">
        <f>[27]Março!$I$23</f>
        <v>L</v>
      </c>
      <c r="U31" s="24" t="str">
        <f>[27]Março!$I$24</f>
        <v>NE</v>
      </c>
      <c r="V31" s="24" t="str">
        <f>[27]Março!$I$25</f>
        <v>NE</v>
      </c>
      <c r="W31" s="24" t="str">
        <f>[27]Março!$I$26</f>
        <v>L</v>
      </c>
      <c r="X31" s="24" t="str">
        <f>[27]Março!$I$27</f>
        <v>L</v>
      </c>
      <c r="Y31" s="24" t="str">
        <f>[27]Março!$I$28</f>
        <v>L</v>
      </c>
      <c r="Z31" s="24" t="str">
        <f>[27]Março!$I$29</f>
        <v>L</v>
      </c>
      <c r="AA31" s="24" t="str">
        <f>[27]Março!$I$30</f>
        <v>S</v>
      </c>
      <c r="AB31" s="24" t="str">
        <f>[27]Março!$I$31</f>
        <v>S</v>
      </c>
      <c r="AC31" s="24" t="str">
        <f>[27]Março!$I$32</f>
        <v>SE</v>
      </c>
      <c r="AD31" s="24" t="str">
        <f>[27]Março!$I$33</f>
        <v>SE</v>
      </c>
      <c r="AE31" s="24" t="str">
        <f>[27]Março!$I$34</f>
        <v>L</v>
      </c>
      <c r="AF31" s="24" t="str">
        <f>[27]Março!$I$35</f>
        <v>NE</v>
      </c>
      <c r="AG31" s="44" t="str">
        <f>[27]Março!$I$36</f>
        <v>L</v>
      </c>
      <c r="AH31" s="2"/>
    </row>
    <row r="32" spans="1:34" ht="12" customHeight="1" x14ac:dyDescent="0.2">
      <c r="A32" s="16" t="s">
        <v>20</v>
      </c>
      <c r="B32" s="21" t="str">
        <f>[28]Março!$I$5</f>
        <v>L</v>
      </c>
      <c r="C32" s="21" t="str">
        <f>[28]Março!$I$6</f>
        <v>NE</v>
      </c>
      <c r="D32" s="21" t="str">
        <f>[28]Março!$I$7</f>
        <v>L</v>
      </c>
      <c r="E32" s="21" t="str">
        <f>[28]Março!$I$8</f>
        <v>N</v>
      </c>
      <c r="F32" s="21" t="str">
        <f>[28]Março!$I$9</f>
        <v>NO</v>
      </c>
      <c r="G32" s="21" t="str">
        <f>[28]Março!$I$10</f>
        <v>NO</v>
      </c>
      <c r="H32" s="21" t="str">
        <f>[28]Março!$I$11</f>
        <v>S</v>
      </c>
      <c r="I32" s="21" t="str">
        <f>[28]Março!$I$12</f>
        <v>S</v>
      </c>
      <c r="J32" s="21" t="str">
        <f>[28]Março!$I$13</f>
        <v>N</v>
      </c>
      <c r="K32" s="21" t="str">
        <f>[28]Março!$I$14</f>
        <v>N</v>
      </c>
      <c r="L32" s="21" t="str">
        <f>[28]Março!$I$15</f>
        <v>N</v>
      </c>
      <c r="M32" s="21" t="str">
        <f>[28]Março!$I$16</f>
        <v>N</v>
      </c>
      <c r="N32" s="21" t="str">
        <f>[28]Março!$I$17</f>
        <v>N</v>
      </c>
      <c r="O32" s="21" t="str">
        <f>[28]Março!$I$18</f>
        <v>N</v>
      </c>
      <c r="P32" s="21" t="str">
        <f>[28]Março!$I$19</f>
        <v>SE</v>
      </c>
      <c r="Q32" s="21" t="str">
        <f>[28]Março!$I$20</f>
        <v>SE</v>
      </c>
      <c r="R32" s="21" t="str">
        <f>[28]Março!$I$21</f>
        <v>SE</v>
      </c>
      <c r="S32" s="21" t="str">
        <f>[28]Março!$I$22</f>
        <v>SE</v>
      </c>
      <c r="T32" s="21" t="str">
        <f>[28]Março!$I$23</f>
        <v>SE</v>
      </c>
      <c r="U32" s="21" t="str">
        <f>[28]Março!$I$24</f>
        <v>NE</v>
      </c>
      <c r="V32" s="21" t="str">
        <f>[28]Março!$I$25</f>
        <v>N</v>
      </c>
      <c r="W32" s="21" t="str">
        <f>[28]Março!$I$26</f>
        <v>S</v>
      </c>
      <c r="X32" s="21" t="str">
        <f>[28]Março!$I$27</f>
        <v>S</v>
      </c>
      <c r="Y32" s="21" t="str">
        <f>[28]Março!$I$28</f>
        <v>NE</v>
      </c>
      <c r="Z32" s="21" t="str">
        <f>[28]Março!$I$29</f>
        <v>N</v>
      </c>
      <c r="AA32" s="21" t="str">
        <f>[28]Março!$I$30</f>
        <v>S</v>
      </c>
      <c r="AB32" s="21" t="str">
        <f>[28]Março!$I$31</f>
        <v>S</v>
      </c>
      <c r="AC32" s="21" t="str">
        <f>[28]Março!$I$32</f>
        <v>S</v>
      </c>
      <c r="AD32" s="21" t="str">
        <f>[28]Março!$I$33</f>
        <v>SE</v>
      </c>
      <c r="AE32" s="21" t="str">
        <f>[28]Março!$I$34</f>
        <v>SE</v>
      </c>
      <c r="AF32" s="21" t="str">
        <f>[28]Março!$I$35</f>
        <v>NE</v>
      </c>
      <c r="AG32" s="45" t="str">
        <f>[28]Março!$I$36</f>
        <v>N</v>
      </c>
      <c r="AH32" s="2"/>
    </row>
    <row r="33" spans="1:34" s="5" customFormat="1" ht="12" customHeight="1" x14ac:dyDescent="0.2">
      <c r="A33" s="34" t="s">
        <v>38</v>
      </c>
      <c r="B33" s="35" t="s">
        <v>63</v>
      </c>
      <c r="C33" s="35" t="s">
        <v>63</v>
      </c>
      <c r="D33" s="35" t="s">
        <v>64</v>
      </c>
      <c r="E33" s="35" t="s">
        <v>64</v>
      </c>
      <c r="F33" s="35" t="s">
        <v>65</v>
      </c>
      <c r="G33" s="35" t="s">
        <v>66</v>
      </c>
      <c r="H33" s="35" t="s">
        <v>66</v>
      </c>
      <c r="I33" s="35" t="s">
        <v>66</v>
      </c>
      <c r="J33" s="35" t="s">
        <v>64</v>
      </c>
      <c r="K33" s="35" t="s">
        <v>64</v>
      </c>
      <c r="L33" s="35" t="s">
        <v>66</v>
      </c>
      <c r="M33" s="35" t="s">
        <v>64</v>
      </c>
      <c r="N33" s="35" t="s">
        <v>64</v>
      </c>
      <c r="O33" s="35" t="s">
        <v>67</v>
      </c>
      <c r="P33" s="42" t="s">
        <v>63</v>
      </c>
      <c r="Q33" s="42" t="s">
        <v>68</v>
      </c>
      <c r="R33" s="42" t="s">
        <v>69</v>
      </c>
      <c r="S33" s="42" t="s">
        <v>70</v>
      </c>
      <c r="T33" s="42" t="s">
        <v>70</v>
      </c>
      <c r="U33" s="42" t="s">
        <v>63</v>
      </c>
      <c r="V33" s="42" t="s">
        <v>68</v>
      </c>
      <c r="W33" s="42" t="s">
        <v>69</v>
      </c>
      <c r="X33" s="42" t="s">
        <v>69</v>
      </c>
      <c r="Y33" s="42" t="s">
        <v>68</v>
      </c>
      <c r="Z33" s="42" t="s">
        <v>69</v>
      </c>
      <c r="AA33" s="42" t="s">
        <v>68</v>
      </c>
      <c r="AB33" s="42" t="s">
        <v>68</v>
      </c>
      <c r="AC33" s="42" t="s">
        <v>68</v>
      </c>
      <c r="AD33" s="42" t="s">
        <v>70</v>
      </c>
      <c r="AE33" s="42" t="s">
        <v>70</v>
      </c>
      <c r="AF33" s="42" t="s">
        <v>70</v>
      </c>
      <c r="AG33" s="47"/>
      <c r="AH33" s="10"/>
    </row>
    <row r="34" spans="1:34" x14ac:dyDescent="0.2">
      <c r="A34" s="64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30"/>
      <c r="AG34" s="47" t="s">
        <v>66</v>
      </c>
      <c r="AH34" s="2"/>
    </row>
    <row r="35" spans="1:34" x14ac:dyDescent="0.2">
      <c r="AG35" s="9"/>
      <c r="AH35" s="2"/>
    </row>
    <row r="36" spans="1:34" x14ac:dyDescent="0.2">
      <c r="D36" s="26"/>
      <c r="E36" s="26" t="s">
        <v>53</v>
      </c>
      <c r="F36" s="26"/>
      <c r="G36" s="26"/>
      <c r="H36" s="26"/>
      <c r="P36" s="2" t="s">
        <v>54</v>
      </c>
      <c r="AA36" s="2" t="s">
        <v>56</v>
      </c>
      <c r="AG36" s="9"/>
      <c r="AH36" s="2"/>
    </row>
    <row r="37" spans="1:34" x14ac:dyDescent="0.2">
      <c r="M37" s="27"/>
      <c r="N37" s="27"/>
      <c r="O37" s="27"/>
      <c r="P37" s="27" t="s">
        <v>55</v>
      </c>
      <c r="Q37" s="27"/>
      <c r="R37" s="27"/>
      <c r="S37" s="27"/>
      <c r="Y37" s="27"/>
      <c r="Z37" s="27"/>
      <c r="AA37" s="27" t="s">
        <v>57</v>
      </c>
      <c r="AB37" s="27"/>
      <c r="AC37" s="27"/>
      <c r="AG37" s="9"/>
      <c r="AH37" s="2"/>
    </row>
    <row r="38" spans="1:34" x14ac:dyDescent="0.2">
      <c r="AG38" s="9"/>
      <c r="AH38" s="2"/>
    </row>
    <row r="40" spans="1:34" x14ac:dyDescent="0.2">
      <c r="K40" s="2" t="s">
        <v>58</v>
      </c>
      <c r="Y40" s="2" t="s">
        <v>52</v>
      </c>
    </row>
    <row r="41" spans="1:34" x14ac:dyDescent="0.2">
      <c r="AG41" s="6" t="s">
        <v>52</v>
      </c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zoomScale="90" zoomScaleNormal="90" workbookViewId="0">
      <selection activeCell="AP27" sqref="AP2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6.140625" style="2" customWidth="1"/>
    <col min="4" max="4" width="6.140625" style="2" bestFit="1" customWidth="1"/>
    <col min="5" max="8" width="6.28515625" style="2" customWidth="1"/>
    <col min="9" max="9" width="6.7109375" style="2" customWidth="1"/>
    <col min="10" max="10" width="7" style="2" customWidth="1"/>
    <col min="11" max="11" width="6.28515625" style="2" customWidth="1"/>
    <col min="12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4" s="4" customFormat="1" ht="20.100000000000001" customHeight="1" x14ac:dyDescent="0.2">
      <c r="A2" s="60" t="s">
        <v>21</v>
      </c>
      <c r="B2" s="58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6" t="s">
        <v>41</v>
      </c>
      <c r="AH3" s="10"/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6" t="s">
        <v>39</v>
      </c>
      <c r="AH4" s="10"/>
    </row>
    <row r="5" spans="1:34" s="5" customFormat="1" ht="20.100000000000001" customHeight="1" x14ac:dyDescent="0.2">
      <c r="A5" s="16" t="s">
        <v>46</v>
      </c>
      <c r="B5" s="17">
        <f>[1]Março!$J$5</f>
        <v>39.24</v>
      </c>
      <c r="C5" s="17">
        <f>[1]Março!$J$6</f>
        <v>20.52</v>
      </c>
      <c r="D5" s="17">
        <f>[1]Março!$J$7</f>
        <v>27.36</v>
      </c>
      <c r="E5" s="17">
        <f>[1]Março!$J$8</f>
        <v>23.040000000000003</v>
      </c>
      <c r="F5" s="17">
        <f>[1]Março!$J$9</f>
        <v>57.24</v>
      </c>
      <c r="G5" s="17">
        <f>[1]Março!$J$10</f>
        <v>29.880000000000003</v>
      </c>
      <c r="H5" s="17">
        <f>[1]Março!$J$11</f>
        <v>24.48</v>
      </c>
      <c r="I5" s="17">
        <f>[1]Março!$J$12</f>
        <v>30.6</v>
      </c>
      <c r="J5" s="17">
        <f>[1]Março!$J$13</f>
        <v>33.840000000000003</v>
      </c>
      <c r="K5" s="17">
        <f>[1]Março!$J$14</f>
        <v>31.680000000000003</v>
      </c>
      <c r="L5" s="17">
        <f>[1]Março!$J$15</f>
        <v>31.680000000000003</v>
      </c>
      <c r="M5" s="17">
        <f>[1]Março!$J$16</f>
        <v>52.56</v>
      </c>
      <c r="N5" s="17">
        <f>[1]Março!$J$17</f>
        <v>58.680000000000007</v>
      </c>
      <c r="O5" s="17">
        <f>[1]Março!$J$18</f>
        <v>29.52</v>
      </c>
      <c r="P5" s="17">
        <f>[1]Março!$J$19</f>
        <v>28.44</v>
      </c>
      <c r="Q5" s="17">
        <f>[1]Março!$J$20</f>
        <v>43.56</v>
      </c>
      <c r="R5" s="17">
        <f>[1]Março!$J$21</f>
        <v>18</v>
      </c>
      <c r="S5" s="17">
        <f>[1]Março!$J$22</f>
        <v>23.759999999999998</v>
      </c>
      <c r="T5" s="17">
        <f>[1]Março!$J$23</f>
        <v>28.44</v>
      </c>
      <c r="U5" s="17">
        <f>[1]Março!$J$24</f>
        <v>45.36</v>
      </c>
      <c r="V5" s="17">
        <f>[1]Março!$J$25</f>
        <v>21.6</v>
      </c>
      <c r="W5" s="17">
        <f>[1]Março!$J$26</f>
        <v>21.240000000000002</v>
      </c>
      <c r="X5" s="17">
        <f>[1]Março!$J$27</f>
        <v>23.400000000000002</v>
      </c>
      <c r="Y5" s="17">
        <f>[1]Março!$J$28</f>
        <v>35.28</v>
      </c>
      <c r="Z5" s="17">
        <f>[1]Março!$J$29</f>
        <v>22.68</v>
      </c>
      <c r="AA5" s="17">
        <f>[1]Março!$J$30</f>
        <v>34.56</v>
      </c>
      <c r="AB5" s="17">
        <f>[1]Março!$J$31</f>
        <v>25.56</v>
      </c>
      <c r="AC5" s="17">
        <f>[1]Março!$J$32</f>
        <v>15.48</v>
      </c>
      <c r="AD5" s="17">
        <f>[1]Março!$J$33</f>
        <v>29.880000000000003</v>
      </c>
      <c r="AE5" s="17">
        <f>[1]Março!$J$34</f>
        <v>21.6</v>
      </c>
      <c r="AF5" s="17">
        <f>[1]Março!$J$35</f>
        <v>23.759999999999998</v>
      </c>
      <c r="AG5" s="37">
        <f>MAX(B5:AF5)</f>
        <v>58.680000000000007</v>
      </c>
      <c r="AH5" s="10"/>
    </row>
    <row r="6" spans="1:34" s="1" customFormat="1" ht="17.100000000000001" customHeight="1" x14ac:dyDescent="0.2">
      <c r="A6" s="16" t="s">
        <v>0</v>
      </c>
      <c r="B6" s="18">
        <f>[2]Março!$J$5</f>
        <v>39.24</v>
      </c>
      <c r="C6" s="18">
        <f>[2]Março!$J$6</f>
        <v>41.76</v>
      </c>
      <c r="D6" s="18">
        <f>[2]Março!$J$7</f>
        <v>38.159999999999997</v>
      </c>
      <c r="E6" s="18">
        <f>[2]Março!$J$8</f>
        <v>31.680000000000003</v>
      </c>
      <c r="F6" s="18">
        <f>[2]Março!$J$9</f>
        <v>36</v>
      </c>
      <c r="G6" s="18">
        <f>[2]Março!$J$10</f>
        <v>30.6</v>
      </c>
      <c r="H6" s="18">
        <f>[2]Março!$J$11</f>
        <v>45.72</v>
      </c>
      <c r="I6" s="18">
        <f>[2]Março!$J$12</f>
        <v>57.960000000000008</v>
      </c>
      <c r="J6" s="18">
        <f>[2]Março!$J$13</f>
        <v>43.2</v>
      </c>
      <c r="K6" s="18">
        <f>[2]Março!$J$14</f>
        <v>47.519999999999996</v>
      </c>
      <c r="L6" s="18">
        <f>[2]Março!$J$15</f>
        <v>38.880000000000003</v>
      </c>
      <c r="M6" s="18">
        <f>[2]Março!$J$16</f>
        <v>52.56</v>
      </c>
      <c r="N6" s="18">
        <f>[2]Março!$J$17</f>
        <v>59.760000000000005</v>
      </c>
      <c r="O6" s="18">
        <f>[2]Março!$J$18</f>
        <v>22.32</v>
      </c>
      <c r="P6" s="18">
        <f>[2]Março!$J$19</f>
        <v>33.840000000000003</v>
      </c>
      <c r="Q6" s="18">
        <f>[2]Março!$J$20</f>
        <v>20.88</v>
      </c>
      <c r="R6" s="18">
        <f>[2]Março!$J$21</f>
        <v>28.8</v>
      </c>
      <c r="S6" s="18">
        <f>[2]Março!$J$22</f>
        <v>45.72</v>
      </c>
      <c r="T6" s="18">
        <f>[2]Março!$J$23</f>
        <v>39.6</v>
      </c>
      <c r="U6" s="18">
        <f>[2]Março!$J$24</f>
        <v>35.28</v>
      </c>
      <c r="V6" s="18">
        <f>[2]Março!$J$25</f>
        <v>21.240000000000002</v>
      </c>
      <c r="W6" s="18">
        <f>[2]Março!$J$26</f>
        <v>22.68</v>
      </c>
      <c r="X6" s="18">
        <f>[2]Março!$J$27</f>
        <v>21.96</v>
      </c>
      <c r="Y6" s="18">
        <f>[2]Março!$J$28</f>
        <v>54</v>
      </c>
      <c r="Z6" s="18">
        <f>[2]Março!$J$29</f>
        <v>58.32</v>
      </c>
      <c r="AA6" s="18">
        <f>[2]Março!$J$30</f>
        <v>37.440000000000005</v>
      </c>
      <c r="AB6" s="18">
        <f>[2]Março!$J$31</f>
        <v>25.92</v>
      </c>
      <c r="AC6" s="18">
        <f>[2]Março!$J$32</f>
        <v>20.88</v>
      </c>
      <c r="AD6" s="18">
        <f>[2]Março!$J$33</f>
        <v>30.240000000000002</v>
      </c>
      <c r="AE6" s="18">
        <f>[2]Março!$J$34</f>
        <v>27</v>
      </c>
      <c r="AF6" s="18">
        <f>[2]Março!$J$35</f>
        <v>28.44</v>
      </c>
      <c r="AG6" s="38">
        <f>MAX(B6:AF6)</f>
        <v>59.760000000000005</v>
      </c>
      <c r="AH6" s="2"/>
    </row>
    <row r="7" spans="1:34" ht="17.100000000000001" customHeight="1" x14ac:dyDescent="0.2">
      <c r="A7" s="16" t="s">
        <v>1</v>
      </c>
      <c r="B7" s="19">
        <f>[3]Março!$J$5</f>
        <v>29.52</v>
      </c>
      <c r="C7" s="19">
        <f>[3]Março!$J$6</f>
        <v>31.319999999999997</v>
      </c>
      <c r="D7" s="19">
        <f>[3]Março!$J$7</f>
        <v>80.64</v>
      </c>
      <c r="E7" s="19">
        <f>[3]Março!$J$8</f>
        <v>24.840000000000003</v>
      </c>
      <c r="F7" s="19">
        <f>[3]Março!$J$9</f>
        <v>38.519999999999996</v>
      </c>
      <c r="G7" s="19">
        <f>[3]Março!$J$10</f>
        <v>29.16</v>
      </c>
      <c r="H7" s="19">
        <f>[3]Março!$J$11</f>
        <v>45.72</v>
      </c>
      <c r="I7" s="19">
        <f>[3]Março!$J$12</f>
        <v>24.12</v>
      </c>
      <c r="J7" s="19">
        <f>[3]Março!$J$13</f>
        <v>29.16</v>
      </c>
      <c r="K7" s="19">
        <f>[3]Março!$J$14</f>
        <v>37.080000000000005</v>
      </c>
      <c r="L7" s="19">
        <f>[3]Março!$J$15</f>
        <v>38.159999999999997</v>
      </c>
      <c r="M7" s="19">
        <f>[3]Março!$J$16</f>
        <v>41.76</v>
      </c>
      <c r="N7" s="19">
        <f>[3]Março!$J$17</f>
        <v>35.28</v>
      </c>
      <c r="O7" s="19">
        <f>[3]Março!$J$18</f>
        <v>22.68</v>
      </c>
      <c r="P7" s="19">
        <f>[3]Março!$J$19</f>
        <v>38.519999999999996</v>
      </c>
      <c r="Q7" s="19">
        <f>[3]Março!$J$20</f>
        <v>18</v>
      </c>
      <c r="R7" s="19">
        <f>[3]Março!$J$21</f>
        <v>23.759999999999998</v>
      </c>
      <c r="S7" s="19">
        <f>[3]Março!$J$22</f>
        <v>30.96</v>
      </c>
      <c r="T7" s="19">
        <f>[3]Março!$J$23</f>
        <v>25.56</v>
      </c>
      <c r="U7" s="19">
        <f>[3]Março!$J$24</f>
        <v>28.8</v>
      </c>
      <c r="V7" s="19">
        <f>[3]Março!$J$25</f>
        <v>18</v>
      </c>
      <c r="W7" s="19">
        <f>[3]Março!$J$26</f>
        <v>21.240000000000002</v>
      </c>
      <c r="X7" s="19">
        <f>[3]Março!$J$27</f>
        <v>24.12</v>
      </c>
      <c r="Y7" s="19">
        <f>[3]Março!$J$28</f>
        <v>33.840000000000003</v>
      </c>
      <c r="Z7" s="19">
        <f>[3]Março!$J$29</f>
        <v>43.2</v>
      </c>
      <c r="AA7" s="19">
        <f>[3]Março!$J$30</f>
        <v>23.759999999999998</v>
      </c>
      <c r="AB7" s="19">
        <f>[3]Março!$J$31</f>
        <v>21.96</v>
      </c>
      <c r="AC7" s="19">
        <f>[3]Março!$J$32</f>
        <v>23.759999999999998</v>
      </c>
      <c r="AD7" s="19">
        <f>[3]Março!$J$33</f>
        <v>24.48</v>
      </c>
      <c r="AE7" s="19">
        <f>[3]Março!$J$34</f>
        <v>24.12</v>
      </c>
      <c r="AF7" s="19">
        <f>[3]Março!$J$35</f>
        <v>21.96</v>
      </c>
      <c r="AG7" s="38">
        <f t="shared" ref="AG7:AG17" si="1">MAX(B7:AF7)</f>
        <v>80.64</v>
      </c>
      <c r="AH7" s="2"/>
    </row>
    <row r="8" spans="1:34" ht="17.100000000000001" customHeight="1" x14ac:dyDescent="0.2">
      <c r="A8" s="16" t="s">
        <v>71</v>
      </c>
      <c r="B8" s="19" t="str">
        <f>[4]Março!$J$5</f>
        <v>**</v>
      </c>
      <c r="C8" s="19" t="str">
        <f>[4]Março!$J$6</f>
        <v>**</v>
      </c>
      <c r="D8" s="19" t="str">
        <f>[4]Março!$J$7</f>
        <v>**</v>
      </c>
      <c r="E8" s="19" t="str">
        <f>[4]Março!$J$8</f>
        <v>**</v>
      </c>
      <c r="F8" s="19" t="str">
        <f>[4]Março!$J$9</f>
        <v>**</v>
      </c>
      <c r="G8" s="19" t="str">
        <f>[4]Março!$J$10</f>
        <v>**</v>
      </c>
      <c r="H8" s="19" t="str">
        <f>[4]Março!$J$11</f>
        <v>**</v>
      </c>
      <c r="I8" s="19" t="str">
        <f>[4]Março!$J$12</f>
        <v>**</v>
      </c>
      <c r="J8" s="19" t="str">
        <f>[4]Março!$J$13</f>
        <v>**</v>
      </c>
      <c r="K8" s="19" t="str">
        <f>[4]Março!$J$14</f>
        <v>**</v>
      </c>
      <c r="L8" s="19" t="str">
        <f>[4]Março!$J$15</f>
        <v>**</v>
      </c>
      <c r="M8" s="19" t="str">
        <f>[4]Março!$J$16</f>
        <v>**</v>
      </c>
      <c r="N8" s="19" t="str">
        <f>[4]Março!$J$17</f>
        <v>**</v>
      </c>
      <c r="O8" s="19" t="str">
        <f>[4]Março!$J$18</f>
        <v>**</v>
      </c>
      <c r="P8" s="19" t="str">
        <f>[4]Março!$J$19</f>
        <v>**</v>
      </c>
      <c r="Q8" s="19" t="str">
        <f>[4]Março!$J$20</f>
        <v>**</v>
      </c>
      <c r="R8" s="19" t="str">
        <f>[4]Março!$J$21</f>
        <v>**</v>
      </c>
      <c r="S8" s="19" t="str">
        <f>[4]Março!$J$22</f>
        <v>**</v>
      </c>
      <c r="T8" s="19" t="str">
        <f>[4]Março!$J$23</f>
        <v>**</v>
      </c>
      <c r="U8" s="19" t="str">
        <f>[4]Março!$J$24</f>
        <v>**</v>
      </c>
      <c r="V8" s="19" t="str">
        <f>[4]Março!$J$25</f>
        <v>**</v>
      </c>
      <c r="W8" s="19">
        <f>[4]Março!$J$26</f>
        <v>24.48</v>
      </c>
      <c r="X8" s="19">
        <f>[4]Março!$J$27</f>
        <v>28.8</v>
      </c>
      <c r="Y8" s="19">
        <f>[4]Março!$J$28</f>
        <v>48.24</v>
      </c>
      <c r="Z8" s="19">
        <f>[4]Março!$J$29</f>
        <v>23.400000000000002</v>
      </c>
      <c r="AA8" s="19">
        <f>[4]Março!$J$30</f>
        <v>44.28</v>
      </c>
      <c r="AB8" s="19">
        <f>[4]Março!$J$31</f>
        <v>27</v>
      </c>
      <c r="AC8" s="19">
        <f>[4]Março!$J$32</f>
        <v>23.759999999999998</v>
      </c>
      <c r="AD8" s="19">
        <f>[4]Março!$J$33</f>
        <v>32.76</v>
      </c>
      <c r="AE8" s="19">
        <f>[4]Março!$J$34</f>
        <v>37.440000000000005</v>
      </c>
      <c r="AF8" s="19">
        <f>[4]Março!$J$35</f>
        <v>32.04</v>
      </c>
      <c r="AG8" s="38">
        <f t="shared" ref="AG8" si="2">MAX(B8:AF8)</f>
        <v>48.24</v>
      </c>
      <c r="AH8" s="2"/>
    </row>
    <row r="9" spans="1:34" ht="17.100000000000001" customHeight="1" x14ac:dyDescent="0.2">
      <c r="A9" s="16" t="s">
        <v>47</v>
      </c>
      <c r="B9" s="19">
        <f>[5]Março!$J$5</f>
        <v>30.6</v>
      </c>
      <c r="C9" s="19">
        <f>[5]Março!$J$6</f>
        <v>33.119999999999997</v>
      </c>
      <c r="D9" s="19">
        <f>[5]Março!$J$7</f>
        <v>29.880000000000003</v>
      </c>
      <c r="E9" s="19">
        <f>[5]Março!$J$8</f>
        <v>37.080000000000005</v>
      </c>
      <c r="F9" s="19">
        <f>[5]Março!$J$9</f>
        <v>28.44</v>
      </c>
      <c r="G9" s="19">
        <f>[5]Março!$J$10</f>
        <v>36.72</v>
      </c>
      <c r="H9" s="19">
        <f>[5]Março!$J$11</f>
        <v>29.52</v>
      </c>
      <c r="I9" s="19">
        <f>[5]Março!$J$12</f>
        <v>43.92</v>
      </c>
      <c r="J9" s="19">
        <f>[5]Março!$J$13</f>
        <v>29.880000000000003</v>
      </c>
      <c r="K9" s="19">
        <f>[5]Março!$J$14</f>
        <v>34.56</v>
      </c>
      <c r="L9" s="19">
        <f>[5]Março!$J$15</f>
        <v>35.64</v>
      </c>
      <c r="M9" s="19">
        <f>[5]Março!$J$16</f>
        <v>46.440000000000005</v>
      </c>
      <c r="N9" s="19">
        <f>[5]Março!$J$17</f>
        <v>31.680000000000003</v>
      </c>
      <c r="O9" s="19">
        <f>[5]Março!$J$18</f>
        <v>24.12</v>
      </c>
      <c r="P9" s="19">
        <f>[5]Março!$J$19</f>
        <v>21.6</v>
      </c>
      <c r="Q9" s="19">
        <f>[5]Março!$J$20</f>
        <v>31.680000000000003</v>
      </c>
      <c r="R9" s="19">
        <f>[5]Março!$J$21</f>
        <v>28.8</v>
      </c>
      <c r="S9" s="19">
        <f>[5]Março!$J$22</f>
        <v>30.96</v>
      </c>
      <c r="T9" s="19">
        <f>[5]Março!$J$23</f>
        <v>22.32</v>
      </c>
      <c r="U9" s="19">
        <f>[5]Março!$J$24</f>
        <v>26.28</v>
      </c>
      <c r="V9" s="19">
        <f>[5]Março!$J$25</f>
        <v>23.759999999999998</v>
      </c>
      <c r="W9" s="19">
        <f>[5]Março!$J$26</f>
        <v>18.720000000000002</v>
      </c>
      <c r="X9" s="19">
        <f>[5]Março!$J$27</f>
        <v>23.400000000000002</v>
      </c>
      <c r="Y9" s="19">
        <f>[5]Março!$J$28</f>
        <v>36.72</v>
      </c>
      <c r="Z9" s="19">
        <f>[5]Março!$J$29</f>
        <v>48.96</v>
      </c>
      <c r="AA9" s="19">
        <f>[5]Março!$J$30</f>
        <v>49.32</v>
      </c>
      <c r="AB9" s="19">
        <f>[5]Março!$J$31</f>
        <v>28.08</v>
      </c>
      <c r="AC9" s="19">
        <f>[5]Março!$J$32</f>
        <v>26.64</v>
      </c>
      <c r="AD9" s="19">
        <f>[5]Março!$J$33</f>
        <v>21.240000000000002</v>
      </c>
      <c r="AE9" s="19">
        <f>[5]Março!$J$34</f>
        <v>25.2</v>
      </c>
      <c r="AF9" s="19">
        <f>[5]Março!$J$35</f>
        <v>27.36</v>
      </c>
      <c r="AG9" s="38">
        <f t="shared" si="1"/>
        <v>49.32</v>
      </c>
      <c r="AH9" s="2"/>
    </row>
    <row r="10" spans="1:34" ht="17.100000000000001" customHeight="1" x14ac:dyDescent="0.2">
      <c r="A10" s="16" t="s">
        <v>2</v>
      </c>
      <c r="B10" s="18">
        <f>[6]Março!$J$5</f>
        <v>31.680000000000003</v>
      </c>
      <c r="C10" s="18">
        <f>[6]Março!$J$6</f>
        <v>36.36</v>
      </c>
      <c r="D10" s="18">
        <f>[6]Março!$J$7</f>
        <v>25.92</v>
      </c>
      <c r="E10" s="18">
        <f>[6]Março!$J$8</f>
        <v>23.400000000000002</v>
      </c>
      <c r="F10" s="18">
        <f>[6]Março!$J$9</f>
        <v>30.240000000000002</v>
      </c>
      <c r="G10" s="18">
        <f>[6]Março!$J$10</f>
        <v>31.319999999999997</v>
      </c>
      <c r="H10" s="18">
        <f>[6]Março!$J$11</f>
        <v>44.64</v>
      </c>
      <c r="I10" s="18">
        <f>[6]Março!$J$12</f>
        <v>24.840000000000003</v>
      </c>
      <c r="J10" s="18">
        <f>[6]Março!$J$13</f>
        <v>33.840000000000003</v>
      </c>
      <c r="K10" s="18">
        <f>[6]Março!$J$14</f>
        <v>39.6</v>
      </c>
      <c r="L10" s="18">
        <f>[6]Março!$J$15</f>
        <v>43.92</v>
      </c>
      <c r="M10" s="18">
        <f>[6]Março!$J$16</f>
        <v>41.04</v>
      </c>
      <c r="N10" s="18">
        <f>[6]Março!$J$17</f>
        <v>42.480000000000004</v>
      </c>
      <c r="O10" s="18">
        <f>[6]Março!$J$18</f>
        <v>29.16</v>
      </c>
      <c r="P10" s="18">
        <f>[6]Março!$J$19</f>
        <v>25.56</v>
      </c>
      <c r="Q10" s="18">
        <f>[6]Março!$J$20</f>
        <v>28.08</v>
      </c>
      <c r="R10" s="18">
        <f>[6]Março!$J$21</f>
        <v>26.64</v>
      </c>
      <c r="S10" s="18">
        <f>[6]Março!$J$22</f>
        <v>42.480000000000004</v>
      </c>
      <c r="T10" s="18">
        <f>[6]Março!$J$23</f>
        <v>47.16</v>
      </c>
      <c r="U10" s="18">
        <f>[6]Março!$J$24</f>
        <v>36.72</v>
      </c>
      <c r="V10" s="18">
        <f>[6]Março!$J$25</f>
        <v>22.68</v>
      </c>
      <c r="W10" s="18">
        <f>[6]Março!$J$26</f>
        <v>33.840000000000003</v>
      </c>
      <c r="X10" s="18">
        <f>[6]Março!$J$27</f>
        <v>50.76</v>
      </c>
      <c r="Y10" s="18">
        <f>[6]Março!$J$28</f>
        <v>41.76</v>
      </c>
      <c r="Z10" s="18">
        <f>[6]Março!$J$29</f>
        <v>33.119999999999997</v>
      </c>
      <c r="AA10" s="18">
        <f>[6]Março!$J$30</f>
        <v>43.2</v>
      </c>
      <c r="AB10" s="18">
        <f>[6]Março!$J$31</f>
        <v>30.96</v>
      </c>
      <c r="AC10" s="18">
        <f>[6]Março!$J$32</f>
        <v>21.96</v>
      </c>
      <c r="AD10" s="18">
        <f>[6]Março!$J$33</f>
        <v>50.4</v>
      </c>
      <c r="AE10" s="18">
        <f>[6]Março!$J$34</f>
        <v>39.96</v>
      </c>
      <c r="AF10" s="18">
        <f>[6]Março!$J$35</f>
        <v>59.04</v>
      </c>
      <c r="AG10" s="38">
        <f t="shared" si="1"/>
        <v>59.04</v>
      </c>
      <c r="AH10" s="2"/>
    </row>
    <row r="11" spans="1:34" ht="17.100000000000001" customHeight="1" x14ac:dyDescent="0.2">
      <c r="A11" s="16" t="s">
        <v>3</v>
      </c>
      <c r="B11" s="18">
        <f>[7]Março!$J$5</f>
        <v>36.36</v>
      </c>
      <c r="C11" s="18">
        <f>[7]Março!$J$6</f>
        <v>20.88</v>
      </c>
      <c r="D11" s="18">
        <f>[7]Março!$J$7</f>
        <v>22.32</v>
      </c>
      <c r="E11" s="18">
        <f>[7]Março!$J$8</f>
        <v>21.96</v>
      </c>
      <c r="F11" s="18">
        <f>[7]Março!$J$9</f>
        <v>40.32</v>
      </c>
      <c r="G11" s="18">
        <f>[7]Março!$J$10</f>
        <v>22.68</v>
      </c>
      <c r="H11" s="18">
        <f>[7]Março!$J$11</f>
        <v>25.2</v>
      </c>
      <c r="I11" s="18">
        <f>[7]Março!$J$12</f>
        <v>32.04</v>
      </c>
      <c r="J11" s="18">
        <f>[7]Março!$J$13</f>
        <v>37.080000000000005</v>
      </c>
      <c r="K11" s="18">
        <f>[7]Março!$J$14</f>
        <v>43.92</v>
      </c>
      <c r="L11" s="18">
        <f>[7]Março!$J$15</f>
        <v>51.12</v>
      </c>
      <c r="M11" s="18">
        <f>[7]Março!$J$16</f>
        <v>49.680000000000007</v>
      </c>
      <c r="N11" s="18">
        <f>[7]Março!$J$17</f>
        <v>27.36</v>
      </c>
      <c r="O11" s="18">
        <f>[7]Março!$J$18</f>
        <v>32.4</v>
      </c>
      <c r="P11" s="18">
        <f>[7]Março!$J$19</f>
        <v>23.759999999999998</v>
      </c>
      <c r="Q11" s="18">
        <f>[7]Março!$J$20</f>
        <v>38.880000000000003</v>
      </c>
      <c r="R11" s="18">
        <f>[7]Março!$J$21</f>
        <v>36</v>
      </c>
      <c r="S11" s="18">
        <f>[7]Março!$J$22</f>
        <v>26.28</v>
      </c>
      <c r="T11" s="18">
        <f>[7]Março!$J$23</f>
        <v>30.240000000000002</v>
      </c>
      <c r="U11" s="18">
        <f>[7]Março!$J$24</f>
        <v>29.52</v>
      </c>
      <c r="V11" s="18">
        <f>[7]Março!$J$25</f>
        <v>28.44</v>
      </c>
      <c r="W11" s="18">
        <f>[7]Março!$J$26</f>
        <v>25.92</v>
      </c>
      <c r="X11" s="18">
        <f>[7]Março!$J$27</f>
        <v>39.96</v>
      </c>
      <c r="Y11" s="18">
        <f>[7]Março!$J$28</f>
        <v>27.720000000000002</v>
      </c>
      <c r="Z11" s="18">
        <f>[7]Março!$J$29</f>
        <v>19.8</v>
      </c>
      <c r="AA11" s="18">
        <f>[7]Março!$J$30</f>
        <v>20.52</v>
      </c>
      <c r="AB11" s="18">
        <f>[7]Março!$J$31</f>
        <v>21.240000000000002</v>
      </c>
      <c r="AC11" s="18">
        <f>[7]Março!$J$32</f>
        <v>19.440000000000001</v>
      </c>
      <c r="AD11" s="18">
        <f>[7]Março!$J$33</f>
        <v>27</v>
      </c>
      <c r="AE11" s="18">
        <f>[7]Março!$J$34</f>
        <v>27.36</v>
      </c>
      <c r="AF11" s="18">
        <f>[7]Março!$J$35</f>
        <v>21.6</v>
      </c>
      <c r="AG11" s="38">
        <f>MAX(B11:AF11)</f>
        <v>51.12</v>
      </c>
      <c r="AH11" s="2"/>
    </row>
    <row r="12" spans="1:34" ht="17.100000000000001" customHeight="1" x14ac:dyDescent="0.2">
      <c r="A12" s="16" t="s">
        <v>4</v>
      </c>
      <c r="B12" s="18">
        <f>[8]Março!$J$5</f>
        <v>37.440000000000005</v>
      </c>
      <c r="C12" s="18">
        <f>[8]Março!$J$6</f>
        <v>30.96</v>
      </c>
      <c r="D12" s="18">
        <f>[8]Março!$J$7</f>
        <v>39.6</v>
      </c>
      <c r="E12" s="18">
        <f>[8]Março!$J$8</f>
        <v>27.720000000000002</v>
      </c>
      <c r="F12" s="18">
        <f>[8]Março!$J$9</f>
        <v>57.6</v>
      </c>
      <c r="G12" s="18">
        <f>[8]Março!$J$10</f>
        <v>32.4</v>
      </c>
      <c r="H12" s="18">
        <f>[8]Março!$J$11</f>
        <v>46.440000000000005</v>
      </c>
      <c r="I12" s="18">
        <f>[8]Março!$J$12</f>
        <v>38.519999999999996</v>
      </c>
      <c r="J12" s="18">
        <f>[8]Março!$J$13</f>
        <v>50.76</v>
      </c>
      <c r="K12" s="18">
        <f>[8]Março!$J$14</f>
        <v>41.04</v>
      </c>
      <c r="L12" s="18">
        <f>[8]Março!$J$15</f>
        <v>36</v>
      </c>
      <c r="M12" s="18">
        <f>[8]Março!$J$16</f>
        <v>48.24</v>
      </c>
      <c r="N12" s="18">
        <f>[8]Março!$J$17</f>
        <v>37.440000000000005</v>
      </c>
      <c r="O12" s="18">
        <f>[8]Março!$J$18</f>
        <v>30.6</v>
      </c>
      <c r="P12" s="18">
        <f>[8]Março!$J$19</f>
        <v>33.119999999999997</v>
      </c>
      <c r="Q12" s="18">
        <f>[8]Março!$J$20</f>
        <v>38.880000000000003</v>
      </c>
      <c r="R12" s="18">
        <f>[8]Março!$J$21</f>
        <v>26.28</v>
      </c>
      <c r="S12" s="18">
        <f>[8]Março!$J$22</f>
        <v>31.680000000000003</v>
      </c>
      <c r="T12" s="18">
        <f>[8]Março!$J$23</f>
        <v>30.6</v>
      </c>
      <c r="U12" s="18">
        <f>[8]Março!$J$24</f>
        <v>39.96</v>
      </c>
      <c r="V12" s="18">
        <f>[8]Março!$J$25</f>
        <v>42.12</v>
      </c>
      <c r="W12" s="18">
        <f>[8]Março!$J$26</f>
        <v>29.880000000000003</v>
      </c>
      <c r="X12" s="18">
        <f>[8]Março!$J$27</f>
        <v>32.4</v>
      </c>
      <c r="Y12" s="18">
        <f>[8]Março!$J$28</f>
        <v>35.64</v>
      </c>
      <c r="Z12" s="18">
        <f>[8]Março!$J$29</f>
        <v>41.76</v>
      </c>
      <c r="AA12" s="18">
        <f>[8]Março!$J$30</f>
        <v>33.480000000000004</v>
      </c>
      <c r="AB12" s="18">
        <f>[8]Março!$J$31</f>
        <v>24.12</v>
      </c>
      <c r="AC12" s="18">
        <f>[8]Março!$J$32</f>
        <v>26.64</v>
      </c>
      <c r="AD12" s="18">
        <f>[8]Março!$J$33</f>
        <v>32.4</v>
      </c>
      <c r="AE12" s="18">
        <f>[8]Março!$J$34</f>
        <v>33.119999999999997</v>
      </c>
      <c r="AF12" s="18">
        <f>[8]Março!$J$35</f>
        <v>32.76</v>
      </c>
      <c r="AG12" s="38">
        <f t="shared" si="1"/>
        <v>57.6</v>
      </c>
      <c r="AH12" s="2"/>
    </row>
    <row r="13" spans="1:34" ht="17.100000000000001" customHeight="1" x14ac:dyDescent="0.2">
      <c r="A13" s="16" t="s">
        <v>5</v>
      </c>
      <c r="B13" s="18">
        <f>[9]Março!$J$5</f>
        <v>23.759999999999998</v>
      </c>
      <c r="C13" s="18">
        <f>[9]Março!$J$6</f>
        <v>38.159999999999997</v>
      </c>
      <c r="D13" s="18">
        <f>[9]Março!$J$7</f>
        <v>39.24</v>
      </c>
      <c r="E13" s="18">
        <f>[9]Março!$J$8</f>
        <v>29.880000000000003</v>
      </c>
      <c r="F13" s="18">
        <f>[9]Março!$J$9</f>
        <v>27.720000000000002</v>
      </c>
      <c r="G13" s="18">
        <f>[9]Março!$J$10</f>
        <v>36.36</v>
      </c>
      <c r="H13" s="18">
        <f>[9]Março!$J$11</f>
        <v>43.56</v>
      </c>
      <c r="I13" s="18">
        <f>[9]Março!$J$12</f>
        <v>29.880000000000003</v>
      </c>
      <c r="J13" s="18">
        <f>[9]Março!$J$13</f>
        <v>30.96</v>
      </c>
      <c r="K13" s="18">
        <f>[9]Março!$J$14</f>
        <v>38.159999999999997</v>
      </c>
      <c r="L13" s="18">
        <f>[9]Março!$J$15</f>
        <v>71.28</v>
      </c>
      <c r="M13" s="18">
        <f>[9]Março!$J$16</f>
        <v>46.080000000000005</v>
      </c>
      <c r="N13" s="18">
        <f>[9]Março!$J$17</f>
        <v>35.64</v>
      </c>
      <c r="O13" s="18">
        <f>[9]Março!$J$18</f>
        <v>31.680000000000003</v>
      </c>
      <c r="P13" s="18">
        <f>[9]Março!$J$19</f>
        <v>27.720000000000002</v>
      </c>
      <c r="Q13" s="18">
        <f>[9]Março!$J$20</f>
        <v>38.519999999999996</v>
      </c>
      <c r="R13" s="18">
        <f>[9]Março!$J$21</f>
        <v>32.04</v>
      </c>
      <c r="S13" s="18">
        <f>[9]Março!$J$22</f>
        <v>33.119999999999997</v>
      </c>
      <c r="T13" s="18">
        <f>[9]Março!$J$23</f>
        <v>29.880000000000003</v>
      </c>
      <c r="U13" s="18">
        <f>[9]Março!$J$24</f>
        <v>24.48</v>
      </c>
      <c r="V13" s="18">
        <f>[9]Março!$J$25</f>
        <v>20.16</v>
      </c>
      <c r="W13" s="18">
        <f>[9]Março!$J$26</f>
        <v>32.76</v>
      </c>
      <c r="X13" s="18">
        <f>[9]Março!$J$27</f>
        <v>38.880000000000003</v>
      </c>
      <c r="Y13" s="18">
        <f>[9]Março!$J$28</f>
        <v>40.32</v>
      </c>
      <c r="Z13" s="18">
        <f>[9]Março!$J$29</f>
        <v>23.759999999999998</v>
      </c>
      <c r="AA13" s="18">
        <f>[9]Março!$J$30</f>
        <v>37.080000000000005</v>
      </c>
      <c r="AB13" s="18">
        <f>[9]Março!$J$31</f>
        <v>31.680000000000003</v>
      </c>
      <c r="AC13" s="18">
        <f>[9]Março!$J$32</f>
        <v>37.080000000000005</v>
      </c>
      <c r="AD13" s="18">
        <f>[9]Março!$J$33</f>
        <v>15.120000000000001</v>
      </c>
      <c r="AE13" s="18">
        <f>[9]Março!$J$34</f>
        <v>17.28</v>
      </c>
      <c r="AF13" s="18">
        <f>[9]Março!$J$35</f>
        <v>25.56</v>
      </c>
      <c r="AG13" s="38">
        <f t="shared" si="1"/>
        <v>71.28</v>
      </c>
      <c r="AH13" s="2"/>
    </row>
    <row r="14" spans="1:34" ht="17.100000000000001" customHeight="1" x14ac:dyDescent="0.2">
      <c r="A14" s="16" t="s">
        <v>49</v>
      </c>
      <c r="B14" s="18">
        <f>[10]Março!$J$5</f>
        <v>36</v>
      </c>
      <c r="C14" s="18">
        <f>[10]Março!$J$6</f>
        <v>35.64</v>
      </c>
      <c r="D14" s="18">
        <f>[10]Março!$J$7</f>
        <v>28.08</v>
      </c>
      <c r="E14" s="18">
        <f>[10]Março!$J$8</f>
        <v>81.360000000000014</v>
      </c>
      <c r="F14" s="18">
        <f>[10]Março!$J$9</f>
        <v>37.440000000000005</v>
      </c>
      <c r="G14" s="18">
        <f>[10]Março!$J$10</f>
        <v>28.8</v>
      </c>
      <c r="H14" s="18">
        <f>[10]Março!$J$11</f>
        <v>45.36</v>
      </c>
      <c r="I14" s="18">
        <f>[10]Março!$J$12</f>
        <v>55.800000000000004</v>
      </c>
      <c r="J14" s="18">
        <f>[10]Março!$J$13</f>
        <v>36.72</v>
      </c>
      <c r="K14" s="18">
        <f>[10]Março!$J$14</f>
        <v>41.76</v>
      </c>
      <c r="L14" s="18">
        <f>[10]Março!$J$15</f>
        <v>48.24</v>
      </c>
      <c r="M14" s="18">
        <f>[10]Março!$J$16</f>
        <v>58.32</v>
      </c>
      <c r="N14" s="18">
        <f>[10]Março!$J$17</f>
        <v>33.840000000000003</v>
      </c>
      <c r="O14" s="18">
        <f>[10]Março!$J$18</f>
        <v>32.4</v>
      </c>
      <c r="P14" s="18">
        <f>[10]Março!$J$19</f>
        <v>28.8</v>
      </c>
      <c r="Q14" s="18">
        <f>[10]Março!$J$20</f>
        <v>35.64</v>
      </c>
      <c r="R14" s="18">
        <f>[10]Março!$J$21</f>
        <v>31.319999999999997</v>
      </c>
      <c r="S14" s="18">
        <f>[10]Março!$J$22</f>
        <v>39.24</v>
      </c>
      <c r="T14" s="18">
        <f>[10]Março!$J$23</f>
        <v>33.840000000000003</v>
      </c>
      <c r="U14" s="18">
        <f>[10]Março!$J$24</f>
        <v>40.32</v>
      </c>
      <c r="V14" s="18">
        <f>[10]Março!$J$25</f>
        <v>38.519999999999996</v>
      </c>
      <c r="W14" s="18">
        <f>[10]Março!$J$26</f>
        <v>37.080000000000005</v>
      </c>
      <c r="X14" s="18">
        <f>[10]Março!$J$27</f>
        <v>28.08</v>
      </c>
      <c r="Y14" s="18">
        <f>[10]Março!$J$28</f>
        <v>34.200000000000003</v>
      </c>
      <c r="Z14" s="18">
        <f>[10]Março!$J$29</f>
        <v>37.080000000000005</v>
      </c>
      <c r="AA14" s="18">
        <f>[10]Março!$J$30</f>
        <v>32.04</v>
      </c>
      <c r="AB14" s="18">
        <f>[10]Março!$J$31</f>
        <v>34.200000000000003</v>
      </c>
      <c r="AC14" s="18">
        <f>[10]Março!$J$32</f>
        <v>23.040000000000003</v>
      </c>
      <c r="AD14" s="18">
        <f>[10]Março!$J$33</f>
        <v>32.04</v>
      </c>
      <c r="AE14" s="18">
        <f>[10]Março!$J$34</f>
        <v>37.440000000000005</v>
      </c>
      <c r="AF14" s="18">
        <f>[10]Março!$J$35</f>
        <v>36.72</v>
      </c>
      <c r="AG14" s="38">
        <f>MAX(B14:AF14)</f>
        <v>81.360000000000014</v>
      </c>
      <c r="AH14" s="2"/>
    </row>
    <row r="15" spans="1:34" ht="17.100000000000001" customHeight="1" x14ac:dyDescent="0.2">
      <c r="A15" s="16" t="s">
        <v>6</v>
      </c>
      <c r="B15" s="18" t="str">
        <f>[11]Março!$J$5</f>
        <v>**</v>
      </c>
      <c r="C15" s="18" t="str">
        <f>[11]Março!$J$6</f>
        <v>**</v>
      </c>
      <c r="D15" s="18" t="str">
        <f>[11]Março!$J$7</f>
        <v>**</v>
      </c>
      <c r="E15" s="18" t="str">
        <f>[11]Março!$J$8</f>
        <v>**</v>
      </c>
      <c r="F15" s="18" t="str">
        <f>[11]Março!$J$9</f>
        <v>**</v>
      </c>
      <c r="G15" s="18" t="str">
        <f>[11]Março!$J$10</f>
        <v>**</v>
      </c>
      <c r="H15" s="18" t="str">
        <f>[11]Março!$J$11</f>
        <v>**</v>
      </c>
      <c r="I15" s="18" t="str">
        <f>[11]Março!$J$12</f>
        <v>**</v>
      </c>
      <c r="J15" s="18" t="str">
        <f>[11]Março!$J$13</f>
        <v>**</v>
      </c>
      <c r="K15" s="18" t="str">
        <f>[11]Março!$J$14</f>
        <v>**</v>
      </c>
      <c r="L15" s="18">
        <f>[11]Março!$J$15</f>
        <v>58.680000000000007</v>
      </c>
      <c r="M15" s="18">
        <f>[11]Março!$J$16</f>
        <v>38.159999999999997</v>
      </c>
      <c r="N15" s="18">
        <f>[11]Março!$J$17</f>
        <v>35.64</v>
      </c>
      <c r="O15" s="18">
        <f>[11]Março!$J$18</f>
        <v>34.200000000000003</v>
      </c>
      <c r="P15" s="18">
        <f>[11]Março!$J$19</f>
        <v>38.519999999999996</v>
      </c>
      <c r="Q15" s="18">
        <f>[11]Março!$J$20</f>
        <v>29.880000000000003</v>
      </c>
      <c r="R15" s="18">
        <f>[11]Março!$J$21</f>
        <v>31.319999999999997</v>
      </c>
      <c r="S15" s="18">
        <f>[11]Março!$J$22</f>
        <v>30.96</v>
      </c>
      <c r="T15" s="18">
        <f>[11]Março!$J$23</f>
        <v>25.56</v>
      </c>
      <c r="U15" s="18">
        <f>[11]Março!$J$24</f>
        <v>32.76</v>
      </c>
      <c r="V15" s="18">
        <f>[11]Março!$J$25</f>
        <v>26.28</v>
      </c>
      <c r="W15" s="18">
        <f>[11]Março!$J$26</f>
        <v>21.240000000000002</v>
      </c>
      <c r="X15" s="18">
        <f>[11]Março!$J$27</f>
        <v>27.720000000000002</v>
      </c>
      <c r="Y15" s="18">
        <f>[11]Março!$J$28</f>
        <v>28.44</v>
      </c>
      <c r="Z15" s="18">
        <f>[11]Março!$J$29</f>
        <v>23.759999999999998</v>
      </c>
      <c r="AA15" s="18">
        <f>[11]Março!$J$30</f>
        <v>27.720000000000002</v>
      </c>
      <c r="AB15" s="18">
        <f>[11]Março!$J$31</f>
        <v>28.8</v>
      </c>
      <c r="AC15" s="18">
        <f>[11]Março!$J$32</f>
        <v>28.08</v>
      </c>
      <c r="AD15" s="18">
        <f>[11]Março!$J$33</f>
        <v>22.68</v>
      </c>
      <c r="AE15" s="18">
        <f>[11]Março!$J$34</f>
        <v>18.36</v>
      </c>
      <c r="AF15" s="18">
        <f>[11]Março!$J$35</f>
        <v>25.2</v>
      </c>
      <c r="AG15" s="38">
        <f t="shared" si="1"/>
        <v>58.680000000000007</v>
      </c>
      <c r="AH15" s="2"/>
    </row>
    <row r="16" spans="1:34" ht="17.100000000000001" customHeight="1" x14ac:dyDescent="0.2">
      <c r="A16" s="16" t="s">
        <v>7</v>
      </c>
      <c r="B16" s="18" t="str">
        <f>[12]Março!$J$5</f>
        <v>**</v>
      </c>
      <c r="C16" s="18" t="str">
        <f>[12]Março!$J$6</f>
        <v>**</v>
      </c>
      <c r="D16" s="18" t="str">
        <f>[12]Março!$J$7</f>
        <v>**</v>
      </c>
      <c r="E16" s="18" t="str">
        <f>[12]Março!$J$8</f>
        <v>**</v>
      </c>
      <c r="F16" s="18" t="str">
        <f>[12]Março!$J$9</f>
        <v>**</v>
      </c>
      <c r="G16" s="18" t="str">
        <f>[12]Março!$J$10</f>
        <v>**</v>
      </c>
      <c r="H16" s="18" t="str">
        <f>[12]Março!$J$11</f>
        <v>**</v>
      </c>
      <c r="I16" s="18" t="str">
        <f>[12]Março!$J$12</f>
        <v>**</v>
      </c>
      <c r="J16" s="18" t="str">
        <f>[12]Março!$J$13</f>
        <v>**</v>
      </c>
      <c r="K16" s="18" t="str">
        <f>[12]Março!$J$14</f>
        <v>**</v>
      </c>
      <c r="L16" s="18">
        <f>[12]Março!$J$15</f>
        <v>51.480000000000004</v>
      </c>
      <c r="M16" s="18">
        <f>[12]Março!$J$16</f>
        <v>56.16</v>
      </c>
      <c r="N16" s="18">
        <f>[12]Março!$J$17</f>
        <v>56.88</v>
      </c>
      <c r="O16" s="18">
        <f>[12]Março!$J$18</f>
        <v>29.16</v>
      </c>
      <c r="P16" s="18">
        <f>[12]Março!$J$19</f>
        <v>31.680000000000003</v>
      </c>
      <c r="Q16" s="18">
        <f>[12]Março!$J$20</f>
        <v>26.28</v>
      </c>
      <c r="R16" s="18">
        <f>[12]Março!$J$21</f>
        <v>17.64</v>
      </c>
      <c r="S16" s="18">
        <f>[12]Março!$J$22</f>
        <v>51.480000000000004</v>
      </c>
      <c r="T16" s="18">
        <f>[12]Março!$J$23</f>
        <v>40.680000000000007</v>
      </c>
      <c r="U16" s="18">
        <f>[12]Março!$J$24</f>
        <v>42.84</v>
      </c>
      <c r="V16" s="18">
        <f>[12]Março!$J$25</f>
        <v>30.6</v>
      </c>
      <c r="W16" s="18">
        <f>[12]Março!$J$26</f>
        <v>19.079999999999998</v>
      </c>
      <c r="X16" s="18">
        <f>[12]Março!$J$27</f>
        <v>22.32</v>
      </c>
      <c r="Y16" s="18">
        <f>[12]Março!$J$28</f>
        <v>28.8</v>
      </c>
      <c r="Z16" s="18">
        <f>[12]Março!$J$29</f>
        <v>30.240000000000002</v>
      </c>
      <c r="AA16" s="18">
        <f>[12]Março!$J$30</f>
        <v>43.2</v>
      </c>
      <c r="AB16" s="18">
        <f>[12]Março!$J$31</f>
        <v>28.8</v>
      </c>
      <c r="AC16" s="18">
        <f>[12]Março!$J$32</f>
        <v>20.16</v>
      </c>
      <c r="AD16" s="18">
        <f>[12]Março!$J$33</f>
        <v>32.76</v>
      </c>
      <c r="AE16" s="18">
        <f>[12]Março!$J$34</f>
        <v>30.6</v>
      </c>
      <c r="AF16" s="18">
        <f>[12]Março!$J$35</f>
        <v>50.4</v>
      </c>
      <c r="AG16" s="38">
        <f t="shared" si="1"/>
        <v>56.88</v>
      </c>
      <c r="AH16" s="2"/>
    </row>
    <row r="17" spans="1:34" ht="17.100000000000001" customHeight="1" x14ac:dyDescent="0.2">
      <c r="A17" s="16" t="s">
        <v>8</v>
      </c>
      <c r="B17" s="18">
        <f>[13]Março!$J$5</f>
        <v>35.28</v>
      </c>
      <c r="C17" s="18">
        <f>[13]Março!$J$6</f>
        <v>36</v>
      </c>
      <c r="D17" s="18">
        <f>[13]Março!$J$7</f>
        <v>29.52</v>
      </c>
      <c r="E17" s="18">
        <f>[13]Março!$J$8</f>
        <v>33.840000000000003</v>
      </c>
      <c r="F17" s="18">
        <f>[13]Março!$J$9</f>
        <v>36</v>
      </c>
      <c r="G17" s="18">
        <f>[13]Março!$J$10</f>
        <v>23.759999999999998</v>
      </c>
      <c r="H17" s="18">
        <f>[13]Março!$J$11</f>
        <v>40.32</v>
      </c>
      <c r="I17" s="18">
        <f>[13]Março!$J$12</f>
        <v>44.64</v>
      </c>
      <c r="J17" s="18">
        <f>[13]Março!$J$13</f>
        <v>27.720000000000002</v>
      </c>
      <c r="K17" s="18">
        <f>[13]Março!$J$14</f>
        <v>57.24</v>
      </c>
      <c r="L17" s="18">
        <f>[13]Março!$J$15</f>
        <v>46.080000000000005</v>
      </c>
      <c r="M17" s="18">
        <f>[13]Março!$J$16</f>
        <v>49.680000000000007</v>
      </c>
      <c r="N17" s="18">
        <f>[13]Março!$J$17</f>
        <v>81</v>
      </c>
      <c r="O17" s="18">
        <f>[13]Março!$J$18</f>
        <v>34.200000000000003</v>
      </c>
      <c r="P17" s="18">
        <f>[13]Março!$J$19</f>
        <v>29.16</v>
      </c>
      <c r="Q17" s="18">
        <f>[13]Março!$J$20</f>
        <v>30.240000000000002</v>
      </c>
      <c r="R17" s="18">
        <f>[13]Março!$J$21</f>
        <v>36.36</v>
      </c>
      <c r="S17" s="18">
        <f>[13]Março!$J$22</f>
        <v>39.24</v>
      </c>
      <c r="T17" s="18">
        <f>[13]Março!$J$23</f>
        <v>40.680000000000007</v>
      </c>
      <c r="U17" s="18">
        <f>[13]Março!$J$24</f>
        <v>54.72</v>
      </c>
      <c r="V17" s="18">
        <f>[13]Março!$J$25</f>
        <v>12.24</v>
      </c>
      <c r="W17" s="18">
        <f>[13]Março!$J$26</f>
        <v>24.12</v>
      </c>
      <c r="X17" s="18">
        <f>[13]Março!$J$27</f>
        <v>27</v>
      </c>
      <c r="Y17" s="18">
        <f>[13]Março!$J$28</f>
        <v>60.12</v>
      </c>
      <c r="Z17" s="18">
        <f>[13]Março!$J$29</f>
        <v>39.24</v>
      </c>
      <c r="AA17" s="18">
        <f>[13]Março!$J$30</f>
        <v>39.96</v>
      </c>
      <c r="AB17" s="18">
        <f>[13]Março!$J$31</f>
        <v>33.480000000000004</v>
      </c>
      <c r="AC17" s="18">
        <f>[13]Março!$J$32</f>
        <v>26.64</v>
      </c>
      <c r="AD17" s="18">
        <f>[13]Março!$J$33</f>
        <v>30.6</v>
      </c>
      <c r="AE17" s="18">
        <f>[13]Março!$J$34</f>
        <v>37.080000000000005</v>
      </c>
      <c r="AF17" s="18">
        <f>[13]Março!$J$35</f>
        <v>32.76</v>
      </c>
      <c r="AG17" s="38">
        <f t="shared" si="1"/>
        <v>81</v>
      </c>
      <c r="AH17" s="2"/>
    </row>
    <row r="18" spans="1:34" ht="17.100000000000001" customHeight="1" x14ac:dyDescent="0.2">
      <c r="A18" s="16" t="s">
        <v>9</v>
      </c>
      <c r="B18" s="18">
        <f>[14]Março!$J$5</f>
        <v>26.28</v>
      </c>
      <c r="C18" s="18">
        <f>[14]Março!$J$6</f>
        <v>31.680000000000003</v>
      </c>
      <c r="D18" s="18">
        <f>[14]Março!$J$7</f>
        <v>31.680000000000003</v>
      </c>
      <c r="E18" s="18">
        <f>[14]Março!$J$8</f>
        <v>29.52</v>
      </c>
      <c r="F18" s="18">
        <f>[14]Março!$J$9</f>
        <v>28.44</v>
      </c>
      <c r="G18" s="18">
        <f>[14]Março!$J$10</f>
        <v>36.36</v>
      </c>
      <c r="H18" s="18">
        <f>[14]Março!$J$11</f>
        <v>43.2</v>
      </c>
      <c r="I18" s="18">
        <f>[14]Março!$J$12</f>
        <v>27.36</v>
      </c>
      <c r="J18" s="18">
        <f>[14]Março!$J$13</f>
        <v>54.36</v>
      </c>
      <c r="K18" s="18">
        <f>[14]Março!$J$14</f>
        <v>36.36</v>
      </c>
      <c r="L18" s="18">
        <f>[14]Março!$J$15</f>
        <v>59.760000000000005</v>
      </c>
      <c r="M18" s="18">
        <f>[14]Março!$J$16</f>
        <v>52.92</v>
      </c>
      <c r="N18" s="18">
        <f>[14]Março!$J$17</f>
        <v>43.92</v>
      </c>
      <c r="O18" s="18">
        <f>[14]Março!$J$18</f>
        <v>29.16</v>
      </c>
      <c r="P18" s="18">
        <f>[14]Março!$J$19</f>
        <v>36</v>
      </c>
      <c r="Q18" s="18">
        <f>[14]Março!$J$20</f>
        <v>25.2</v>
      </c>
      <c r="R18" s="18">
        <f>[14]Março!$J$21</f>
        <v>27.36</v>
      </c>
      <c r="S18" s="18">
        <f>[14]Março!$J$22</f>
        <v>38.159999999999997</v>
      </c>
      <c r="T18" s="18">
        <f>[14]Março!$J$23</f>
        <v>38.519999999999996</v>
      </c>
      <c r="U18" s="18">
        <f>[14]Março!$J$24</f>
        <v>39.96</v>
      </c>
      <c r="V18" s="18">
        <f>[14]Março!$J$25</f>
        <v>21.6</v>
      </c>
      <c r="W18" s="18">
        <f>[14]Março!$J$26</f>
        <v>25.56</v>
      </c>
      <c r="X18" s="18">
        <f>[14]Março!$J$27</f>
        <v>24.12</v>
      </c>
      <c r="Y18" s="18">
        <f>[14]Março!$J$28</f>
        <v>31.680000000000003</v>
      </c>
      <c r="Z18" s="18">
        <f>[14]Março!$J$29</f>
        <v>67.319999999999993</v>
      </c>
      <c r="AA18" s="18">
        <f>[14]Março!$J$30</f>
        <v>46.440000000000005</v>
      </c>
      <c r="AB18" s="18">
        <f>[14]Março!$J$31</f>
        <v>36</v>
      </c>
      <c r="AC18" s="18">
        <f>[14]Março!$J$32</f>
        <v>23.759999999999998</v>
      </c>
      <c r="AD18" s="18">
        <f>[14]Março!$J$33</f>
        <v>34.92</v>
      </c>
      <c r="AE18" s="18">
        <f>[14]Março!$J$34</f>
        <v>35.28</v>
      </c>
      <c r="AF18" s="18">
        <f>[14]Março!$J$35</f>
        <v>30.96</v>
      </c>
      <c r="AG18" s="38">
        <f t="shared" ref="AG18:AG25" si="3">MAX(B18:AF18)</f>
        <v>67.319999999999993</v>
      </c>
      <c r="AH18" s="2"/>
    </row>
    <row r="19" spans="1:34" ht="17.100000000000001" customHeight="1" x14ac:dyDescent="0.2">
      <c r="A19" s="16" t="s">
        <v>48</v>
      </c>
      <c r="B19" s="18">
        <f>[15]Março!$J$5</f>
        <v>26.28</v>
      </c>
      <c r="C19" s="18">
        <f>[15]Março!$J$6</f>
        <v>31.680000000000003</v>
      </c>
      <c r="D19" s="18">
        <f>[15]Março!$J$7</f>
        <v>31.680000000000003</v>
      </c>
      <c r="E19" s="18">
        <f>[15]Março!$J$8</f>
        <v>29.52</v>
      </c>
      <c r="F19" s="18">
        <f>[15]Março!$J$9</f>
        <v>28.44</v>
      </c>
      <c r="G19" s="18">
        <f>[15]Março!$J$10</f>
        <v>36.36</v>
      </c>
      <c r="H19" s="18">
        <f>[15]Março!$J$11</f>
        <v>43.2</v>
      </c>
      <c r="I19" s="18">
        <f>[15]Março!$J$12</f>
        <v>27.36</v>
      </c>
      <c r="J19" s="18">
        <f>[15]Março!$J$13</f>
        <v>54.36</v>
      </c>
      <c r="K19" s="18">
        <f>[15]Março!$J$14</f>
        <v>36.36</v>
      </c>
      <c r="L19" s="18">
        <f>[15]Março!$J$15</f>
        <v>36.72</v>
      </c>
      <c r="M19" s="18">
        <f>[15]Março!$J$16</f>
        <v>39.96</v>
      </c>
      <c r="N19" s="18">
        <f>[15]Março!$J$17</f>
        <v>54.72</v>
      </c>
      <c r="O19" s="18">
        <f>[15]Março!$J$18</f>
        <v>34.92</v>
      </c>
      <c r="P19" s="18">
        <f>[15]Março!$J$19</f>
        <v>18.36</v>
      </c>
      <c r="Q19" s="18">
        <f>[15]Março!$J$20</f>
        <v>25.2</v>
      </c>
      <c r="R19" s="18">
        <f>[15]Março!$J$21</f>
        <v>21.96</v>
      </c>
      <c r="S19" s="18">
        <f>[15]Março!$J$22</f>
        <v>41.04</v>
      </c>
      <c r="T19" s="18">
        <f>[15]Março!$J$23</f>
        <v>30.96</v>
      </c>
      <c r="U19" s="18">
        <f>[15]Março!$J$24</f>
        <v>28.08</v>
      </c>
      <c r="V19" s="18">
        <f>[15]Março!$J$25</f>
        <v>20.16</v>
      </c>
      <c r="W19" s="18">
        <f>[15]Março!$J$26</f>
        <v>16.2</v>
      </c>
      <c r="X19" s="18">
        <f>[15]Março!$J$27</f>
        <v>22.32</v>
      </c>
      <c r="Y19" s="18">
        <f>[15]Março!$J$28</f>
        <v>28.44</v>
      </c>
      <c r="Z19" s="18">
        <f>[15]Março!$J$29</f>
        <v>43.56</v>
      </c>
      <c r="AA19" s="18">
        <f>[15]Março!$J$30</f>
        <v>38.519999999999996</v>
      </c>
      <c r="AB19" s="18">
        <f>[15]Março!$J$31</f>
        <v>42.480000000000004</v>
      </c>
      <c r="AC19" s="18">
        <f>[15]Março!$J$32</f>
        <v>19.079999999999998</v>
      </c>
      <c r="AD19" s="18">
        <f>[15]Março!$J$33</f>
        <v>22.32</v>
      </c>
      <c r="AE19" s="18">
        <f>[15]Março!$J$34</f>
        <v>24.840000000000003</v>
      </c>
      <c r="AF19" s="18">
        <f>[15]Março!$J$35</f>
        <v>25.56</v>
      </c>
      <c r="AG19" s="38">
        <f t="shared" si="3"/>
        <v>54.72</v>
      </c>
      <c r="AH19" s="2"/>
    </row>
    <row r="20" spans="1:34" ht="17.100000000000001" customHeight="1" x14ac:dyDescent="0.2">
      <c r="A20" s="16" t="s">
        <v>10</v>
      </c>
      <c r="B20" s="18">
        <f>[16]Março!$J$5</f>
        <v>32.04</v>
      </c>
      <c r="C20" s="18">
        <f>[16]Março!$J$6</f>
        <v>38.519999999999996</v>
      </c>
      <c r="D20" s="18">
        <f>[16]Março!$J$7</f>
        <v>30.240000000000002</v>
      </c>
      <c r="E20" s="18">
        <f>[16]Março!$J$8</f>
        <v>28.08</v>
      </c>
      <c r="F20" s="18">
        <f>[16]Março!$J$9</f>
        <v>29.880000000000003</v>
      </c>
      <c r="G20" s="18">
        <f>[16]Março!$J$10</f>
        <v>29.880000000000003</v>
      </c>
      <c r="H20" s="18">
        <f>[16]Março!$J$11</f>
        <v>37.440000000000005</v>
      </c>
      <c r="I20" s="18">
        <f>[16]Março!$J$12</f>
        <v>58.32</v>
      </c>
      <c r="J20" s="18">
        <f>[16]Março!$J$13</f>
        <v>40.680000000000007</v>
      </c>
      <c r="K20" s="18">
        <f>[16]Março!$J$14</f>
        <v>45</v>
      </c>
      <c r="L20" s="18">
        <f>[16]Março!$J$15</f>
        <v>36.72</v>
      </c>
      <c r="M20" s="18">
        <f>[16]Março!$J$16</f>
        <v>40.32</v>
      </c>
      <c r="N20" s="18">
        <f>[16]Março!$J$17</f>
        <v>44.64</v>
      </c>
      <c r="O20" s="18">
        <f>[16]Março!$J$18</f>
        <v>21.96</v>
      </c>
      <c r="P20" s="18">
        <f>[16]Março!$J$19</f>
        <v>24.48</v>
      </c>
      <c r="Q20" s="18">
        <f>[16]Março!$J$20</f>
        <v>46.440000000000005</v>
      </c>
      <c r="R20" s="18">
        <f>[16]Março!$J$21</f>
        <v>27.720000000000002</v>
      </c>
      <c r="S20" s="18">
        <f>[16]Março!$J$22</f>
        <v>35.28</v>
      </c>
      <c r="T20" s="18">
        <f>[16]Março!$J$23</f>
        <v>36.36</v>
      </c>
      <c r="U20" s="18">
        <f>[16]Março!$J$24</f>
        <v>36.36</v>
      </c>
      <c r="V20" s="18">
        <f>[16]Março!$J$25</f>
        <v>16.2</v>
      </c>
      <c r="W20" s="18">
        <f>[16]Março!$J$26</f>
        <v>21.6</v>
      </c>
      <c r="X20" s="18">
        <f>[16]Março!$J$27</f>
        <v>18.720000000000002</v>
      </c>
      <c r="Y20" s="18">
        <f>[16]Março!$J$28</f>
        <v>40.680000000000007</v>
      </c>
      <c r="Z20" s="18">
        <f>[16]Março!$J$29</f>
        <v>25.92</v>
      </c>
      <c r="AA20" s="18">
        <f>[16]Março!$J$30</f>
        <v>38.880000000000003</v>
      </c>
      <c r="AB20" s="18">
        <f>[16]Março!$J$31</f>
        <v>24.12</v>
      </c>
      <c r="AC20" s="18">
        <f>[16]Março!$J$32</f>
        <v>18</v>
      </c>
      <c r="AD20" s="18">
        <f>[16]Março!$J$33</f>
        <v>30.6</v>
      </c>
      <c r="AE20" s="18">
        <f>[16]Março!$J$34</f>
        <v>27.36</v>
      </c>
      <c r="AF20" s="18">
        <f>[16]Março!$J$35</f>
        <v>25.92</v>
      </c>
      <c r="AG20" s="38">
        <f t="shared" si="3"/>
        <v>58.32</v>
      </c>
      <c r="AH20" s="2"/>
    </row>
    <row r="21" spans="1:34" ht="17.100000000000001" customHeight="1" x14ac:dyDescent="0.2">
      <c r="A21" s="16" t="s">
        <v>11</v>
      </c>
      <c r="B21" s="18">
        <f>[17]Março!$J$5</f>
        <v>30.240000000000002</v>
      </c>
      <c r="C21" s="18">
        <f>[17]Março!$J$6</f>
        <v>27</v>
      </c>
      <c r="D21" s="18">
        <f>[17]Março!$J$7</f>
        <v>28.08</v>
      </c>
      <c r="E21" s="18">
        <f>[17]Março!$J$8</f>
        <v>52.92</v>
      </c>
      <c r="F21" s="18">
        <f>[17]Março!$J$9</f>
        <v>42.480000000000004</v>
      </c>
      <c r="G21" s="18">
        <f>[17]Março!$J$10</f>
        <v>34.200000000000003</v>
      </c>
      <c r="H21" s="18">
        <f>[17]Março!$J$11</f>
        <v>35.64</v>
      </c>
      <c r="I21" s="18">
        <f>[17]Março!$J$12</f>
        <v>41.76</v>
      </c>
      <c r="J21" s="18">
        <f>[17]Março!$J$13</f>
        <v>43.92</v>
      </c>
      <c r="K21" s="18">
        <f>[17]Março!$J$14</f>
        <v>47.88</v>
      </c>
      <c r="L21" s="18">
        <f>[17]Março!$J$15</f>
        <v>48.6</v>
      </c>
      <c r="M21" s="18">
        <f>[17]Março!$J$16</f>
        <v>46.800000000000004</v>
      </c>
      <c r="N21" s="18">
        <f>[17]Março!$J$17</f>
        <v>59.760000000000005</v>
      </c>
      <c r="O21" s="18">
        <f>[17]Março!$J$18</f>
        <v>28.08</v>
      </c>
      <c r="P21" s="18">
        <f>[17]Março!$J$19</f>
        <v>16.920000000000002</v>
      </c>
      <c r="Q21" s="18">
        <f>[17]Março!$J$20</f>
        <v>30.96</v>
      </c>
      <c r="R21" s="18">
        <f>[17]Março!$J$21</f>
        <v>21.96</v>
      </c>
      <c r="S21" s="18">
        <f>[17]Março!$J$22</f>
        <v>38.159999999999997</v>
      </c>
      <c r="T21" s="18">
        <f>[17]Março!$J$23</f>
        <v>31.680000000000003</v>
      </c>
      <c r="U21" s="18">
        <f>[17]Março!$J$24</f>
        <v>36.72</v>
      </c>
      <c r="V21" s="18">
        <f>[17]Março!$J$25</f>
        <v>18</v>
      </c>
      <c r="W21" s="18">
        <f>[17]Março!$J$26</f>
        <v>21.6</v>
      </c>
      <c r="X21" s="18">
        <f>[17]Março!$J$27</f>
        <v>19.079999999999998</v>
      </c>
      <c r="Y21" s="18">
        <f>[17]Março!$J$28</f>
        <v>28.8</v>
      </c>
      <c r="Z21" s="18">
        <f>[17]Março!$J$29</f>
        <v>29.52</v>
      </c>
      <c r="AA21" s="18">
        <f>[17]Março!$J$30</f>
        <v>41.76</v>
      </c>
      <c r="AB21" s="18">
        <f>[17]Março!$J$31</f>
        <v>25.56</v>
      </c>
      <c r="AC21" s="18">
        <f>[17]Março!$J$32</f>
        <v>19.8</v>
      </c>
      <c r="AD21" s="18">
        <f>[17]Março!$J$33</f>
        <v>30.96</v>
      </c>
      <c r="AE21" s="18">
        <f>[17]Março!$J$34</f>
        <v>23.400000000000002</v>
      </c>
      <c r="AF21" s="18">
        <f>[17]Março!$J$35</f>
        <v>31.319999999999997</v>
      </c>
      <c r="AG21" s="38">
        <f t="shared" si="3"/>
        <v>59.760000000000005</v>
      </c>
      <c r="AH21" s="2"/>
    </row>
    <row r="22" spans="1:34" ht="17.100000000000001" customHeight="1" x14ac:dyDescent="0.2">
      <c r="A22" s="16" t="s">
        <v>12</v>
      </c>
      <c r="B22" s="18">
        <f>[18]Março!$J$5</f>
        <v>20.88</v>
      </c>
      <c r="C22" s="18">
        <f>[18]Março!$J$6</f>
        <v>28.8</v>
      </c>
      <c r="D22" s="18">
        <f>[18]Março!$J$7</f>
        <v>33.480000000000004</v>
      </c>
      <c r="E22" s="18">
        <f>[18]Março!$J$8</f>
        <v>32.4</v>
      </c>
      <c r="F22" s="18">
        <f>[18]Março!$J$9</f>
        <v>27</v>
      </c>
      <c r="G22" s="18">
        <f>[18]Março!$J$10</f>
        <v>33.840000000000003</v>
      </c>
      <c r="H22" s="18">
        <f>[18]Março!$J$11</f>
        <v>34.56</v>
      </c>
      <c r="I22" s="18">
        <f>[18]Março!$J$12</f>
        <v>23.040000000000003</v>
      </c>
      <c r="J22" s="18">
        <f>[18]Março!$J$13</f>
        <v>41.4</v>
      </c>
      <c r="K22" s="18">
        <f>[18]Março!$J$14</f>
        <v>35.64</v>
      </c>
      <c r="L22" s="18">
        <f>[18]Março!$J$15</f>
        <v>60.12</v>
      </c>
      <c r="M22" s="18">
        <f>[18]Março!$J$16</f>
        <v>39.24</v>
      </c>
      <c r="N22" s="18">
        <f>[18]Março!$J$17</f>
        <v>51.84</v>
      </c>
      <c r="O22" s="18">
        <f>[18]Março!$J$18</f>
        <v>25.2</v>
      </c>
      <c r="P22" s="18">
        <f>[18]Março!$J$19</f>
        <v>34.92</v>
      </c>
      <c r="Q22" s="18">
        <f>[18]Março!$J$20</f>
        <v>33.840000000000003</v>
      </c>
      <c r="R22" s="18">
        <f>[18]Março!$J$21</f>
        <v>24.48</v>
      </c>
      <c r="S22" s="18">
        <f>[18]Março!$J$22</f>
        <v>21.96</v>
      </c>
      <c r="T22" s="18">
        <f>[18]Março!$J$23</f>
        <v>18.36</v>
      </c>
      <c r="U22" s="18">
        <f>[18]Março!$J$24</f>
        <v>31.319999999999997</v>
      </c>
      <c r="V22" s="18">
        <f>[18]Março!$J$25</f>
        <v>19.079999999999998</v>
      </c>
      <c r="W22" s="18">
        <f>[18]Março!$J$26</f>
        <v>16.2</v>
      </c>
      <c r="X22" s="18">
        <f>[18]Março!$J$27</f>
        <v>21.6</v>
      </c>
      <c r="Y22" s="18">
        <f>[18]Março!$J$28</f>
        <v>37.800000000000004</v>
      </c>
      <c r="Z22" s="18">
        <f>[18]Março!$J$29</f>
        <v>56.88</v>
      </c>
      <c r="AA22" s="18">
        <f>[18]Março!$J$30</f>
        <v>36.36</v>
      </c>
      <c r="AB22" s="18">
        <f>[18]Março!$J$31</f>
        <v>27.36</v>
      </c>
      <c r="AC22" s="18">
        <f>[18]Março!$J$32</f>
        <v>19.079999999999998</v>
      </c>
      <c r="AD22" s="18">
        <f>[18]Março!$J$33</f>
        <v>18</v>
      </c>
      <c r="AE22" s="18">
        <f>[18]Março!$J$34</f>
        <v>22.32</v>
      </c>
      <c r="AF22" s="18">
        <f>[18]Março!$J$35</f>
        <v>23.759999999999998</v>
      </c>
      <c r="AG22" s="38">
        <f t="shared" si="3"/>
        <v>60.12</v>
      </c>
      <c r="AH22" s="2"/>
    </row>
    <row r="23" spans="1:34" ht="17.100000000000001" customHeight="1" x14ac:dyDescent="0.2">
      <c r="A23" s="16" t="s">
        <v>13</v>
      </c>
      <c r="B23" s="18">
        <f>[19]Março!$J$5</f>
        <v>28.8</v>
      </c>
      <c r="C23" s="18">
        <f>[19]Março!$J$6</f>
        <v>39.24</v>
      </c>
      <c r="D23" s="18">
        <f>[19]Março!$J$7</f>
        <v>29.52</v>
      </c>
      <c r="E23" s="18">
        <f>[19]Março!$J$8</f>
        <v>33.119999999999997</v>
      </c>
      <c r="F23" s="18">
        <f>[19]Março!$J$9</f>
        <v>36</v>
      </c>
      <c r="G23" s="18">
        <f>[19]Março!$J$10</f>
        <v>38.519999999999996</v>
      </c>
      <c r="H23" s="18">
        <f>[19]Março!$J$11</f>
        <v>53.64</v>
      </c>
      <c r="I23" s="18">
        <f>[19]Março!$J$12</f>
        <v>39.96</v>
      </c>
      <c r="J23" s="18">
        <f>[19]Março!$J$13</f>
        <v>33.480000000000004</v>
      </c>
      <c r="K23" s="18">
        <f>[19]Março!$J$14</f>
        <v>47.88</v>
      </c>
      <c r="L23" s="18">
        <f>[19]Março!$J$15</f>
        <v>51.84</v>
      </c>
      <c r="M23" s="18">
        <f>[19]Março!$J$16</f>
        <v>47.88</v>
      </c>
      <c r="N23" s="18">
        <f>[19]Março!$J$17</f>
        <v>48.96</v>
      </c>
      <c r="O23" s="18">
        <f>[19]Março!$J$18</f>
        <v>24.48</v>
      </c>
      <c r="P23" s="18">
        <f>[19]Março!$J$19</f>
        <v>36.36</v>
      </c>
      <c r="Q23" s="18">
        <f>[19]Março!$J$20</f>
        <v>22.68</v>
      </c>
      <c r="R23" s="18">
        <f>[19]Março!$J$21</f>
        <v>31.319999999999997</v>
      </c>
      <c r="S23" s="18">
        <f>[19]Março!$J$22</f>
        <v>29.52</v>
      </c>
      <c r="T23" s="18">
        <f>[19]Março!$J$23</f>
        <v>34.200000000000003</v>
      </c>
      <c r="U23" s="18">
        <f>[19]Março!$J$24</f>
        <v>27.720000000000002</v>
      </c>
      <c r="V23" s="18">
        <f>[19]Março!$J$25</f>
        <v>17.64</v>
      </c>
      <c r="W23" s="18">
        <f>[19]Março!$J$26</f>
        <v>32.4</v>
      </c>
      <c r="X23" s="18">
        <f>[19]Março!$J$27</f>
        <v>42.84</v>
      </c>
      <c r="Y23" s="18">
        <f>[19]Março!$J$28</f>
        <v>41.4</v>
      </c>
      <c r="Z23" s="18">
        <f>[19]Março!$J$29</f>
        <v>29.880000000000003</v>
      </c>
      <c r="AA23" s="18">
        <f>[19]Março!$J$30</f>
        <v>31.680000000000003</v>
      </c>
      <c r="AB23" s="18">
        <f>[19]Março!$J$31</f>
        <v>32.4</v>
      </c>
      <c r="AC23" s="18">
        <f>[19]Março!$J$32</f>
        <v>23.759999999999998</v>
      </c>
      <c r="AD23" s="18">
        <f>[19]Março!$J$33</f>
        <v>20.16</v>
      </c>
      <c r="AE23" s="18">
        <f>[19]Março!$J$34</f>
        <v>25.56</v>
      </c>
      <c r="AF23" s="18">
        <f>[19]Março!$J$35</f>
        <v>30.6</v>
      </c>
      <c r="AG23" s="38">
        <f t="shared" si="3"/>
        <v>53.64</v>
      </c>
      <c r="AH23" s="2"/>
    </row>
    <row r="24" spans="1:34" ht="17.100000000000001" customHeight="1" x14ac:dyDescent="0.2">
      <c r="A24" s="16" t="s">
        <v>14</v>
      </c>
      <c r="B24" s="18">
        <f>[20]Março!$J$5</f>
        <v>60.12</v>
      </c>
      <c r="C24" s="18">
        <f>[20]Março!$J$6</f>
        <v>19.8</v>
      </c>
      <c r="D24" s="18">
        <f>[20]Março!$J$7</f>
        <v>26.28</v>
      </c>
      <c r="E24" s="18">
        <f>[20]Março!$J$8</f>
        <v>24.12</v>
      </c>
      <c r="F24" s="18">
        <f>[20]Março!$J$9</f>
        <v>34.200000000000003</v>
      </c>
      <c r="G24" s="18">
        <f>[20]Março!$J$10</f>
        <v>28.8</v>
      </c>
      <c r="H24" s="18">
        <f>[20]Março!$J$11</f>
        <v>27</v>
      </c>
      <c r="I24" s="18">
        <f>[20]Março!$J$12</f>
        <v>49.32</v>
      </c>
      <c r="J24" s="18">
        <f>[20]Março!$J$13</f>
        <v>43.56</v>
      </c>
      <c r="K24" s="18">
        <f>[20]Março!$J$14</f>
        <v>41.76</v>
      </c>
      <c r="L24" s="18">
        <f>[20]Março!$J$15</f>
        <v>54</v>
      </c>
      <c r="M24" s="18">
        <f>[20]Março!$J$16</f>
        <v>70.56</v>
      </c>
      <c r="N24" s="18">
        <f>[20]Março!$J$17</f>
        <v>32.04</v>
      </c>
      <c r="O24" s="18">
        <f>[20]Março!$J$18</f>
        <v>36.36</v>
      </c>
      <c r="P24" s="18">
        <f>[20]Março!$J$19</f>
        <v>23.759999999999998</v>
      </c>
      <c r="Q24" s="18">
        <f>[20]Março!$J$20</f>
        <v>23.400000000000002</v>
      </c>
      <c r="R24" s="18">
        <f>[20]Março!$J$21</f>
        <v>26.64</v>
      </c>
      <c r="S24" s="18">
        <f>[20]Março!$J$22</f>
        <v>30.6</v>
      </c>
      <c r="T24" s="18">
        <f>[20]Março!$J$23</f>
        <v>30.96</v>
      </c>
      <c r="U24" s="18">
        <f>[20]Março!$J$24</f>
        <v>35.64</v>
      </c>
      <c r="V24" s="18">
        <f>[20]Março!$J$25</f>
        <v>26.28</v>
      </c>
      <c r="W24" s="18">
        <f>[20]Março!$J$26</f>
        <v>21.6</v>
      </c>
      <c r="X24" s="18">
        <f>[20]Março!$J$27</f>
        <v>40.32</v>
      </c>
      <c r="Y24" s="18">
        <f>[20]Março!$J$28</f>
        <v>56.88</v>
      </c>
      <c r="Z24" s="18">
        <f>[20]Março!$J$29</f>
        <v>25.56</v>
      </c>
      <c r="AA24" s="18">
        <f>[20]Março!$J$30</f>
        <v>39.96</v>
      </c>
      <c r="AB24" s="18">
        <f>[20]Março!$J$31</f>
        <v>27.36</v>
      </c>
      <c r="AC24" s="18">
        <f>[20]Março!$J$32</f>
        <v>17.64</v>
      </c>
      <c r="AD24" s="18">
        <f>[20]Março!$J$33</f>
        <v>22.68</v>
      </c>
      <c r="AE24" s="18">
        <f>[20]Março!$J$34</f>
        <v>26.28</v>
      </c>
      <c r="AF24" s="18">
        <f>[20]Março!$J$35</f>
        <v>28.8</v>
      </c>
      <c r="AG24" s="38">
        <f t="shared" si="3"/>
        <v>70.56</v>
      </c>
      <c r="AH24" s="2"/>
    </row>
    <row r="25" spans="1:34" ht="17.100000000000001" customHeight="1" x14ac:dyDescent="0.2">
      <c r="A25" s="16" t="s">
        <v>15</v>
      </c>
      <c r="B25" s="18">
        <f>[21]Março!$J$5</f>
        <v>39.6</v>
      </c>
      <c r="C25" s="18">
        <f>[21]Março!$J$6</f>
        <v>44.64</v>
      </c>
      <c r="D25" s="18">
        <f>[21]Março!$J$7</f>
        <v>36.36</v>
      </c>
      <c r="E25" s="18">
        <f>[21]Março!$J$8</f>
        <v>29.52</v>
      </c>
      <c r="F25" s="18">
        <f>[21]Março!$J$9</f>
        <v>41.04</v>
      </c>
      <c r="G25" s="18">
        <f>[21]Março!$J$10</f>
        <v>33.840000000000003</v>
      </c>
      <c r="H25" s="18">
        <f>[21]Março!$J$11</f>
        <v>38.880000000000003</v>
      </c>
      <c r="I25" s="18">
        <f>[21]Março!$J$12</f>
        <v>40.680000000000007</v>
      </c>
      <c r="J25" s="18">
        <f>[21]Março!$J$13</f>
        <v>40.680000000000007</v>
      </c>
      <c r="K25" s="18">
        <f>[21]Março!$J$14</f>
        <v>42.84</v>
      </c>
      <c r="L25" s="18">
        <f>[21]Março!$J$15</f>
        <v>38.159999999999997</v>
      </c>
      <c r="M25" s="18">
        <f>[21]Março!$J$16</f>
        <v>48.24</v>
      </c>
      <c r="N25" s="18">
        <f>[21]Março!$J$17</f>
        <v>48.24</v>
      </c>
      <c r="O25" s="18">
        <f>[21]Março!$J$18</f>
        <v>27</v>
      </c>
      <c r="P25" s="18">
        <f>[21]Março!$J$19</f>
        <v>23.400000000000002</v>
      </c>
      <c r="Q25" s="18">
        <f>[21]Março!$J$20</f>
        <v>22.68</v>
      </c>
      <c r="R25" s="18">
        <f>[21]Março!$J$21</f>
        <v>27.720000000000002</v>
      </c>
      <c r="S25" s="18">
        <f>[21]Março!$J$22</f>
        <v>49.680000000000007</v>
      </c>
      <c r="T25" s="18">
        <f>[21]Março!$J$23</f>
        <v>47.88</v>
      </c>
      <c r="U25" s="18">
        <f>[21]Março!$J$24</f>
        <v>39.96</v>
      </c>
      <c r="V25" s="18">
        <f>[21]Março!$J$25</f>
        <v>22.68</v>
      </c>
      <c r="W25" s="18">
        <f>[21]Março!$J$26</f>
        <v>23.759999999999998</v>
      </c>
      <c r="X25" s="18">
        <f>[21]Março!$J$27</f>
        <v>25.2</v>
      </c>
      <c r="Y25" s="18">
        <f>[21]Março!$J$28</f>
        <v>48.24</v>
      </c>
      <c r="Z25" s="18">
        <f>[21]Março!$J$29</f>
        <v>27.720000000000002</v>
      </c>
      <c r="AA25" s="18">
        <f>[21]Março!$J$30</f>
        <v>41.4</v>
      </c>
      <c r="AB25" s="18">
        <f>[21]Março!$J$31</f>
        <v>26.64</v>
      </c>
      <c r="AC25" s="18">
        <f>[21]Março!$J$32</f>
        <v>23.400000000000002</v>
      </c>
      <c r="AD25" s="18">
        <f>[21]Março!$J$33</f>
        <v>45.72</v>
      </c>
      <c r="AE25" s="18">
        <f>[21]Março!$J$34</f>
        <v>33.119999999999997</v>
      </c>
      <c r="AF25" s="18">
        <f>[21]Março!$J$35</f>
        <v>34.200000000000003</v>
      </c>
      <c r="AG25" s="38">
        <f t="shared" si="3"/>
        <v>49.680000000000007</v>
      </c>
      <c r="AH25" s="2"/>
    </row>
    <row r="26" spans="1:34" ht="17.100000000000001" customHeight="1" x14ac:dyDescent="0.2">
      <c r="A26" s="16" t="s">
        <v>16</v>
      </c>
      <c r="B26" s="18">
        <f>[22]Março!$J$5</f>
        <v>45.36</v>
      </c>
      <c r="C26" s="18">
        <f>[22]Março!$J$6</f>
        <v>31.680000000000003</v>
      </c>
      <c r="D26" s="18">
        <f>[22]Março!$J$7</f>
        <v>31.680000000000003</v>
      </c>
      <c r="E26" s="18">
        <f>[22]Março!$J$8</f>
        <v>26.28</v>
      </c>
      <c r="F26" s="18">
        <f>[22]Março!$J$9</f>
        <v>23.040000000000003</v>
      </c>
      <c r="G26" s="18">
        <f>[22]Março!$J$10</f>
        <v>33.480000000000004</v>
      </c>
      <c r="H26" s="18">
        <f>[22]Março!$J$11</f>
        <v>29.52</v>
      </c>
      <c r="I26" s="18">
        <f>[22]Março!$J$12</f>
        <v>29.52</v>
      </c>
      <c r="J26" s="18">
        <f>[22]Março!$J$13</f>
        <v>31.319999999999997</v>
      </c>
      <c r="K26" s="18">
        <f>[22]Março!$J$14</f>
        <v>37.440000000000005</v>
      </c>
      <c r="L26" s="18">
        <f>[22]Março!$J$15</f>
        <v>29.880000000000003</v>
      </c>
      <c r="M26" s="18">
        <f>[22]Março!$J$16</f>
        <v>54.72</v>
      </c>
      <c r="N26" s="18">
        <f>[22]Março!$J$17</f>
        <v>26.28</v>
      </c>
      <c r="O26" s="18">
        <f>[22]Março!$J$18</f>
        <v>21.96</v>
      </c>
      <c r="P26" s="18">
        <f>[22]Março!$J$19</f>
        <v>25.92</v>
      </c>
      <c r="Q26" s="18">
        <f>[22]Março!$J$20</f>
        <v>29.880000000000003</v>
      </c>
      <c r="R26" s="18">
        <f>[22]Março!$J$21</f>
        <v>22.32</v>
      </c>
      <c r="S26" s="18">
        <f>[22]Março!$J$22</f>
        <v>33.480000000000004</v>
      </c>
      <c r="T26" s="18">
        <f>[22]Março!$J$23</f>
        <v>23.040000000000003</v>
      </c>
      <c r="U26" s="18">
        <f>[22]Março!$J$24</f>
        <v>34.56</v>
      </c>
      <c r="V26" s="18">
        <f>[22]Março!$J$25</f>
        <v>23.759999999999998</v>
      </c>
      <c r="W26" s="18">
        <f>[22]Março!$J$26</f>
        <v>20.52</v>
      </c>
      <c r="X26" s="18">
        <f>[22]Março!$J$27</f>
        <v>42.480000000000004</v>
      </c>
      <c r="Y26" s="18">
        <f>[22]Março!$J$28</f>
        <v>37.800000000000004</v>
      </c>
      <c r="Z26" s="18">
        <f>[22]Março!$J$29</f>
        <v>50.04</v>
      </c>
      <c r="AA26" s="18">
        <f>[22]Março!$J$30</f>
        <v>58.32</v>
      </c>
      <c r="AB26" s="18">
        <f>[22]Março!$J$31</f>
        <v>25.2</v>
      </c>
      <c r="AC26" s="18">
        <f>[22]Março!$J$32</f>
        <v>22.68</v>
      </c>
      <c r="AD26" s="18">
        <f>[22]Março!$J$33</f>
        <v>19.8</v>
      </c>
      <c r="AE26" s="18">
        <f>[22]Março!$J$34</f>
        <v>21.96</v>
      </c>
      <c r="AF26" s="18">
        <f>[22]Março!$J$35</f>
        <v>29.16</v>
      </c>
      <c r="AG26" s="38">
        <f t="shared" ref="AG26:AG32" si="4">MAX(B26:AF26)</f>
        <v>58.32</v>
      </c>
      <c r="AH26" s="2"/>
    </row>
    <row r="27" spans="1:34" ht="17.100000000000001" customHeight="1" x14ac:dyDescent="0.2">
      <c r="A27" s="16" t="s">
        <v>17</v>
      </c>
      <c r="B27" s="18">
        <f>[23]Março!$J$5</f>
        <v>44.64</v>
      </c>
      <c r="C27" s="18">
        <f>[23]Março!$J$6</f>
        <v>33.480000000000004</v>
      </c>
      <c r="D27" s="18">
        <f>[23]Março!$J$7</f>
        <v>30.96</v>
      </c>
      <c r="E27" s="18">
        <f>[23]Março!$J$8</f>
        <v>37.440000000000005</v>
      </c>
      <c r="F27" s="18">
        <f>[23]Março!$J$9</f>
        <v>40.32</v>
      </c>
      <c r="G27" s="18">
        <f>[23]Março!$J$10</f>
        <v>33.480000000000004</v>
      </c>
      <c r="H27" s="18">
        <f>[23]Março!$J$11</f>
        <v>41.76</v>
      </c>
      <c r="I27" s="18">
        <f>[23]Março!$J$12</f>
        <v>48.24</v>
      </c>
      <c r="J27" s="18">
        <f>[23]Março!$J$13</f>
        <v>46.440000000000005</v>
      </c>
      <c r="K27" s="18">
        <f>[23]Março!$J$14</f>
        <v>45</v>
      </c>
      <c r="L27" s="18">
        <f>[23]Março!$J$15</f>
        <v>57.24</v>
      </c>
      <c r="M27" s="18">
        <f>[23]Março!$J$16</f>
        <v>52.2</v>
      </c>
      <c r="N27" s="18">
        <f>[23]Março!$J$17</f>
        <v>55.800000000000004</v>
      </c>
      <c r="O27" s="18">
        <f>[23]Março!$J$18</f>
        <v>33.840000000000003</v>
      </c>
      <c r="P27" s="18">
        <f>[23]Março!$J$19</f>
        <v>40.32</v>
      </c>
      <c r="Q27" s="18">
        <f>[23]Março!$J$20</f>
        <v>30.96</v>
      </c>
      <c r="R27" s="18">
        <f>[23]Março!$J$21</f>
        <v>25.2</v>
      </c>
      <c r="S27" s="18">
        <f>[23]Março!$J$22</f>
        <v>40.32</v>
      </c>
      <c r="T27" s="18">
        <f>[23]Março!$J$23</f>
        <v>24.48</v>
      </c>
      <c r="U27" s="18">
        <f>[23]Março!$J$24</f>
        <v>47.88</v>
      </c>
      <c r="V27" s="18">
        <f>[23]Março!$J$25</f>
        <v>19.079999999999998</v>
      </c>
      <c r="W27" s="18">
        <f>[23]Março!$J$26</f>
        <v>21.96</v>
      </c>
      <c r="X27" s="18">
        <f>[23]Março!$J$27</f>
        <v>17.28</v>
      </c>
      <c r="Y27" s="18">
        <f>[23]Março!$J$28</f>
        <v>45.72</v>
      </c>
      <c r="Z27" s="18">
        <f>[23]Março!$J$29</f>
        <v>34.56</v>
      </c>
      <c r="AA27" s="18">
        <f>[23]Março!$J$30</f>
        <v>44.64</v>
      </c>
      <c r="AB27" s="18">
        <f>[23]Março!$J$31</f>
        <v>34.200000000000003</v>
      </c>
      <c r="AC27" s="18">
        <f>[23]Março!$J$32</f>
        <v>15.840000000000002</v>
      </c>
      <c r="AD27" s="18" t="str">
        <f>[23]Março!$J$33</f>
        <v>**</v>
      </c>
      <c r="AE27" s="18" t="str">
        <f>[23]Março!$J$34</f>
        <v>**</v>
      </c>
      <c r="AF27" s="18" t="str">
        <f>[23]Março!$J$35</f>
        <v>**</v>
      </c>
      <c r="AG27" s="38">
        <f t="shared" si="4"/>
        <v>57.24</v>
      </c>
      <c r="AH27" s="2"/>
    </row>
    <row r="28" spans="1:34" ht="17.100000000000001" customHeight="1" x14ac:dyDescent="0.2">
      <c r="A28" s="16" t="s">
        <v>18</v>
      </c>
      <c r="B28" s="18">
        <f>[24]Março!$J$5</f>
        <v>35.64</v>
      </c>
      <c r="C28" s="18">
        <f>[24]Março!$J$6</f>
        <v>44.64</v>
      </c>
      <c r="D28" s="18">
        <f>[24]Março!$J$7</f>
        <v>52.2</v>
      </c>
      <c r="E28" s="18">
        <f>[24]Março!$J$8</f>
        <v>45.72</v>
      </c>
      <c r="F28" s="18">
        <f>[24]Março!$J$9</f>
        <v>57.24</v>
      </c>
      <c r="G28" s="18">
        <f>[24]Março!$J$10</f>
        <v>41.04</v>
      </c>
      <c r="H28" s="18">
        <f>[24]Março!$J$11</f>
        <v>39.96</v>
      </c>
      <c r="I28" s="18">
        <f>[24]Março!$J$12</f>
        <v>21.6</v>
      </c>
      <c r="J28" s="18">
        <f>[24]Março!$J$13</f>
        <v>37.080000000000005</v>
      </c>
      <c r="K28" s="18">
        <f>[24]Março!$J$14</f>
        <v>43.92</v>
      </c>
      <c r="L28" s="18">
        <f>[24]Março!$J$15</f>
        <v>42.480000000000004</v>
      </c>
      <c r="M28" s="18">
        <f>[24]Março!$J$16</f>
        <v>63.72</v>
      </c>
      <c r="N28" s="18">
        <f>[24]Março!$J$17</f>
        <v>48.24</v>
      </c>
      <c r="O28" s="18">
        <f>[24]Março!$J$18</f>
        <v>77.760000000000005</v>
      </c>
      <c r="P28" s="18">
        <f>[24]Março!$J$19</f>
        <v>36.36</v>
      </c>
      <c r="Q28" s="18">
        <f>[24]Março!$J$20</f>
        <v>24.12</v>
      </c>
      <c r="R28" s="18">
        <f>[24]Março!$J$21</f>
        <v>19.8</v>
      </c>
      <c r="S28" s="18">
        <f>[24]Março!$J$22</f>
        <v>46.440000000000005</v>
      </c>
      <c r="T28" s="18">
        <f>[24]Março!$J$23</f>
        <v>30.96</v>
      </c>
      <c r="U28" s="18">
        <f>[24]Março!$J$24</f>
        <v>37.080000000000005</v>
      </c>
      <c r="V28" s="18">
        <f>[24]Março!$J$25</f>
        <v>43.2</v>
      </c>
      <c r="W28" s="18">
        <f>[24]Março!$J$26</f>
        <v>23.400000000000002</v>
      </c>
      <c r="X28" s="18">
        <f>[24]Março!$J$27</f>
        <v>37.080000000000005</v>
      </c>
      <c r="Y28" s="18">
        <f>[24]Março!$J$28</f>
        <v>49.32</v>
      </c>
      <c r="Z28" s="18">
        <f>[24]Março!$J$29</f>
        <v>35.28</v>
      </c>
      <c r="AA28" s="18">
        <f>[24]Março!$J$30</f>
        <v>37.440000000000005</v>
      </c>
      <c r="AB28" s="18">
        <f>[24]Março!$J$31</f>
        <v>35.64</v>
      </c>
      <c r="AC28" s="18">
        <f>[24]Março!$J$32</f>
        <v>28.8</v>
      </c>
      <c r="AD28" s="18">
        <f>[24]Março!$J$33</f>
        <v>32.04</v>
      </c>
      <c r="AE28" s="18">
        <f>[24]Março!$J$34</f>
        <v>35.64</v>
      </c>
      <c r="AF28" s="18">
        <f>[24]Março!$J$35</f>
        <v>33.840000000000003</v>
      </c>
      <c r="AG28" s="38">
        <f t="shared" si="4"/>
        <v>77.760000000000005</v>
      </c>
      <c r="AH28" s="2"/>
    </row>
    <row r="29" spans="1:34" ht="17.100000000000001" customHeight="1" x14ac:dyDescent="0.2">
      <c r="A29" s="16" t="s">
        <v>19</v>
      </c>
      <c r="B29" s="18">
        <f>[25]Março!$J$5</f>
        <v>38.519999999999996</v>
      </c>
      <c r="C29" s="18">
        <f>[25]Março!$J$6</f>
        <v>48.24</v>
      </c>
      <c r="D29" s="18">
        <f>[25]Março!$J$7</f>
        <v>37.080000000000005</v>
      </c>
      <c r="E29" s="18">
        <f>[25]Março!$J$8</f>
        <v>24.840000000000003</v>
      </c>
      <c r="F29" s="18">
        <f>[25]Março!$J$9</f>
        <v>33.840000000000003</v>
      </c>
      <c r="G29" s="18">
        <f>[25]Março!$J$10</f>
        <v>30.96</v>
      </c>
      <c r="H29" s="18">
        <f>[25]Março!$J$11</f>
        <v>47.519999999999996</v>
      </c>
      <c r="I29" s="18">
        <f>[25]Março!$J$12</f>
        <v>57.960000000000008</v>
      </c>
      <c r="J29" s="18">
        <f>[25]Março!$J$13</f>
        <v>36</v>
      </c>
      <c r="K29" s="18">
        <f>[25]Março!$J$14</f>
        <v>61.560000000000009</v>
      </c>
      <c r="L29" s="18">
        <f>[25]Março!$J$15</f>
        <v>35.64</v>
      </c>
      <c r="M29" s="18">
        <f>[25]Março!$J$16</f>
        <v>51.12</v>
      </c>
      <c r="N29" s="18">
        <f>[25]Março!$J$17</f>
        <v>66.600000000000009</v>
      </c>
      <c r="O29" s="18">
        <f>[25]Março!$J$18</f>
        <v>29.880000000000003</v>
      </c>
      <c r="P29" s="18">
        <f>[25]Março!$J$19</f>
        <v>23.040000000000003</v>
      </c>
      <c r="Q29" s="18">
        <f>[25]Março!$J$20</f>
        <v>25.56</v>
      </c>
      <c r="R29" s="18">
        <f>[25]Março!$J$21</f>
        <v>40.32</v>
      </c>
      <c r="S29" s="18">
        <f>[25]Março!$J$22</f>
        <v>39.6</v>
      </c>
      <c r="T29" s="18">
        <f>[25]Março!$J$23</f>
        <v>42.12</v>
      </c>
      <c r="U29" s="18">
        <f>[25]Março!$J$24</f>
        <v>53.64</v>
      </c>
      <c r="V29" s="18">
        <f>[25]Março!$J$25</f>
        <v>22.68</v>
      </c>
      <c r="W29" s="18">
        <f>[25]Março!$J$26</f>
        <v>21.96</v>
      </c>
      <c r="X29" s="18">
        <f>[25]Março!$J$27</f>
        <v>29.52</v>
      </c>
      <c r="Y29" s="18">
        <f>[25]Março!$J$28</f>
        <v>27</v>
      </c>
      <c r="Z29" s="18">
        <f>[25]Março!$J$29</f>
        <v>18</v>
      </c>
      <c r="AA29" s="18">
        <f>[25]Março!$J$30</f>
        <v>37.800000000000004</v>
      </c>
      <c r="AB29" s="18">
        <f>[25]Março!$J$31</f>
        <v>30.96</v>
      </c>
      <c r="AC29" s="18">
        <f>[25]Março!$J$32</f>
        <v>23.759999999999998</v>
      </c>
      <c r="AD29" s="18">
        <f>[25]Março!$J$33</f>
        <v>34.200000000000003</v>
      </c>
      <c r="AE29" s="18">
        <f>[25]Março!$J$34</f>
        <v>29.52</v>
      </c>
      <c r="AF29" s="18">
        <f>[25]Março!$J$35</f>
        <v>29.880000000000003</v>
      </c>
      <c r="AG29" s="38">
        <f t="shared" si="4"/>
        <v>66.600000000000009</v>
      </c>
      <c r="AH29" s="2"/>
    </row>
    <row r="30" spans="1:34" ht="17.100000000000001" customHeight="1" x14ac:dyDescent="0.2">
      <c r="A30" s="16" t="s">
        <v>31</v>
      </c>
      <c r="B30" s="18">
        <f>[26]Março!$J$5</f>
        <v>35.28</v>
      </c>
      <c r="C30" s="18">
        <f>[26]Março!$J$6</f>
        <v>32.04</v>
      </c>
      <c r="D30" s="18">
        <f>[26]Março!$J$7</f>
        <v>30.96</v>
      </c>
      <c r="E30" s="18">
        <f>[26]Março!$J$8</f>
        <v>27.36</v>
      </c>
      <c r="F30" s="18">
        <f>[26]Março!$J$9</f>
        <v>34.56</v>
      </c>
      <c r="G30" s="18">
        <f>[26]Março!$J$10</f>
        <v>33.840000000000003</v>
      </c>
      <c r="H30" s="18">
        <f>[26]Março!$J$11</f>
        <v>28.8</v>
      </c>
      <c r="I30" s="18">
        <f>[26]Março!$J$12</f>
        <v>55.080000000000005</v>
      </c>
      <c r="J30" s="18">
        <f>[26]Março!$J$13</f>
        <v>36.36</v>
      </c>
      <c r="K30" s="18">
        <f>[26]Março!$J$14</f>
        <v>52.2</v>
      </c>
      <c r="L30" s="18">
        <f>[26]Março!$J$15</f>
        <v>42.84</v>
      </c>
      <c r="M30" s="18">
        <f>[26]Março!$J$16</f>
        <v>51.480000000000004</v>
      </c>
      <c r="N30" s="18">
        <f>[26]Março!$J$17</f>
        <v>53.28</v>
      </c>
      <c r="O30" s="18">
        <f>[26]Março!$J$18</f>
        <v>29.52</v>
      </c>
      <c r="P30" s="18">
        <f>[26]Março!$J$19</f>
        <v>36.36</v>
      </c>
      <c r="Q30" s="18">
        <f>[26]Março!$J$20</f>
        <v>24.12</v>
      </c>
      <c r="R30" s="18">
        <f>[26]Março!$J$21</f>
        <v>19.8</v>
      </c>
      <c r="S30" s="18">
        <f>[26]Março!$J$22</f>
        <v>46.440000000000005</v>
      </c>
      <c r="T30" s="18">
        <f>[26]Março!$J$23</f>
        <v>30.96</v>
      </c>
      <c r="U30" s="18">
        <f>[26]Março!$J$24</f>
        <v>35.64</v>
      </c>
      <c r="V30" s="18">
        <f>[26]Março!$J$25</f>
        <v>21.6</v>
      </c>
      <c r="W30" s="18">
        <f>[26]Março!$J$26</f>
        <v>20.52</v>
      </c>
      <c r="X30" s="18">
        <f>[26]Março!$J$27</f>
        <v>23.400000000000002</v>
      </c>
      <c r="Y30" s="18">
        <f>[26]Março!$J$28</f>
        <v>27</v>
      </c>
      <c r="Z30" s="18">
        <f>[26]Março!$J$29</f>
        <v>56.88</v>
      </c>
      <c r="AA30" s="18">
        <f>[26]Março!$J$30</f>
        <v>41.4</v>
      </c>
      <c r="AB30" s="18">
        <f>[26]Março!$J$31</f>
        <v>33.119999999999997</v>
      </c>
      <c r="AC30" s="18">
        <f>[26]Março!$J$32</f>
        <v>27</v>
      </c>
      <c r="AD30" s="18">
        <f>[26]Março!$J$33</f>
        <v>42.84</v>
      </c>
      <c r="AE30" s="18">
        <f>[26]Março!$J$34</f>
        <v>24.48</v>
      </c>
      <c r="AF30" s="18">
        <f>[26]Março!$J$35</f>
        <v>28.08</v>
      </c>
      <c r="AG30" s="38">
        <f t="shared" si="4"/>
        <v>56.88</v>
      </c>
      <c r="AH30" s="2"/>
    </row>
    <row r="31" spans="1:34" ht="17.100000000000001" customHeight="1" x14ac:dyDescent="0.2">
      <c r="A31" s="16" t="s">
        <v>50</v>
      </c>
      <c r="B31" s="18">
        <f>[27]Março!$J$5</f>
        <v>48.6</v>
      </c>
      <c r="C31" s="18">
        <f>[27]Março!$J$6</f>
        <v>30.6</v>
      </c>
      <c r="D31" s="18">
        <f>[27]Março!$J$7</f>
        <v>32.04</v>
      </c>
      <c r="E31" s="18">
        <f>[27]Março!$J$8</f>
        <v>46.440000000000005</v>
      </c>
      <c r="F31" s="18">
        <f>[27]Março!$J$9</f>
        <v>55.080000000000005</v>
      </c>
      <c r="G31" s="18">
        <f>[27]Março!$J$10</f>
        <v>25.2</v>
      </c>
      <c r="H31" s="18">
        <f>[27]Março!$J$11</f>
        <v>32.04</v>
      </c>
      <c r="I31" s="18">
        <f>[27]Março!$J$12</f>
        <v>37.800000000000004</v>
      </c>
      <c r="J31" s="18">
        <f>[27]Março!$J$13</f>
        <v>34.56</v>
      </c>
      <c r="K31" s="18">
        <f>[27]Março!$J$14</f>
        <v>42.84</v>
      </c>
      <c r="L31" s="18">
        <f>[27]Março!$J$15</f>
        <v>38.519999999999996</v>
      </c>
      <c r="M31" s="18">
        <f>[27]Março!$J$16</f>
        <v>41.76</v>
      </c>
      <c r="N31" s="18">
        <f>[27]Março!$J$17</f>
        <v>46.800000000000004</v>
      </c>
      <c r="O31" s="18">
        <f>[27]Março!$J$18</f>
        <v>34.200000000000003</v>
      </c>
      <c r="P31" s="18">
        <f>[27]Março!$J$19</f>
        <v>37.800000000000004</v>
      </c>
      <c r="Q31" s="18">
        <f>[27]Março!$J$20</f>
        <v>77.760000000000005</v>
      </c>
      <c r="R31" s="18">
        <f>[27]Março!$J$21</f>
        <v>32.4</v>
      </c>
      <c r="S31" s="18">
        <f>[27]Março!$J$22</f>
        <v>40.32</v>
      </c>
      <c r="T31" s="18">
        <f>[27]Março!$J$23</f>
        <v>33.840000000000003</v>
      </c>
      <c r="U31" s="18">
        <f>[27]Março!$J$24</f>
        <v>34.200000000000003</v>
      </c>
      <c r="V31" s="18">
        <f>[27]Março!$J$25</f>
        <v>26.28</v>
      </c>
      <c r="W31" s="18">
        <f>[27]Março!$J$26</f>
        <v>33.480000000000004</v>
      </c>
      <c r="X31" s="18">
        <f>[27]Março!$J$27</f>
        <v>29.16</v>
      </c>
      <c r="Y31" s="18">
        <f>[27]Março!$J$28</f>
        <v>29.16</v>
      </c>
      <c r="Z31" s="18">
        <f>[27]Março!$J$29</f>
        <v>44.64</v>
      </c>
      <c r="AA31" s="18">
        <f>[27]Março!$J$30</f>
        <v>29.16</v>
      </c>
      <c r="AB31" s="18">
        <f>[27]Março!$J$31</f>
        <v>31.680000000000003</v>
      </c>
      <c r="AC31" s="18">
        <f>[27]Março!$J$32</f>
        <v>36</v>
      </c>
      <c r="AD31" s="18">
        <f>[27]Março!$J$33</f>
        <v>27.36</v>
      </c>
      <c r="AE31" s="18">
        <f>[27]Março!$J$34</f>
        <v>29.52</v>
      </c>
      <c r="AF31" s="18">
        <f>[27]Março!$J$35</f>
        <v>33.480000000000004</v>
      </c>
      <c r="AG31" s="38">
        <f>MAX(B31:AF31)</f>
        <v>77.760000000000005</v>
      </c>
      <c r="AH31" s="2"/>
    </row>
    <row r="32" spans="1:34" ht="17.100000000000001" customHeight="1" x14ac:dyDescent="0.2">
      <c r="A32" s="16" t="s">
        <v>20</v>
      </c>
      <c r="B32" s="18">
        <f>[28]Março!$J$5</f>
        <v>40.32</v>
      </c>
      <c r="C32" s="18">
        <f>[28]Março!$J$6</f>
        <v>19.8</v>
      </c>
      <c r="D32" s="18">
        <f>[28]Março!$J$7</f>
        <v>22.32</v>
      </c>
      <c r="E32" s="18">
        <f>[28]Março!$J$8</f>
        <v>28.8</v>
      </c>
      <c r="F32" s="18">
        <f>[28]Março!$J$9</f>
        <v>30.96</v>
      </c>
      <c r="G32" s="18">
        <f>[28]Março!$J$10</f>
        <v>33.840000000000003</v>
      </c>
      <c r="H32" s="18">
        <f>[28]Março!$J$11</f>
        <v>25.56</v>
      </c>
      <c r="I32" s="18">
        <f>[28]Março!$J$12</f>
        <v>20.52</v>
      </c>
      <c r="J32" s="18">
        <f>[28]Março!$J$13</f>
        <v>27.720000000000002</v>
      </c>
      <c r="K32" s="18">
        <f>[28]Março!$J$14</f>
        <v>34.56</v>
      </c>
      <c r="L32" s="18">
        <f>[28]Março!$J$15</f>
        <v>48.96</v>
      </c>
      <c r="M32" s="18">
        <f>[28]Março!$J$16</f>
        <v>51.480000000000004</v>
      </c>
      <c r="N32" s="18">
        <f>[28]Março!$J$17</f>
        <v>43.2</v>
      </c>
      <c r="O32" s="18">
        <f>[28]Março!$J$18</f>
        <v>27.36</v>
      </c>
      <c r="P32" s="18">
        <f>[28]Março!$J$19</f>
        <v>25.56</v>
      </c>
      <c r="Q32" s="18">
        <f>[28]Março!$J$20</f>
        <v>34.92</v>
      </c>
      <c r="R32" s="18">
        <f>[28]Março!$J$21</f>
        <v>31.680000000000003</v>
      </c>
      <c r="S32" s="18">
        <f>[28]Março!$J$22</f>
        <v>24.840000000000003</v>
      </c>
      <c r="T32" s="18">
        <f>[28]Março!$J$23</f>
        <v>21.6</v>
      </c>
      <c r="U32" s="18">
        <f>[28]Março!$J$24</f>
        <v>34.56</v>
      </c>
      <c r="V32" s="18">
        <f>[28]Março!$J$25</f>
        <v>27.36</v>
      </c>
      <c r="W32" s="18">
        <f>[28]Março!$J$26</f>
        <v>24.48</v>
      </c>
      <c r="X32" s="18">
        <f>[28]Março!$J$27</f>
        <v>20.88</v>
      </c>
      <c r="Y32" s="18">
        <f>[28]Março!$J$28</f>
        <v>30.96</v>
      </c>
      <c r="Z32" s="18">
        <f>[28]Março!$J$29</f>
        <v>15.48</v>
      </c>
      <c r="AA32" s="18">
        <f>[28]Março!$J$30</f>
        <v>30.240000000000002</v>
      </c>
      <c r="AB32" s="18">
        <f>[28]Março!$J$31</f>
        <v>24.48</v>
      </c>
      <c r="AC32" s="18">
        <f>[28]Março!$J$32</f>
        <v>18</v>
      </c>
      <c r="AD32" s="18">
        <f>[28]Março!$J$33</f>
        <v>26.28</v>
      </c>
      <c r="AE32" s="18">
        <f>[28]Março!$J$34</f>
        <v>21.96</v>
      </c>
      <c r="AF32" s="18">
        <f>[28]Março!$J$35</f>
        <v>22.32</v>
      </c>
      <c r="AG32" s="38">
        <f t="shared" si="4"/>
        <v>51.480000000000004</v>
      </c>
      <c r="AH32" s="2"/>
    </row>
    <row r="33" spans="1:34" s="5" customFormat="1" ht="17.100000000000001" customHeight="1" x14ac:dyDescent="0.2">
      <c r="A33" s="34" t="s">
        <v>33</v>
      </c>
      <c r="B33" s="35">
        <f t="shared" ref="B33:AG33" si="5">MAX(B5:B32)</f>
        <v>60.12</v>
      </c>
      <c r="C33" s="35">
        <f t="shared" si="5"/>
        <v>48.24</v>
      </c>
      <c r="D33" s="35">
        <f t="shared" si="5"/>
        <v>80.64</v>
      </c>
      <c r="E33" s="35">
        <f t="shared" si="5"/>
        <v>81.360000000000014</v>
      </c>
      <c r="F33" s="35">
        <f t="shared" si="5"/>
        <v>57.6</v>
      </c>
      <c r="G33" s="35">
        <f t="shared" si="5"/>
        <v>41.04</v>
      </c>
      <c r="H33" s="35">
        <f t="shared" si="5"/>
        <v>53.64</v>
      </c>
      <c r="I33" s="35">
        <f t="shared" si="5"/>
        <v>58.32</v>
      </c>
      <c r="J33" s="35">
        <f t="shared" si="5"/>
        <v>54.36</v>
      </c>
      <c r="K33" s="35">
        <f t="shared" si="5"/>
        <v>61.560000000000009</v>
      </c>
      <c r="L33" s="35">
        <f t="shared" si="5"/>
        <v>71.28</v>
      </c>
      <c r="M33" s="35">
        <f t="shared" si="5"/>
        <v>70.56</v>
      </c>
      <c r="N33" s="35">
        <f t="shared" si="5"/>
        <v>81</v>
      </c>
      <c r="O33" s="35">
        <f t="shared" si="5"/>
        <v>77.760000000000005</v>
      </c>
      <c r="P33" s="35">
        <f t="shared" si="5"/>
        <v>40.32</v>
      </c>
      <c r="Q33" s="35">
        <f t="shared" si="5"/>
        <v>77.760000000000005</v>
      </c>
      <c r="R33" s="35">
        <f t="shared" si="5"/>
        <v>40.32</v>
      </c>
      <c r="S33" s="35">
        <f t="shared" si="5"/>
        <v>51.480000000000004</v>
      </c>
      <c r="T33" s="35">
        <f t="shared" si="5"/>
        <v>47.88</v>
      </c>
      <c r="U33" s="35">
        <f t="shared" si="5"/>
        <v>54.72</v>
      </c>
      <c r="V33" s="35">
        <f t="shared" si="5"/>
        <v>43.2</v>
      </c>
      <c r="W33" s="35">
        <f t="shared" si="5"/>
        <v>37.080000000000005</v>
      </c>
      <c r="X33" s="35">
        <f t="shared" si="5"/>
        <v>50.76</v>
      </c>
      <c r="Y33" s="35">
        <f t="shared" si="5"/>
        <v>60.12</v>
      </c>
      <c r="Z33" s="35">
        <f t="shared" si="5"/>
        <v>67.319999999999993</v>
      </c>
      <c r="AA33" s="35">
        <f t="shared" si="5"/>
        <v>58.32</v>
      </c>
      <c r="AB33" s="35">
        <f t="shared" si="5"/>
        <v>42.480000000000004</v>
      </c>
      <c r="AC33" s="35">
        <f t="shared" si="5"/>
        <v>37.080000000000005</v>
      </c>
      <c r="AD33" s="35">
        <f t="shared" si="5"/>
        <v>50.4</v>
      </c>
      <c r="AE33" s="35">
        <f t="shared" si="5"/>
        <v>39.96</v>
      </c>
      <c r="AF33" s="35">
        <f t="shared" si="5"/>
        <v>59.04</v>
      </c>
      <c r="AG33" s="37">
        <f t="shared" si="5"/>
        <v>81.360000000000014</v>
      </c>
      <c r="AH33" s="10"/>
    </row>
    <row r="34" spans="1:34" x14ac:dyDescent="0.2">
      <c r="AG34" s="9"/>
      <c r="AH34" s="2"/>
    </row>
    <row r="35" spans="1:34" x14ac:dyDescent="0.2">
      <c r="B35" s="26"/>
      <c r="C35" s="26" t="s">
        <v>53</v>
      </c>
      <c r="D35" s="26"/>
      <c r="E35" s="26"/>
      <c r="F35" s="26"/>
      <c r="G35" s="26"/>
      <c r="H35" s="26"/>
      <c r="I35" s="26"/>
      <c r="N35" s="2" t="s">
        <v>54</v>
      </c>
      <c r="Y35" s="2" t="s">
        <v>56</v>
      </c>
      <c r="AG35" s="9"/>
      <c r="AH35" s="2"/>
    </row>
    <row r="36" spans="1:34" x14ac:dyDescent="0.2">
      <c r="H36" s="2" t="s">
        <v>52</v>
      </c>
      <c r="K36" s="27"/>
      <c r="L36" s="27"/>
      <c r="M36" s="27"/>
      <c r="N36" s="27" t="s">
        <v>55</v>
      </c>
      <c r="O36" s="27"/>
      <c r="P36" s="27"/>
      <c r="Q36" s="27"/>
      <c r="W36" s="27"/>
      <c r="X36" s="27"/>
      <c r="Y36" s="27" t="s">
        <v>57</v>
      </c>
      <c r="Z36" s="27"/>
      <c r="AA36" s="27"/>
      <c r="AG36" s="9"/>
      <c r="AH36" s="2"/>
    </row>
    <row r="37" spans="1:34" x14ac:dyDescent="0.2">
      <c r="AG37" s="9"/>
      <c r="AH37" s="2"/>
    </row>
    <row r="38" spans="1:34" x14ac:dyDescent="0.2">
      <c r="AG38" s="9"/>
      <c r="AH38" s="2"/>
    </row>
    <row r="41" spans="1:34" x14ac:dyDescent="0.2">
      <c r="H41" s="2" t="s">
        <v>52</v>
      </c>
      <c r="M41" s="2" t="s">
        <v>52</v>
      </c>
    </row>
    <row r="42" spans="1:34" x14ac:dyDescent="0.2">
      <c r="G42" s="2" t="s">
        <v>52</v>
      </c>
      <c r="Y42" s="2" t="s">
        <v>52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2013-04-25T16:25:37Z</cp:lastPrinted>
  <dcterms:created xsi:type="dcterms:W3CDTF">2008-08-15T13:32:29Z</dcterms:created>
  <dcterms:modified xsi:type="dcterms:W3CDTF">2022-03-10T17:21:24Z</dcterms:modified>
</cp:coreProperties>
</file>