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Chuva!$A$1:$AI$40</definedName>
    <definedName name="_xlnm.Print_Area" localSheetId="7">DirVento!$A$1:$AG$39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UmidMax!$A$1:$AH$39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AG15" i="13" l="1"/>
  <c r="H30" i="16" l="1"/>
  <c r="B16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I31" i="14" l="1"/>
  <c r="AI8" i="14"/>
  <c r="AG8" i="15" l="1"/>
  <c r="AH8" i="9"/>
  <c r="AH8" i="5"/>
  <c r="AG8" i="12"/>
  <c r="AH8" i="6"/>
  <c r="AH8" i="14"/>
  <c r="AG8" i="7"/>
  <c r="AH8" i="8"/>
  <c r="AG8" i="4"/>
  <c r="AG8" i="5"/>
  <c r="AG8" i="6"/>
  <c r="AG8" i="8"/>
  <c r="AG8" i="9"/>
  <c r="AG8" i="14"/>
  <c r="AI32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7" i="14"/>
  <c r="AI6" i="14"/>
  <c r="AI5" i="14"/>
  <c r="AH31" i="14" l="1"/>
  <c r="AG31" i="4"/>
  <c r="C33" i="4"/>
  <c r="G33" i="4"/>
  <c r="K33" i="4"/>
  <c r="O33" i="4"/>
  <c r="W33" i="4"/>
  <c r="AA33" i="4"/>
  <c r="AE33" i="4"/>
  <c r="E33" i="5"/>
  <c r="I33" i="5"/>
  <c r="M33" i="5"/>
  <c r="Q33" i="5"/>
  <c r="U33" i="5"/>
  <c r="Y33" i="5"/>
  <c r="AC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S33" i="4"/>
  <c r="I33" i="4"/>
  <c r="Q33" i="4"/>
  <c r="U33" i="4"/>
  <c r="AC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E33" i="4"/>
  <c r="M33" i="4"/>
  <c r="Y33" i="4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AG14" i="12"/>
  <c r="E33" i="15"/>
  <c r="I33" i="15"/>
  <c r="M33" i="15"/>
  <c r="Q33" i="15"/>
  <c r="U33" i="15"/>
  <c r="Y33" i="15"/>
  <c r="AC33" i="15"/>
  <c r="AG14" i="15"/>
  <c r="AE33" i="15"/>
  <c r="AG31" i="15"/>
  <c r="AG11" i="15"/>
  <c r="AG30" i="14"/>
  <c r="AG31" i="5"/>
  <c r="AH31" i="5"/>
  <c r="AG14" i="6"/>
  <c r="AH14" i="6"/>
  <c r="AH31" i="9"/>
  <c r="AG31" i="9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B33" i="4"/>
  <c r="AG14" i="5"/>
  <c r="AH14" i="5"/>
  <c r="AG31" i="6"/>
  <c r="AH31" i="6"/>
  <c r="AH31" i="8"/>
  <c r="AG31" i="8"/>
  <c r="AH14" i="9"/>
  <c r="AG14" i="9"/>
  <c r="C33" i="14"/>
  <c r="C34" i="14"/>
  <c r="E33" i="14"/>
  <c r="E34" i="14"/>
  <c r="G33" i="14"/>
  <c r="G34" i="14"/>
  <c r="I33" i="14"/>
  <c r="I34" i="14"/>
  <c r="K33" i="14"/>
  <c r="K34" i="14"/>
  <c r="M33" i="14"/>
  <c r="M34" i="14"/>
  <c r="O33" i="14"/>
  <c r="O34" i="14"/>
  <c r="Q33" i="14"/>
  <c r="Q34" i="14"/>
  <c r="S33" i="14"/>
  <c r="S34" i="14"/>
  <c r="U33" i="14"/>
  <c r="U34" i="14"/>
  <c r="W33" i="14"/>
  <c r="W34" i="14"/>
  <c r="Y33" i="14"/>
  <c r="Y34" i="14"/>
  <c r="AA33" i="14"/>
  <c r="AA34" i="14"/>
  <c r="AC33" i="14"/>
  <c r="AC34" i="14"/>
  <c r="AE33" i="14"/>
  <c r="AE34" i="1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14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V33" i="7"/>
  <c r="X33" i="7"/>
  <c r="Z33" i="7"/>
  <c r="AB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11" i="12"/>
  <c r="AG31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D33" i="15"/>
  <c r="AF33" i="15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G33" i="14" l="1"/>
  <c r="AH33" i="14"/>
  <c r="AG34" i="14"/>
  <c r="AH33" i="9"/>
  <c r="AH33" i="6"/>
  <c r="AH33" i="8"/>
  <c r="AG33" i="8"/>
  <c r="AG33" i="4"/>
  <c r="AH33" i="5"/>
  <c r="AG33" i="7"/>
  <c r="AG33" i="6"/>
  <c r="AG33" i="9"/>
  <c r="AG33" i="5"/>
  <c r="AG33" i="15"/>
  <c r="AG33" i="12"/>
</calcChain>
</file>

<file path=xl/sharedStrings.xml><?xml version="1.0" encoding="utf-8"?>
<sst xmlns="http://schemas.openxmlformats.org/spreadsheetml/2006/main" count="604" uniqueCount="147">
  <si>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</si>
  <si>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</si>
  <si>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</si>
  <si>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</si>
  <si>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</si>
  <si>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</si>
  <si>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</si>
  <si>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</si>
  <si>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</si>
  <si>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</si>
  <si>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</si>
  <si>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</si>
  <si>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</si>
  <si>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</si>
  <si>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</si>
  <si>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</si>
  <si>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</si>
  <si>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</si>
  <si>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</si>
  <si>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</si>
  <si>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</si>
  <si>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</si>
  <si>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</si>
  <si>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</si>
  <si>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</si>
  <si>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</si>
  <si>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</si>
  <si>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</si>
  <si>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</si>
  <si>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</si>
  <si>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</si>
  <si>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</si>
  <si>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</si>
  <si>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</si>
  <si>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</si>
  <si>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</si>
  <si>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</si>
  <si>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</si>
  <si>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</si>
  <si>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</si>
  <si>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</si>
  <si>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</si>
  <si>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</si>
  <si>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</si>
  <si>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</si>
  <si>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</si>
  <si>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</si>
  <si>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</si>
  <si>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</si>
  <si>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</si>
  <si>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</si>
  <si>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</si>
  <si>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</si>
  <si>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 xml:space="preserve">  </t>
  </si>
  <si>
    <t>Dias sem chuvas</t>
  </si>
  <si>
    <t>no mês</t>
  </si>
  <si>
    <t>NE</t>
  </si>
  <si>
    <t>NO</t>
  </si>
  <si>
    <t>N</t>
  </si>
  <si>
    <t>S</t>
  </si>
  <si>
    <t>SE</t>
  </si>
  <si>
    <t>L</t>
  </si>
  <si>
    <t>Bataguassu</t>
  </si>
  <si>
    <t>Março/2014</t>
  </si>
  <si>
    <t>Cátia Braga</t>
  </si>
  <si>
    <t>Meteorologista/Cemtec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</si>
  <si>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</si>
  <si>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</si>
  <si>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</si>
  <si>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</si>
  <si>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</si>
  <si>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</si>
  <si>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</si>
  <si>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</si>
  <si>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</si>
  <si>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</si>
  <si>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</si>
  <si>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</si>
  <si>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</si>
  <si>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</si>
  <si>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</si>
  <si>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</si>
  <si>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</si>
  <si>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</si>
  <si>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</si>
  <si>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</si>
  <si>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</si>
  <si>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</si>
  <si>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</si>
  <si>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</si>
  <si>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</si>
  <si>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</si>
  <si>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</si>
  <si>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</si>
  <si>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</si>
  <si>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</si>
  <si>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</si>
  <si>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</si>
  <si>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</si>
  <si>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</si>
  <si>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</si>
  <si>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</si>
  <si>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</si>
  <si>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</si>
  <si>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</si>
  <si>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</si>
  <si>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</si>
  <si>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</si>
  <si>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</si>
  <si>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</si>
  <si>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</si>
  <si>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</si>
  <si>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</si>
  <si>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</si>
  <si>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</si>
  <si>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</si>
  <si>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</si>
  <si>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</si>
  <si>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</si>
  <si>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</si>
  <si>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</si>
  <si>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</si>
  <si>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</si>
  <si>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</si>
  <si>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</si>
  <si>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</si>
  <si>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</si>
  <si>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</si>
  <si>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</si>
  <si>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</si>
  <si>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</si>
  <si>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</si>
  <si>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</si>
  <si>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</si>
  <si>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</si>
  <si>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</si>
  <si>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</si>
  <si>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</si>
  <si>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</si>
  <si>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</si>
  <si>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</si>
  <si>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</si>
  <si>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Inmet/Seprotur/Agraer/Cemtec-MS</t>
  </si>
  <si>
    <t>(*)_NID_Nenhuma Informação Disponivel_Idem para as demais Variáveis</t>
  </si>
  <si>
    <t>Obs: O sensor do Anemômetro Sônico de Pcd_Rio Brilhante c/defeito</t>
  </si>
  <si>
    <t xml:space="preserve">Obs: O sensor do Pluviômetro da Pcd_São Gabriel do Oeste, com problemas até dia 21. </t>
  </si>
  <si>
    <t>Obs: PCDs: Campo Grande,Ivinhema e Porto Murtinho_Sensor do Anemômetro Sônico com Problemas.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</si>
</sst>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FF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9" fillId="0" borderId="1" xfId="0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/>
    </xf>
    <xf numFmtId="0" fontId="19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2" fontId="20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2" fillId="7" borderId="0" xfId="2" applyFont="1" applyFill="1" applyAlignment="1" applyProtection="1"/>
    <xf numFmtId="0" fontId="0" fillId="7" borderId="0" xfId="0" applyFill="1" applyBorder="1" applyAlignment="1"/>
    <xf numFmtId="0" fontId="22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27.179166666666671</v>
          </cell>
        </row>
      </sheetData>
      <sheetData sheetId="1">
        <row r="5">
          <cell r="B5">
            <v>28.779166666666665</v>
          </cell>
        </row>
      </sheetData>
      <sheetData sheetId="2">
        <row r="5">
          <cell r="B5">
            <v>25.529166666666665</v>
          </cell>
          <cell r="C5">
            <v>33.5</v>
          </cell>
          <cell r="D5">
            <v>20.6</v>
          </cell>
          <cell r="E5">
            <v>78.5</v>
          </cell>
          <cell r="F5">
            <v>98</v>
          </cell>
          <cell r="G5">
            <v>42</v>
          </cell>
          <cell r="H5">
            <v>10.08</v>
          </cell>
          <cell r="I5" t="str">
            <v>SE</v>
          </cell>
          <cell r="J5">
            <v>29.52</v>
          </cell>
          <cell r="K5">
            <v>4.2</v>
          </cell>
        </row>
        <row r="6">
          <cell r="B6">
            <v>26.825000000000003</v>
          </cell>
          <cell r="C6">
            <v>34</v>
          </cell>
          <cell r="D6">
            <v>21.4</v>
          </cell>
          <cell r="E6">
            <v>73</v>
          </cell>
          <cell r="F6">
            <v>98</v>
          </cell>
          <cell r="G6">
            <v>37</v>
          </cell>
          <cell r="H6">
            <v>11.879999999999999</v>
          </cell>
          <cell r="I6" t="str">
            <v>S</v>
          </cell>
          <cell r="J6">
            <v>26.64</v>
          </cell>
          <cell r="K6">
            <v>0</v>
          </cell>
        </row>
        <row r="7">
          <cell r="B7">
            <v>27.062500000000011</v>
          </cell>
          <cell r="C7">
            <v>31.8</v>
          </cell>
          <cell r="D7">
            <v>23</v>
          </cell>
          <cell r="E7">
            <v>72.166666666666671</v>
          </cell>
          <cell r="F7">
            <v>92</v>
          </cell>
          <cell r="G7">
            <v>49</v>
          </cell>
          <cell r="H7">
            <v>10.44</v>
          </cell>
          <cell r="I7" t="str">
            <v>O</v>
          </cell>
          <cell r="J7">
            <v>23.040000000000003</v>
          </cell>
          <cell r="K7">
            <v>0</v>
          </cell>
        </row>
        <row r="8">
          <cell r="B8">
            <v>26.770833333333329</v>
          </cell>
          <cell r="C8">
            <v>34.4</v>
          </cell>
          <cell r="D8">
            <v>21</v>
          </cell>
          <cell r="E8">
            <v>71.041666666666671</v>
          </cell>
          <cell r="F8">
            <v>97</v>
          </cell>
          <cell r="G8">
            <v>41</v>
          </cell>
          <cell r="H8">
            <v>14.4</v>
          </cell>
          <cell r="I8" t="str">
            <v>S</v>
          </cell>
          <cell r="J8">
            <v>32.4</v>
          </cell>
          <cell r="K8">
            <v>0</v>
          </cell>
        </row>
        <row r="9">
          <cell r="B9">
            <v>25.870833333333334</v>
          </cell>
          <cell r="C9">
            <v>33.799999999999997</v>
          </cell>
          <cell r="D9">
            <v>22.2</v>
          </cell>
          <cell r="E9">
            <v>79.25</v>
          </cell>
          <cell r="F9">
            <v>97</v>
          </cell>
          <cell r="G9">
            <v>43</v>
          </cell>
          <cell r="H9">
            <v>11.16</v>
          </cell>
          <cell r="I9" t="str">
            <v>NE</v>
          </cell>
          <cell r="J9">
            <v>30.96</v>
          </cell>
          <cell r="K9">
            <v>16.600000000000001</v>
          </cell>
        </row>
        <row r="10">
          <cell r="B10">
            <v>26.262499999999999</v>
          </cell>
          <cell r="C10">
            <v>33.5</v>
          </cell>
          <cell r="D10">
            <v>21.5</v>
          </cell>
          <cell r="E10">
            <v>79.541666666666671</v>
          </cell>
          <cell r="F10">
            <v>99</v>
          </cell>
          <cell r="G10">
            <v>46</v>
          </cell>
          <cell r="H10">
            <v>7.9200000000000008</v>
          </cell>
          <cell r="I10" t="str">
            <v>S</v>
          </cell>
          <cell r="J10">
            <v>25.56</v>
          </cell>
          <cell r="K10">
            <v>0.2</v>
          </cell>
        </row>
        <row r="11">
          <cell r="B11">
            <v>25.462499999999995</v>
          </cell>
          <cell r="C11">
            <v>34.200000000000003</v>
          </cell>
          <cell r="D11">
            <v>20.399999999999999</v>
          </cell>
          <cell r="E11">
            <v>78.958333333333329</v>
          </cell>
          <cell r="F11">
            <v>98</v>
          </cell>
          <cell r="G11">
            <v>39</v>
          </cell>
          <cell r="H11">
            <v>19.8</v>
          </cell>
          <cell r="I11" t="str">
            <v>O</v>
          </cell>
          <cell r="J11">
            <v>62.28</v>
          </cell>
          <cell r="K11">
            <v>40</v>
          </cell>
        </row>
        <row r="12">
          <cell r="B12">
            <v>23</v>
          </cell>
          <cell r="C12">
            <v>30</v>
          </cell>
          <cell r="D12">
            <v>18.399999999999999</v>
          </cell>
          <cell r="E12">
            <v>82.708333333333329</v>
          </cell>
          <cell r="F12">
            <v>100</v>
          </cell>
          <cell r="G12">
            <v>48</v>
          </cell>
          <cell r="H12">
            <v>8.2799999999999994</v>
          </cell>
          <cell r="I12" t="str">
            <v>SE</v>
          </cell>
          <cell r="J12">
            <v>18.36</v>
          </cell>
          <cell r="K12">
            <v>10.4</v>
          </cell>
        </row>
        <row r="13">
          <cell r="B13">
            <v>26.25</v>
          </cell>
          <cell r="C13">
            <v>34.5</v>
          </cell>
          <cell r="D13">
            <v>19.600000000000001</v>
          </cell>
          <cell r="E13">
            <v>68.958333333333329</v>
          </cell>
          <cell r="F13">
            <v>98</v>
          </cell>
          <cell r="G13">
            <v>30</v>
          </cell>
          <cell r="H13">
            <v>9</v>
          </cell>
          <cell r="I13" t="str">
            <v>SE</v>
          </cell>
          <cell r="J13">
            <v>23.400000000000002</v>
          </cell>
          <cell r="K13">
            <v>0.2</v>
          </cell>
        </row>
        <row r="14">
          <cell r="B14">
            <v>25.433333333333337</v>
          </cell>
          <cell r="C14">
            <v>29.3</v>
          </cell>
          <cell r="D14">
            <v>21.7</v>
          </cell>
          <cell r="E14">
            <v>72.458333333333329</v>
          </cell>
          <cell r="F14">
            <v>93</v>
          </cell>
          <cell r="G14">
            <v>56</v>
          </cell>
          <cell r="H14">
            <v>14.4</v>
          </cell>
          <cell r="I14" t="str">
            <v>S</v>
          </cell>
          <cell r="J14">
            <v>47.519999999999996</v>
          </cell>
          <cell r="K14">
            <v>0.4</v>
          </cell>
        </row>
        <row r="15">
          <cell r="B15">
            <v>25.220833333333342</v>
          </cell>
          <cell r="C15">
            <v>32.4</v>
          </cell>
          <cell r="D15">
            <v>20.7</v>
          </cell>
          <cell r="E15">
            <v>75.041666666666671</v>
          </cell>
          <cell r="F15">
            <v>97</v>
          </cell>
          <cell r="G15">
            <v>43</v>
          </cell>
          <cell r="H15">
            <v>9.3600000000000012</v>
          </cell>
          <cell r="I15" t="str">
            <v>O</v>
          </cell>
          <cell r="J15">
            <v>27.720000000000002</v>
          </cell>
          <cell r="K15">
            <v>1</v>
          </cell>
        </row>
        <row r="16">
          <cell r="B16">
            <v>24.508333333333329</v>
          </cell>
          <cell r="C16">
            <v>29.4</v>
          </cell>
          <cell r="D16">
            <v>21.9</v>
          </cell>
          <cell r="E16">
            <v>83.083333333333329</v>
          </cell>
          <cell r="F16">
            <v>97</v>
          </cell>
          <cell r="G16">
            <v>60</v>
          </cell>
          <cell r="H16">
            <v>9.3600000000000012</v>
          </cell>
          <cell r="I16" t="str">
            <v>O</v>
          </cell>
          <cell r="J16">
            <v>19.079999999999998</v>
          </cell>
          <cell r="K16">
            <v>2</v>
          </cell>
        </row>
        <row r="17">
          <cell r="B17">
            <v>26.595833333333328</v>
          </cell>
          <cell r="C17">
            <v>33.700000000000003</v>
          </cell>
          <cell r="D17">
            <v>20.8</v>
          </cell>
          <cell r="E17">
            <v>71.791666666666671</v>
          </cell>
          <cell r="F17">
            <v>97</v>
          </cell>
          <cell r="G17">
            <v>40</v>
          </cell>
          <cell r="H17">
            <v>14.76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27.554166666666671</v>
          </cell>
          <cell r="C18">
            <v>35.4</v>
          </cell>
          <cell r="D18">
            <v>21.6</v>
          </cell>
          <cell r="E18">
            <v>67.125</v>
          </cell>
          <cell r="F18">
            <v>96</v>
          </cell>
          <cell r="G18">
            <v>30</v>
          </cell>
          <cell r="H18">
            <v>15.48</v>
          </cell>
          <cell r="I18" t="str">
            <v>SE</v>
          </cell>
          <cell r="J18">
            <v>40.680000000000007</v>
          </cell>
          <cell r="K18">
            <v>0</v>
          </cell>
        </row>
        <row r="19">
          <cell r="B19">
            <v>25.583333333333339</v>
          </cell>
          <cell r="C19">
            <v>33.700000000000003</v>
          </cell>
          <cell r="D19">
            <v>21</v>
          </cell>
          <cell r="E19">
            <v>73.125</v>
          </cell>
          <cell r="F19">
            <v>96</v>
          </cell>
          <cell r="G19">
            <v>39</v>
          </cell>
          <cell r="H19">
            <v>15.120000000000001</v>
          </cell>
          <cell r="I19" t="str">
            <v>SO</v>
          </cell>
          <cell r="J19">
            <v>41.4</v>
          </cell>
          <cell r="K19">
            <v>3</v>
          </cell>
        </row>
        <row r="20">
          <cell r="B20">
            <v>26.524999999999995</v>
          </cell>
          <cell r="C20">
            <v>34.9</v>
          </cell>
          <cell r="D20">
            <v>20.7</v>
          </cell>
          <cell r="E20">
            <v>72.916666666666671</v>
          </cell>
          <cell r="F20">
            <v>99</v>
          </cell>
          <cell r="G20">
            <v>35</v>
          </cell>
          <cell r="H20">
            <v>13.32</v>
          </cell>
          <cell r="I20" t="str">
            <v>SE</v>
          </cell>
          <cell r="J20">
            <v>29.52</v>
          </cell>
          <cell r="K20">
            <v>0.2</v>
          </cell>
        </row>
        <row r="21">
          <cell r="B21">
            <v>25.8125</v>
          </cell>
          <cell r="C21">
            <v>34.5</v>
          </cell>
          <cell r="D21">
            <v>20.5</v>
          </cell>
          <cell r="E21">
            <v>71.333333333333329</v>
          </cell>
          <cell r="F21">
            <v>96</v>
          </cell>
          <cell r="G21">
            <v>33</v>
          </cell>
          <cell r="H21">
            <v>17.28</v>
          </cell>
          <cell r="I21" t="str">
            <v>L</v>
          </cell>
          <cell r="J21">
            <v>55.080000000000005</v>
          </cell>
          <cell r="K21">
            <v>0.4</v>
          </cell>
        </row>
        <row r="22">
          <cell r="B22">
            <v>26.329166666666666</v>
          </cell>
          <cell r="C22">
            <v>34.4</v>
          </cell>
          <cell r="D22">
            <v>20.399999999999999</v>
          </cell>
          <cell r="E22">
            <v>68.916666666666671</v>
          </cell>
          <cell r="F22">
            <v>97</v>
          </cell>
          <cell r="G22">
            <v>33</v>
          </cell>
          <cell r="H22">
            <v>15.48</v>
          </cell>
          <cell r="I22" t="str">
            <v>SE</v>
          </cell>
          <cell r="J22">
            <v>34.92</v>
          </cell>
          <cell r="K22">
            <v>0.2</v>
          </cell>
        </row>
        <row r="23">
          <cell r="B23">
            <v>26.883333333333329</v>
          </cell>
          <cell r="C23">
            <v>34.6</v>
          </cell>
          <cell r="D23">
            <v>21.1</v>
          </cell>
          <cell r="E23">
            <v>69.833333333333329</v>
          </cell>
          <cell r="F23">
            <v>97</v>
          </cell>
          <cell r="G23">
            <v>36</v>
          </cell>
          <cell r="H23">
            <v>12.96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24.679166666666674</v>
          </cell>
          <cell r="C24">
            <v>32.4</v>
          </cell>
          <cell r="D24">
            <v>21.1</v>
          </cell>
          <cell r="E24">
            <v>85.375</v>
          </cell>
          <cell r="F24">
            <v>98</v>
          </cell>
          <cell r="G24">
            <v>49</v>
          </cell>
          <cell r="H24">
            <v>15.840000000000002</v>
          </cell>
          <cell r="I24" t="str">
            <v>SE</v>
          </cell>
          <cell r="J24">
            <v>54.36</v>
          </cell>
          <cell r="K24">
            <v>13.8</v>
          </cell>
        </row>
        <row r="25">
          <cell r="B25">
            <v>25.854166666666668</v>
          </cell>
          <cell r="C25">
            <v>31.6</v>
          </cell>
          <cell r="D25">
            <v>22.7</v>
          </cell>
          <cell r="E25">
            <v>81.458333333333329</v>
          </cell>
          <cell r="F25">
            <v>97</v>
          </cell>
          <cell r="G25">
            <v>54</v>
          </cell>
          <cell r="H25">
            <v>9</v>
          </cell>
          <cell r="I25" t="str">
            <v>L</v>
          </cell>
          <cell r="J25">
            <v>22.68</v>
          </cell>
          <cell r="K25">
            <v>0.2</v>
          </cell>
        </row>
        <row r="26">
          <cell r="B26">
            <v>25.1875</v>
          </cell>
          <cell r="C26">
            <v>30.7</v>
          </cell>
          <cell r="D26">
            <v>22</v>
          </cell>
          <cell r="E26">
            <v>79.833333333333329</v>
          </cell>
          <cell r="F26">
            <v>96</v>
          </cell>
          <cell r="G26">
            <v>52</v>
          </cell>
          <cell r="H26">
            <v>15.48</v>
          </cell>
          <cell r="I26" t="str">
            <v>NO</v>
          </cell>
          <cell r="J26">
            <v>30.96</v>
          </cell>
          <cell r="K26">
            <v>0.4</v>
          </cell>
        </row>
        <row r="27">
          <cell r="B27">
            <v>24.783333333333331</v>
          </cell>
          <cell r="C27">
            <v>31.3</v>
          </cell>
          <cell r="D27">
            <v>19.7</v>
          </cell>
          <cell r="E27">
            <v>72.958333333333329</v>
          </cell>
          <cell r="F27">
            <v>92</v>
          </cell>
          <cell r="G27">
            <v>44</v>
          </cell>
          <cell r="H27">
            <v>8.64</v>
          </cell>
          <cell r="I27" t="str">
            <v>O</v>
          </cell>
          <cell r="J27">
            <v>20.16</v>
          </cell>
          <cell r="K27">
            <v>0</v>
          </cell>
        </row>
        <row r="28">
          <cell r="B28">
            <v>24.691666666666663</v>
          </cell>
          <cell r="C28">
            <v>31.6</v>
          </cell>
          <cell r="D28">
            <v>18.7</v>
          </cell>
          <cell r="E28">
            <v>72.291666666666671</v>
          </cell>
          <cell r="F28">
            <v>96</v>
          </cell>
          <cell r="G28">
            <v>42</v>
          </cell>
          <cell r="H28">
            <v>11.520000000000001</v>
          </cell>
          <cell r="I28" t="str">
            <v>SO</v>
          </cell>
          <cell r="J28">
            <v>23.040000000000003</v>
          </cell>
          <cell r="K28">
            <v>0</v>
          </cell>
        </row>
        <row r="29">
          <cell r="B29">
            <v>25.55</v>
          </cell>
          <cell r="C29">
            <v>33.299999999999997</v>
          </cell>
          <cell r="D29">
            <v>19.899999999999999</v>
          </cell>
          <cell r="E29">
            <v>71.958333333333329</v>
          </cell>
          <cell r="F29">
            <v>95</v>
          </cell>
          <cell r="G29">
            <v>42</v>
          </cell>
          <cell r="H29">
            <v>10.8</v>
          </cell>
          <cell r="I29" t="str">
            <v>SO</v>
          </cell>
          <cell r="J29">
            <v>24.12</v>
          </cell>
          <cell r="K29">
            <v>0</v>
          </cell>
        </row>
        <row r="30">
          <cell r="B30">
            <v>25.608333333333334</v>
          </cell>
          <cell r="C30">
            <v>32.9</v>
          </cell>
          <cell r="D30">
            <v>20.2</v>
          </cell>
          <cell r="E30">
            <v>70.333333333333329</v>
          </cell>
          <cell r="F30">
            <v>96</v>
          </cell>
          <cell r="G30">
            <v>37</v>
          </cell>
          <cell r="H30">
            <v>10.44</v>
          </cell>
          <cell r="I30" t="str">
            <v>SO</v>
          </cell>
          <cell r="J30">
            <v>25.92</v>
          </cell>
          <cell r="K30">
            <v>0</v>
          </cell>
        </row>
        <row r="31">
          <cell r="B31">
            <v>24.504166666666674</v>
          </cell>
          <cell r="C31">
            <v>31.6</v>
          </cell>
          <cell r="D31">
            <v>19.399999999999999</v>
          </cell>
          <cell r="E31">
            <v>72.375</v>
          </cell>
          <cell r="F31">
            <v>95</v>
          </cell>
          <cell r="G31">
            <v>47</v>
          </cell>
          <cell r="H31">
            <v>10.08</v>
          </cell>
          <cell r="I31" t="str">
            <v>O</v>
          </cell>
          <cell r="J31">
            <v>40.680000000000007</v>
          </cell>
          <cell r="K31">
            <v>0</v>
          </cell>
        </row>
        <row r="32">
          <cell r="B32">
            <v>25.070833333333336</v>
          </cell>
          <cell r="C32">
            <v>32.4</v>
          </cell>
          <cell r="D32">
            <v>19.899999999999999</v>
          </cell>
          <cell r="E32">
            <v>75.625</v>
          </cell>
          <cell r="F32">
            <v>98</v>
          </cell>
          <cell r="G32">
            <v>46</v>
          </cell>
          <cell r="H32">
            <v>9.7200000000000006</v>
          </cell>
          <cell r="I32" t="str">
            <v>O</v>
          </cell>
          <cell r="J32">
            <v>23.040000000000003</v>
          </cell>
          <cell r="K32">
            <v>0</v>
          </cell>
        </row>
        <row r="33">
          <cell r="B33">
            <v>25.654166666666665</v>
          </cell>
          <cell r="C33">
            <v>32.9</v>
          </cell>
          <cell r="D33">
            <v>22.6</v>
          </cell>
          <cell r="E33">
            <v>76.375</v>
          </cell>
          <cell r="F33">
            <v>95</v>
          </cell>
          <cell r="G33">
            <v>42</v>
          </cell>
          <cell r="H33">
            <v>9.3600000000000012</v>
          </cell>
          <cell r="I33" t="str">
            <v>SE</v>
          </cell>
          <cell r="J33">
            <v>28.44</v>
          </cell>
          <cell r="K33">
            <v>1.6</v>
          </cell>
        </row>
        <row r="34">
          <cell r="B34">
            <v>24.304166666666664</v>
          </cell>
          <cell r="C34">
            <v>29.7</v>
          </cell>
          <cell r="D34">
            <v>21.4</v>
          </cell>
          <cell r="E34">
            <v>87.125</v>
          </cell>
          <cell r="F34">
            <v>98</v>
          </cell>
          <cell r="G34">
            <v>62</v>
          </cell>
          <cell r="H34">
            <v>11.520000000000001</v>
          </cell>
          <cell r="I34" t="str">
            <v>SE</v>
          </cell>
          <cell r="J34">
            <v>24.840000000000003</v>
          </cell>
          <cell r="K34">
            <v>27.799999999999997</v>
          </cell>
        </row>
        <row r="35">
          <cell r="B35">
            <v>26.416666666666668</v>
          </cell>
          <cell r="C35">
            <v>32.9</v>
          </cell>
          <cell r="D35">
            <v>22.6</v>
          </cell>
          <cell r="E35">
            <v>78.916666666666671</v>
          </cell>
          <cell r="F35">
            <v>99</v>
          </cell>
          <cell r="G35">
            <v>41</v>
          </cell>
          <cell r="H35">
            <v>7.9200000000000008</v>
          </cell>
          <cell r="I35" t="str">
            <v>N</v>
          </cell>
          <cell r="J35">
            <v>20.88</v>
          </cell>
          <cell r="K35">
            <v>0.2</v>
          </cell>
        </row>
        <row r="36">
          <cell r="I36" t="str">
            <v>SE</v>
          </cell>
        </row>
      </sheetData>
      <sheetData sheetId="3">
        <row r="5">
          <cell r="B5">
            <v>26.670833333333334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24.779166666666669</v>
          </cell>
        </row>
      </sheetData>
      <sheetData sheetId="1">
        <row r="5">
          <cell r="B5">
            <v>25.779166666666665</v>
          </cell>
        </row>
      </sheetData>
      <sheetData sheetId="2">
        <row r="5">
          <cell r="B5">
            <v>22.908333333333331</v>
          </cell>
          <cell r="C5">
            <v>30.6</v>
          </cell>
          <cell r="D5">
            <v>19.2</v>
          </cell>
          <cell r="E5">
            <v>78.458333333333329</v>
          </cell>
          <cell r="F5">
            <v>97</v>
          </cell>
          <cell r="G5">
            <v>49</v>
          </cell>
          <cell r="H5">
            <v>17.28</v>
          </cell>
          <cell r="I5" t="str">
            <v>N</v>
          </cell>
          <cell r="J5">
            <v>30.240000000000002</v>
          </cell>
          <cell r="K5">
            <v>0.60000000000000009</v>
          </cell>
        </row>
        <row r="6">
          <cell r="B6">
            <v>24.033333333333328</v>
          </cell>
          <cell r="C6">
            <v>30.9</v>
          </cell>
          <cell r="D6">
            <v>18.5</v>
          </cell>
          <cell r="E6">
            <v>74.583333333333329</v>
          </cell>
          <cell r="F6">
            <v>97</v>
          </cell>
          <cell r="G6">
            <v>43</v>
          </cell>
          <cell r="H6">
            <v>17.28</v>
          </cell>
          <cell r="I6" t="str">
            <v>NE</v>
          </cell>
          <cell r="J6">
            <v>42.480000000000004</v>
          </cell>
          <cell r="K6">
            <v>9.8000000000000007</v>
          </cell>
        </row>
        <row r="7">
          <cell r="B7">
            <v>24.066666666666666</v>
          </cell>
          <cell r="C7">
            <v>30.4</v>
          </cell>
          <cell r="D7">
            <v>19.5</v>
          </cell>
          <cell r="E7">
            <v>73</v>
          </cell>
          <cell r="F7">
            <v>91</v>
          </cell>
          <cell r="G7">
            <v>45</v>
          </cell>
          <cell r="H7">
            <v>20.52</v>
          </cell>
          <cell r="I7" t="str">
            <v>NE</v>
          </cell>
          <cell r="J7">
            <v>33.480000000000004</v>
          </cell>
          <cell r="K7">
            <v>5.4</v>
          </cell>
        </row>
        <row r="8">
          <cell r="B8">
            <v>23.358333333333331</v>
          </cell>
          <cell r="C8">
            <v>31</v>
          </cell>
          <cell r="D8">
            <v>19.5</v>
          </cell>
          <cell r="E8">
            <v>81.041666666666671</v>
          </cell>
          <cell r="F8">
            <v>96</v>
          </cell>
          <cell r="G8">
            <v>49</v>
          </cell>
          <cell r="H8">
            <v>21.96</v>
          </cell>
          <cell r="I8" t="str">
            <v>NE</v>
          </cell>
          <cell r="J8">
            <v>36.36</v>
          </cell>
          <cell r="K8">
            <v>0.2</v>
          </cell>
        </row>
        <row r="9">
          <cell r="B9">
            <v>22.912499999999998</v>
          </cell>
          <cell r="C9">
            <v>29.2</v>
          </cell>
          <cell r="D9">
            <v>20.5</v>
          </cell>
          <cell r="E9">
            <v>88.541666666666671</v>
          </cell>
          <cell r="F9">
            <v>98</v>
          </cell>
          <cell r="G9">
            <v>56</v>
          </cell>
          <cell r="H9">
            <v>21.240000000000002</v>
          </cell>
          <cell r="I9" t="str">
            <v>NE</v>
          </cell>
          <cell r="J9">
            <v>42.84</v>
          </cell>
          <cell r="K9">
            <v>1.4</v>
          </cell>
        </row>
        <row r="10">
          <cell r="B10">
            <v>24.520833333333339</v>
          </cell>
          <cell r="C10">
            <v>30.8</v>
          </cell>
          <cell r="D10">
            <v>20.3</v>
          </cell>
          <cell r="E10">
            <v>79.75</v>
          </cell>
          <cell r="F10">
            <v>96</v>
          </cell>
          <cell r="G10">
            <v>51</v>
          </cell>
          <cell r="H10">
            <v>15.120000000000001</v>
          </cell>
          <cell r="I10" t="str">
            <v>NE</v>
          </cell>
          <cell r="J10">
            <v>29.52</v>
          </cell>
          <cell r="K10">
            <v>0</v>
          </cell>
        </row>
        <row r="11">
          <cell r="B11">
            <v>23.766666666666662</v>
          </cell>
          <cell r="C11">
            <v>30.7</v>
          </cell>
          <cell r="D11">
            <v>19.8</v>
          </cell>
          <cell r="E11">
            <v>82.583333333333329</v>
          </cell>
          <cell r="F11">
            <v>97</v>
          </cell>
          <cell r="G11">
            <v>55</v>
          </cell>
          <cell r="H11">
            <v>21.96</v>
          </cell>
          <cell r="I11" t="str">
            <v>NO</v>
          </cell>
          <cell r="J11">
            <v>48.6</v>
          </cell>
          <cell r="K11">
            <v>10.799999999999999</v>
          </cell>
        </row>
        <row r="12">
          <cell r="B12">
            <v>23.087500000000002</v>
          </cell>
          <cell r="C12">
            <v>30</v>
          </cell>
          <cell r="D12">
            <v>18</v>
          </cell>
          <cell r="E12">
            <v>78.166666666666671</v>
          </cell>
          <cell r="F12">
            <v>97</v>
          </cell>
          <cell r="G12">
            <v>46</v>
          </cell>
          <cell r="H12">
            <v>16.2</v>
          </cell>
          <cell r="I12" t="str">
            <v>N</v>
          </cell>
          <cell r="J12">
            <v>31.680000000000003</v>
          </cell>
          <cell r="K12">
            <v>3.6</v>
          </cell>
        </row>
        <row r="13">
          <cell r="B13">
            <v>24.866666666666671</v>
          </cell>
          <cell r="C13">
            <v>32</v>
          </cell>
          <cell r="D13">
            <v>19.3</v>
          </cell>
          <cell r="E13">
            <v>73.208333333333329</v>
          </cell>
          <cell r="F13">
            <v>95</v>
          </cell>
          <cell r="G13">
            <v>41</v>
          </cell>
          <cell r="H13">
            <v>15.120000000000001</v>
          </cell>
          <cell r="I13" t="str">
            <v>NE</v>
          </cell>
          <cell r="J13">
            <v>25.92</v>
          </cell>
          <cell r="K13">
            <v>0</v>
          </cell>
        </row>
        <row r="14">
          <cell r="B14">
            <v>23.683333333333334</v>
          </cell>
          <cell r="C14">
            <v>30.4</v>
          </cell>
          <cell r="D14">
            <v>21.1</v>
          </cell>
          <cell r="E14">
            <v>83.875</v>
          </cell>
          <cell r="F14">
            <v>95</v>
          </cell>
          <cell r="G14">
            <v>55</v>
          </cell>
          <cell r="H14">
            <v>22.68</v>
          </cell>
          <cell r="I14" t="str">
            <v>N</v>
          </cell>
          <cell r="J14">
            <v>49.32</v>
          </cell>
          <cell r="K14">
            <v>2.6</v>
          </cell>
        </row>
        <row r="15">
          <cell r="B15">
            <v>22.556521739130439</v>
          </cell>
          <cell r="C15">
            <v>30.3</v>
          </cell>
          <cell r="D15">
            <v>19</v>
          </cell>
          <cell r="E15">
            <v>83.652173913043484</v>
          </cell>
          <cell r="F15">
            <v>98</v>
          </cell>
          <cell r="G15">
            <v>53</v>
          </cell>
          <cell r="H15">
            <v>24.12</v>
          </cell>
          <cell r="I15" t="str">
            <v>NE</v>
          </cell>
          <cell r="J15">
            <v>39.96</v>
          </cell>
          <cell r="K15">
            <v>6.6</v>
          </cell>
        </row>
        <row r="16">
          <cell r="B16">
            <v>21.595833333333331</v>
          </cell>
          <cell r="C16">
            <v>28.4</v>
          </cell>
          <cell r="D16">
            <v>19.2</v>
          </cell>
          <cell r="E16">
            <v>89.541666666666671</v>
          </cell>
          <cell r="F16">
            <v>99</v>
          </cell>
          <cell r="G16">
            <v>58</v>
          </cell>
          <cell r="H16">
            <v>22.32</v>
          </cell>
          <cell r="I16" t="str">
            <v>NE</v>
          </cell>
          <cell r="J16">
            <v>35.28</v>
          </cell>
          <cell r="K16">
            <v>101</v>
          </cell>
        </row>
        <row r="17">
          <cell r="B17">
            <v>23.408333333333335</v>
          </cell>
          <cell r="C17">
            <v>30.3</v>
          </cell>
          <cell r="D17">
            <v>20.100000000000001</v>
          </cell>
          <cell r="E17">
            <v>81.5</v>
          </cell>
          <cell r="F17">
            <v>97</v>
          </cell>
          <cell r="G17">
            <v>48</v>
          </cell>
          <cell r="H17">
            <v>17.28</v>
          </cell>
          <cell r="I17" t="str">
            <v>NE</v>
          </cell>
          <cell r="J17">
            <v>34.92</v>
          </cell>
          <cell r="K17">
            <v>0.8</v>
          </cell>
        </row>
        <row r="18">
          <cell r="B18">
            <v>24.012499999999999</v>
          </cell>
          <cell r="C18">
            <v>32.4</v>
          </cell>
          <cell r="D18">
            <v>19.7</v>
          </cell>
          <cell r="E18">
            <v>73.791666666666671</v>
          </cell>
          <cell r="F18">
            <v>95</v>
          </cell>
          <cell r="G18">
            <v>33</v>
          </cell>
          <cell r="H18">
            <v>32.04</v>
          </cell>
          <cell r="I18" t="str">
            <v>NE</v>
          </cell>
          <cell r="J18">
            <v>47.16</v>
          </cell>
          <cell r="K18">
            <v>0</v>
          </cell>
        </row>
        <row r="19">
          <cell r="B19">
            <v>22.841666666666669</v>
          </cell>
          <cell r="C19">
            <v>29.9</v>
          </cell>
          <cell r="D19">
            <v>20.2</v>
          </cell>
          <cell r="E19">
            <v>80</v>
          </cell>
          <cell r="F19">
            <v>92</v>
          </cell>
          <cell r="G19">
            <v>51</v>
          </cell>
          <cell r="H19">
            <v>27.720000000000002</v>
          </cell>
          <cell r="I19" t="str">
            <v>NE</v>
          </cell>
          <cell r="J19">
            <v>51.480000000000004</v>
          </cell>
          <cell r="K19">
            <v>4.4000000000000004</v>
          </cell>
        </row>
        <row r="20">
          <cell r="B20">
            <v>23.491666666666674</v>
          </cell>
          <cell r="C20">
            <v>31.9</v>
          </cell>
          <cell r="D20">
            <v>18.5</v>
          </cell>
          <cell r="E20">
            <v>76.583333333333329</v>
          </cell>
          <cell r="F20">
            <v>97</v>
          </cell>
          <cell r="G20">
            <v>35</v>
          </cell>
          <cell r="H20">
            <v>20.52</v>
          </cell>
          <cell r="I20" t="str">
            <v>N</v>
          </cell>
          <cell r="J20">
            <v>36.72</v>
          </cell>
          <cell r="K20">
            <v>0.2</v>
          </cell>
        </row>
        <row r="21">
          <cell r="B21">
            <v>23.195833333333336</v>
          </cell>
          <cell r="C21">
            <v>31</v>
          </cell>
          <cell r="D21">
            <v>18.899999999999999</v>
          </cell>
          <cell r="E21">
            <v>75.416666666666671</v>
          </cell>
          <cell r="F21">
            <v>94</v>
          </cell>
          <cell r="G21">
            <v>43</v>
          </cell>
          <cell r="H21">
            <v>19.8</v>
          </cell>
          <cell r="I21" t="str">
            <v>NE</v>
          </cell>
          <cell r="J21">
            <v>45</v>
          </cell>
          <cell r="K21">
            <v>5.4</v>
          </cell>
        </row>
        <row r="22">
          <cell r="B22">
            <v>23.504166666666666</v>
          </cell>
          <cell r="C22">
            <v>31.6</v>
          </cell>
          <cell r="D22">
            <v>18.5</v>
          </cell>
          <cell r="E22">
            <v>72.166666666666671</v>
          </cell>
          <cell r="F22">
            <v>95</v>
          </cell>
          <cell r="G22">
            <v>35</v>
          </cell>
          <cell r="H22">
            <v>24.12</v>
          </cell>
          <cell r="I22" t="str">
            <v>NE</v>
          </cell>
          <cell r="J22">
            <v>36.36</v>
          </cell>
          <cell r="K22">
            <v>0</v>
          </cell>
        </row>
        <row r="23">
          <cell r="B23">
            <v>24.420833333333334</v>
          </cell>
          <cell r="C23">
            <v>32.200000000000003</v>
          </cell>
          <cell r="D23">
            <v>19.7</v>
          </cell>
          <cell r="E23">
            <v>70.791666666666671</v>
          </cell>
          <cell r="F23">
            <v>93</v>
          </cell>
          <cell r="G23">
            <v>36</v>
          </cell>
          <cell r="H23">
            <v>20.88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23.608333333333334</v>
          </cell>
          <cell r="C24">
            <v>31.1</v>
          </cell>
          <cell r="D24">
            <v>20</v>
          </cell>
          <cell r="E24">
            <v>81</v>
          </cell>
          <cell r="F24">
            <v>96</v>
          </cell>
          <cell r="G24">
            <v>46</v>
          </cell>
          <cell r="H24">
            <v>25.92</v>
          </cell>
          <cell r="I24" t="str">
            <v>N</v>
          </cell>
          <cell r="J24">
            <v>56.16</v>
          </cell>
          <cell r="K24">
            <v>12.4</v>
          </cell>
        </row>
        <row r="25">
          <cell r="B25">
            <v>24.016666666666662</v>
          </cell>
          <cell r="C25">
            <v>30.7</v>
          </cell>
          <cell r="D25">
            <v>20.6</v>
          </cell>
          <cell r="E25">
            <v>81.541666666666671</v>
          </cell>
          <cell r="F25">
            <v>96</v>
          </cell>
          <cell r="G25">
            <v>51</v>
          </cell>
          <cell r="H25">
            <v>18.720000000000002</v>
          </cell>
          <cell r="I25" t="str">
            <v>N</v>
          </cell>
          <cell r="J25">
            <v>44.28</v>
          </cell>
          <cell r="K25">
            <v>4.8000000000000007</v>
          </cell>
        </row>
        <row r="26">
          <cell r="B26">
            <v>22.820833333333336</v>
          </cell>
          <cell r="C26">
            <v>27.5</v>
          </cell>
          <cell r="D26">
            <v>21</v>
          </cell>
          <cell r="E26">
            <v>87.291666666666671</v>
          </cell>
          <cell r="F26">
            <v>97</v>
          </cell>
          <cell r="G26">
            <v>59</v>
          </cell>
          <cell r="H26">
            <v>17.64</v>
          </cell>
          <cell r="I26" t="str">
            <v>N</v>
          </cell>
          <cell r="J26">
            <v>43.56</v>
          </cell>
          <cell r="K26">
            <v>14.599999999999998</v>
          </cell>
        </row>
        <row r="27">
          <cell r="B27">
            <v>23.162500000000005</v>
          </cell>
          <cell r="C27">
            <v>27.9</v>
          </cell>
          <cell r="D27">
            <v>20.399999999999999</v>
          </cell>
          <cell r="E27">
            <v>83.208333333333329</v>
          </cell>
          <cell r="F27">
            <v>98</v>
          </cell>
          <cell r="G27">
            <v>57</v>
          </cell>
          <cell r="H27">
            <v>15.48</v>
          </cell>
          <cell r="I27" t="str">
            <v>SE</v>
          </cell>
          <cell r="J27">
            <v>28.44</v>
          </cell>
          <cell r="K27">
            <v>0.2</v>
          </cell>
        </row>
        <row r="28">
          <cell r="B28">
            <v>24.524999999999995</v>
          </cell>
          <cell r="C28">
            <v>30</v>
          </cell>
          <cell r="D28">
            <v>21</v>
          </cell>
          <cell r="E28">
            <v>73.166666666666671</v>
          </cell>
          <cell r="F28">
            <v>88</v>
          </cell>
          <cell r="G28">
            <v>47</v>
          </cell>
          <cell r="H28">
            <v>15.48</v>
          </cell>
          <cell r="I28" t="str">
            <v>L</v>
          </cell>
          <cell r="J28">
            <v>26.28</v>
          </cell>
          <cell r="K28">
            <v>0</v>
          </cell>
        </row>
        <row r="29">
          <cell r="B29">
            <v>22.504166666666663</v>
          </cell>
          <cell r="C29">
            <v>30.5</v>
          </cell>
          <cell r="D29">
            <v>19.3</v>
          </cell>
          <cell r="E29">
            <v>83.916666666666671</v>
          </cell>
          <cell r="F29">
            <v>97</v>
          </cell>
          <cell r="G29">
            <v>47</v>
          </cell>
          <cell r="H29">
            <v>16.2</v>
          </cell>
          <cell r="I29" t="str">
            <v>L</v>
          </cell>
          <cell r="J29">
            <v>47.16</v>
          </cell>
          <cell r="K29">
            <v>16.600000000000001</v>
          </cell>
        </row>
        <row r="30">
          <cell r="B30">
            <v>23.733333333333331</v>
          </cell>
          <cell r="C30">
            <v>30.7</v>
          </cell>
          <cell r="D30">
            <v>19.7</v>
          </cell>
          <cell r="E30">
            <v>80.041666666666671</v>
          </cell>
          <cell r="F30">
            <v>97</v>
          </cell>
          <cell r="G30">
            <v>46</v>
          </cell>
          <cell r="H30">
            <v>22.32</v>
          </cell>
          <cell r="I30" t="str">
            <v>L</v>
          </cell>
          <cell r="J30">
            <v>39.24</v>
          </cell>
          <cell r="K30">
            <v>20.399999999999999</v>
          </cell>
        </row>
        <row r="31">
          <cell r="B31">
            <v>22.862499999999997</v>
          </cell>
          <cell r="C31">
            <v>28.8</v>
          </cell>
          <cell r="D31">
            <v>19.7</v>
          </cell>
          <cell r="E31">
            <v>81.958333333333329</v>
          </cell>
          <cell r="F31">
            <v>98</v>
          </cell>
          <cell r="G31">
            <v>52</v>
          </cell>
          <cell r="H31">
            <v>23.040000000000003</v>
          </cell>
          <cell r="I31" t="str">
            <v>NE</v>
          </cell>
          <cell r="J31">
            <v>35.64</v>
          </cell>
          <cell r="K31">
            <v>16.600000000000001</v>
          </cell>
        </row>
        <row r="32">
          <cell r="B32">
            <v>22.849999999999998</v>
          </cell>
          <cell r="C32">
            <v>27.5</v>
          </cell>
          <cell r="D32">
            <v>19.399999999999999</v>
          </cell>
          <cell r="E32">
            <v>84.041666666666671</v>
          </cell>
          <cell r="F32">
            <v>98</v>
          </cell>
          <cell r="G32">
            <v>57</v>
          </cell>
          <cell r="H32">
            <v>21.240000000000002</v>
          </cell>
          <cell r="I32" t="str">
            <v>NE</v>
          </cell>
          <cell r="J32">
            <v>24.840000000000003</v>
          </cell>
          <cell r="K32">
            <v>11.200000000000001</v>
          </cell>
        </row>
        <row r="33">
          <cell r="B33">
            <v>22.970833333333331</v>
          </cell>
          <cell r="C33">
            <v>29.2</v>
          </cell>
          <cell r="D33">
            <v>18.2</v>
          </cell>
          <cell r="E33">
            <v>83.291666666666671</v>
          </cell>
          <cell r="F33">
            <v>99</v>
          </cell>
          <cell r="G33">
            <v>50</v>
          </cell>
          <cell r="H33">
            <v>22.32</v>
          </cell>
          <cell r="I33" t="str">
            <v>N</v>
          </cell>
          <cell r="J33">
            <v>43.2</v>
          </cell>
          <cell r="K33">
            <v>40.599999999999994</v>
          </cell>
        </row>
        <row r="34">
          <cell r="B34">
            <v>22.129166666666666</v>
          </cell>
          <cell r="C34">
            <v>27</v>
          </cell>
          <cell r="D34">
            <v>19.600000000000001</v>
          </cell>
          <cell r="E34">
            <v>84.708333333333329</v>
          </cell>
          <cell r="F34">
            <v>95</v>
          </cell>
          <cell r="G34">
            <v>61</v>
          </cell>
          <cell r="H34">
            <v>22.32</v>
          </cell>
          <cell r="I34" t="str">
            <v>N</v>
          </cell>
          <cell r="J34">
            <v>37.080000000000005</v>
          </cell>
          <cell r="K34">
            <v>3.0000000000000004</v>
          </cell>
        </row>
        <row r="35">
          <cell r="B35">
            <v>22.991666666666664</v>
          </cell>
          <cell r="C35">
            <v>29</v>
          </cell>
          <cell r="D35">
            <v>19.399999999999999</v>
          </cell>
          <cell r="E35">
            <v>83.791666666666671</v>
          </cell>
          <cell r="F35">
            <v>98</v>
          </cell>
          <cell r="G35">
            <v>56</v>
          </cell>
          <cell r="H35">
            <v>17.28</v>
          </cell>
          <cell r="I35" t="str">
            <v>NE</v>
          </cell>
          <cell r="J35">
            <v>43.2</v>
          </cell>
          <cell r="K35">
            <v>33.600000000000009</v>
          </cell>
        </row>
        <row r="36">
          <cell r="I36" t="str">
            <v>NE</v>
          </cell>
        </row>
      </sheetData>
      <sheetData sheetId="3">
        <row r="5">
          <cell r="B5">
            <v>24.099999999999994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26.837499999999995</v>
          </cell>
        </row>
      </sheetData>
      <sheetData sheetId="1">
        <row r="5">
          <cell r="B5">
            <v>25.8125</v>
          </cell>
        </row>
      </sheetData>
      <sheetData sheetId="2">
        <row r="5">
          <cell r="B5">
            <v>25.991666666666671</v>
          </cell>
          <cell r="C5">
            <v>31.8</v>
          </cell>
          <cell r="D5">
            <v>21.8</v>
          </cell>
          <cell r="E5">
            <v>77.791666666666671</v>
          </cell>
          <cell r="F5">
            <v>94</v>
          </cell>
          <cell r="G5">
            <v>48</v>
          </cell>
          <cell r="H5">
            <v>13.32</v>
          </cell>
          <cell r="I5" t="str">
            <v>O</v>
          </cell>
          <cell r="J5">
            <v>36</v>
          </cell>
          <cell r="K5">
            <v>3.1999999999999997</v>
          </cell>
        </row>
        <row r="6">
          <cell r="B6">
            <v>26.720833333333331</v>
          </cell>
          <cell r="C6">
            <v>33.6</v>
          </cell>
          <cell r="D6">
            <v>22.1</v>
          </cell>
          <cell r="E6">
            <v>76.25</v>
          </cell>
          <cell r="F6">
            <v>94</v>
          </cell>
          <cell r="G6">
            <v>42</v>
          </cell>
          <cell r="H6">
            <v>4.32</v>
          </cell>
          <cell r="I6" t="str">
            <v>NE</v>
          </cell>
          <cell r="J6">
            <v>21.6</v>
          </cell>
          <cell r="K6">
            <v>0</v>
          </cell>
        </row>
        <row r="7">
          <cell r="B7">
            <v>27.145833333333332</v>
          </cell>
          <cell r="C7">
            <v>32.5</v>
          </cell>
          <cell r="D7">
            <v>23.4</v>
          </cell>
          <cell r="E7">
            <v>76.416666666666671</v>
          </cell>
          <cell r="F7">
            <v>93</v>
          </cell>
          <cell r="G7">
            <v>50</v>
          </cell>
          <cell r="H7">
            <v>10.8</v>
          </cell>
          <cell r="I7" t="str">
            <v>NE</v>
          </cell>
          <cell r="J7">
            <v>24.12</v>
          </cell>
          <cell r="K7">
            <v>0</v>
          </cell>
        </row>
        <row r="8">
          <cell r="B8">
            <v>25.970833333333335</v>
          </cell>
          <cell r="C8">
            <v>32.9</v>
          </cell>
          <cell r="D8">
            <v>22.7</v>
          </cell>
          <cell r="E8">
            <v>76.583333333333329</v>
          </cell>
          <cell r="F8">
            <v>89</v>
          </cell>
          <cell r="G8">
            <v>51</v>
          </cell>
          <cell r="H8">
            <v>16.2</v>
          </cell>
          <cell r="I8" t="str">
            <v>SE</v>
          </cell>
          <cell r="J8">
            <v>35.28</v>
          </cell>
          <cell r="K8">
            <v>0</v>
          </cell>
        </row>
        <row r="9">
          <cell r="B9">
            <v>25.737500000000001</v>
          </cell>
          <cell r="C9">
            <v>32.4</v>
          </cell>
          <cell r="D9">
            <v>21.8</v>
          </cell>
          <cell r="E9">
            <v>81.208333333333329</v>
          </cell>
          <cell r="F9">
            <v>94</v>
          </cell>
          <cell r="G9">
            <v>51</v>
          </cell>
          <cell r="H9">
            <v>11.16</v>
          </cell>
          <cell r="I9" t="str">
            <v>O</v>
          </cell>
          <cell r="J9">
            <v>23.400000000000002</v>
          </cell>
          <cell r="K9">
            <v>2</v>
          </cell>
        </row>
        <row r="10">
          <cell r="B10">
            <v>26.854166666666671</v>
          </cell>
          <cell r="C10">
            <v>33.299999999999997</v>
          </cell>
          <cell r="D10">
            <v>22.6</v>
          </cell>
          <cell r="E10">
            <v>77.375</v>
          </cell>
          <cell r="F10">
            <v>94</v>
          </cell>
          <cell r="G10">
            <v>49</v>
          </cell>
          <cell r="H10">
            <v>5.4</v>
          </cell>
          <cell r="I10" t="str">
            <v>S</v>
          </cell>
          <cell r="J10">
            <v>20.16</v>
          </cell>
          <cell r="K10">
            <v>0.2</v>
          </cell>
        </row>
        <row r="11">
          <cell r="B11">
            <v>26.791666666666661</v>
          </cell>
          <cell r="C11">
            <v>32.700000000000003</v>
          </cell>
          <cell r="D11">
            <v>22.6</v>
          </cell>
          <cell r="E11">
            <v>78.291666666666671</v>
          </cell>
          <cell r="F11">
            <v>94</v>
          </cell>
          <cell r="G11">
            <v>55</v>
          </cell>
          <cell r="H11">
            <v>15.120000000000001</v>
          </cell>
          <cell r="I11" t="str">
            <v>L</v>
          </cell>
          <cell r="J11">
            <v>36.72</v>
          </cell>
          <cell r="K11">
            <v>0.2</v>
          </cell>
        </row>
        <row r="12">
          <cell r="B12">
            <v>26.104166666666668</v>
          </cell>
          <cell r="C12">
            <v>33.4</v>
          </cell>
          <cell r="D12">
            <v>20.2</v>
          </cell>
          <cell r="E12">
            <v>74.166666666666671</v>
          </cell>
          <cell r="F12">
            <v>94</v>
          </cell>
          <cell r="G12">
            <v>44</v>
          </cell>
          <cell r="H12">
            <v>9.7200000000000006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26.158333333333335</v>
          </cell>
          <cell r="C13">
            <v>34.1</v>
          </cell>
          <cell r="D13">
            <v>21.2</v>
          </cell>
          <cell r="E13">
            <v>75.75</v>
          </cell>
          <cell r="F13">
            <v>93</v>
          </cell>
          <cell r="G13">
            <v>45</v>
          </cell>
          <cell r="H13">
            <v>6.48</v>
          </cell>
          <cell r="I13" t="str">
            <v>SE</v>
          </cell>
          <cell r="J13">
            <v>39.24</v>
          </cell>
          <cell r="K13">
            <v>0.8</v>
          </cell>
        </row>
        <row r="14">
          <cell r="B14">
            <v>27.245833333333326</v>
          </cell>
          <cell r="C14">
            <v>33.5</v>
          </cell>
          <cell r="D14">
            <v>22.6</v>
          </cell>
          <cell r="E14">
            <v>75.208333333333329</v>
          </cell>
          <cell r="F14">
            <v>93</v>
          </cell>
          <cell r="G14">
            <v>48</v>
          </cell>
          <cell r="H14">
            <v>13.68</v>
          </cell>
          <cell r="I14" t="str">
            <v>NO</v>
          </cell>
          <cell r="J14">
            <v>33.119999999999997</v>
          </cell>
          <cell r="K14">
            <v>4.8</v>
          </cell>
        </row>
        <row r="15">
          <cell r="B15">
            <v>23.695833333333329</v>
          </cell>
          <cell r="C15">
            <v>30.6</v>
          </cell>
          <cell r="D15">
            <v>21.1</v>
          </cell>
          <cell r="E15">
            <v>86.875</v>
          </cell>
          <cell r="F15">
            <v>93</v>
          </cell>
          <cell r="G15">
            <v>63</v>
          </cell>
          <cell r="H15">
            <v>16.559999999999999</v>
          </cell>
          <cell r="I15" t="str">
            <v>L</v>
          </cell>
          <cell r="J15">
            <v>39.6</v>
          </cell>
          <cell r="K15">
            <v>54.599999999999994</v>
          </cell>
        </row>
        <row r="16">
          <cell r="B16">
            <v>24.595833333333335</v>
          </cell>
          <cell r="C16">
            <v>30.4</v>
          </cell>
          <cell r="D16">
            <v>21.4</v>
          </cell>
          <cell r="E16">
            <v>83.541666666666671</v>
          </cell>
          <cell r="F16">
            <v>94</v>
          </cell>
          <cell r="G16">
            <v>58</v>
          </cell>
          <cell r="H16">
            <v>7.2</v>
          </cell>
          <cell r="I16" t="str">
            <v>L</v>
          </cell>
          <cell r="J16">
            <v>27</v>
          </cell>
          <cell r="K16">
            <v>9.1999999999999993</v>
          </cell>
        </row>
        <row r="17">
          <cell r="B17">
            <v>25.983333333333338</v>
          </cell>
          <cell r="C17">
            <v>33</v>
          </cell>
          <cell r="D17">
            <v>21.3</v>
          </cell>
          <cell r="E17">
            <v>77.375</v>
          </cell>
          <cell r="F17">
            <v>94</v>
          </cell>
          <cell r="G17">
            <v>49</v>
          </cell>
          <cell r="H17">
            <v>9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24.941666666666674</v>
          </cell>
          <cell r="C18">
            <v>33</v>
          </cell>
          <cell r="D18">
            <v>21.7</v>
          </cell>
          <cell r="E18">
            <v>82.083333333333329</v>
          </cell>
          <cell r="F18">
            <v>94</v>
          </cell>
          <cell r="G18">
            <v>49</v>
          </cell>
          <cell r="H18">
            <v>17.64</v>
          </cell>
          <cell r="I18" t="str">
            <v>SE</v>
          </cell>
          <cell r="J18">
            <v>51.12</v>
          </cell>
          <cell r="K18">
            <v>25.2</v>
          </cell>
        </row>
        <row r="19">
          <cell r="B19">
            <v>25.087500000000002</v>
          </cell>
          <cell r="C19">
            <v>33.9</v>
          </cell>
          <cell r="D19">
            <v>20.7</v>
          </cell>
          <cell r="E19">
            <v>79.958333333333329</v>
          </cell>
          <cell r="F19">
            <v>94</v>
          </cell>
          <cell r="G19">
            <v>39</v>
          </cell>
          <cell r="H19">
            <v>22.32</v>
          </cell>
          <cell r="I19" t="str">
            <v>SE</v>
          </cell>
          <cell r="J19">
            <v>47.16</v>
          </cell>
          <cell r="K19">
            <v>2.2000000000000002</v>
          </cell>
        </row>
        <row r="20">
          <cell r="B20">
            <v>24.3125</v>
          </cell>
          <cell r="C20">
            <v>32.6</v>
          </cell>
          <cell r="D20">
            <v>20.9</v>
          </cell>
          <cell r="E20">
            <v>82.75</v>
          </cell>
          <cell r="F20">
            <v>95</v>
          </cell>
          <cell r="G20">
            <v>52</v>
          </cell>
          <cell r="H20">
            <v>11.16</v>
          </cell>
          <cell r="I20" t="str">
            <v>SE</v>
          </cell>
          <cell r="J20">
            <v>48.6</v>
          </cell>
          <cell r="K20">
            <v>11.799999999999999</v>
          </cell>
        </row>
        <row r="21">
          <cell r="B21">
            <v>25.779166666666665</v>
          </cell>
          <cell r="C21">
            <v>33.1</v>
          </cell>
          <cell r="D21">
            <v>20.6</v>
          </cell>
          <cell r="E21">
            <v>76.125</v>
          </cell>
          <cell r="F21">
            <v>95</v>
          </cell>
          <cell r="G21">
            <v>39</v>
          </cell>
          <cell r="H21">
            <v>14.4</v>
          </cell>
          <cell r="I21" t="str">
            <v>NO</v>
          </cell>
          <cell r="J21">
            <v>39.6</v>
          </cell>
          <cell r="K21">
            <v>0.2</v>
          </cell>
        </row>
        <row r="22">
          <cell r="B22">
            <v>25.241666666666671</v>
          </cell>
          <cell r="C22">
            <v>33</v>
          </cell>
          <cell r="D22">
            <v>20.7</v>
          </cell>
          <cell r="E22">
            <v>76.416666666666671</v>
          </cell>
          <cell r="F22">
            <v>93</v>
          </cell>
          <cell r="G22">
            <v>45</v>
          </cell>
          <cell r="H22">
            <v>14.4</v>
          </cell>
          <cell r="I22" t="str">
            <v>L</v>
          </cell>
          <cell r="J22">
            <v>33.119999999999997</v>
          </cell>
          <cell r="K22">
            <v>0</v>
          </cell>
        </row>
        <row r="23">
          <cell r="B23">
            <v>25.945833333333336</v>
          </cell>
          <cell r="C23">
            <v>34</v>
          </cell>
          <cell r="D23">
            <v>21.1</v>
          </cell>
          <cell r="E23">
            <v>77.958333333333329</v>
          </cell>
          <cell r="F23">
            <v>94</v>
          </cell>
          <cell r="G23">
            <v>43</v>
          </cell>
          <cell r="H23">
            <v>9.3600000000000012</v>
          </cell>
          <cell r="I23" t="str">
            <v>NO</v>
          </cell>
          <cell r="J23">
            <v>33.119999999999997</v>
          </cell>
          <cell r="K23">
            <v>0</v>
          </cell>
        </row>
        <row r="24">
          <cell r="B24">
            <v>26.333333333333329</v>
          </cell>
          <cell r="C24">
            <v>32.1</v>
          </cell>
          <cell r="D24">
            <v>22.6</v>
          </cell>
          <cell r="E24">
            <v>78.416666666666671</v>
          </cell>
          <cell r="F24">
            <v>94</v>
          </cell>
          <cell r="G24">
            <v>52</v>
          </cell>
          <cell r="H24">
            <v>12.96</v>
          </cell>
          <cell r="I24" t="str">
            <v>NO</v>
          </cell>
          <cell r="J24">
            <v>30.96</v>
          </cell>
          <cell r="K24">
            <v>0</v>
          </cell>
        </row>
        <row r="25">
          <cell r="B25">
            <v>25.358333333333334</v>
          </cell>
          <cell r="C25">
            <v>31.3</v>
          </cell>
          <cell r="D25">
            <v>22.4</v>
          </cell>
          <cell r="E25">
            <v>82.416666666666671</v>
          </cell>
          <cell r="F25">
            <v>93</v>
          </cell>
          <cell r="G25">
            <v>56</v>
          </cell>
          <cell r="H25">
            <v>6.48</v>
          </cell>
          <cell r="I25" t="str">
            <v>NE</v>
          </cell>
          <cell r="J25">
            <v>37.080000000000005</v>
          </cell>
          <cell r="K25">
            <v>7.4</v>
          </cell>
        </row>
        <row r="26">
          <cell r="B26">
            <v>23.350000000000005</v>
          </cell>
          <cell r="C26">
            <v>27</v>
          </cell>
          <cell r="D26">
            <v>21.5</v>
          </cell>
          <cell r="E26">
            <v>89.791666666666671</v>
          </cell>
          <cell r="F26">
            <v>94</v>
          </cell>
          <cell r="G26">
            <v>78</v>
          </cell>
          <cell r="H26">
            <v>11.520000000000001</v>
          </cell>
          <cell r="I26" t="str">
            <v>SE</v>
          </cell>
          <cell r="J26">
            <v>30.96</v>
          </cell>
          <cell r="K26">
            <v>5.8</v>
          </cell>
        </row>
        <row r="27">
          <cell r="B27">
            <v>24.666666666666671</v>
          </cell>
          <cell r="C27">
            <v>31.2</v>
          </cell>
          <cell r="D27">
            <v>20.3</v>
          </cell>
          <cell r="E27">
            <v>78.333333333333329</v>
          </cell>
          <cell r="F27">
            <v>94</v>
          </cell>
          <cell r="G27">
            <v>51</v>
          </cell>
          <cell r="H27">
            <v>10.8</v>
          </cell>
          <cell r="I27" t="str">
            <v>SE</v>
          </cell>
          <cell r="J27">
            <v>21.96</v>
          </cell>
          <cell r="K27">
            <v>0</v>
          </cell>
        </row>
        <row r="28">
          <cell r="B28">
            <v>26.295833333333331</v>
          </cell>
          <cell r="C28">
            <v>32.4</v>
          </cell>
          <cell r="D28">
            <v>22.2</v>
          </cell>
          <cell r="E28">
            <v>76.75</v>
          </cell>
          <cell r="F28">
            <v>94</v>
          </cell>
          <cell r="G28">
            <v>46</v>
          </cell>
          <cell r="H28">
            <v>2.16</v>
          </cell>
          <cell r="I28" t="str">
            <v>SE</v>
          </cell>
          <cell r="J28">
            <v>21.6</v>
          </cell>
          <cell r="K28">
            <v>0</v>
          </cell>
        </row>
        <row r="29">
          <cell r="B29">
            <v>25.620833333333337</v>
          </cell>
          <cell r="C29">
            <v>33.5</v>
          </cell>
          <cell r="D29">
            <v>21.4</v>
          </cell>
          <cell r="E29">
            <v>79.041666666666671</v>
          </cell>
          <cell r="F29">
            <v>94</v>
          </cell>
          <cell r="G29">
            <v>46</v>
          </cell>
          <cell r="H29">
            <v>15.120000000000001</v>
          </cell>
          <cell r="I29" t="str">
            <v>SE</v>
          </cell>
          <cell r="J29">
            <v>39.6</v>
          </cell>
          <cell r="K29">
            <v>1</v>
          </cell>
        </row>
        <row r="30">
          <cell r="B30">
            <v>25.791666666666668</v>
          </cell>
          <cell r="C30">
            <v>33.9</v>
          </cell>
          <cell r="D30">
            <v>20.9</v>
          </cell>
          <cell r="E30">
            <v>76.958333333333329</v>
          </cell>
          <cell r="F30">
            <v>94</v>
          </cell>
          <cell r="G30">
            <v>42</v>
          </cell>
          <cell r="H30">
            <v>12.6</v>
          </cell>
          <cell r="I30" t="str">
            <v>L</v>
          </cell>
          <cell r="J30">
            <v>38.880000000000003</v>
          </cell>
          <cell r="K30">
            <v>4.4000000000000004</v>
          </cell>
        </row>
        <row r="31">
          <cell r="B31">
            <v>24.566666666666663</v>
          </cell>
          <cell r="C31">
            <v>29.9</v>
          </cell>
          <cell r="D31">
            <v>21.6</v>
          </cell>
          <cell r="E31">
            <v>82.541666666666671</v>
          </cell>
          <cell r="F31">
            <v>94</v>
          </cell>
          <cell r="G31">
            <v>57</v>
          </cell>
          <cell r="H31">
            <v>10.08</v>
          </cell>
          <cell r="I31" t="str">
            <v>SE</v>
          </cell>
          <cell r="J31">
            <v>28.08</v>
          </cell>
          <cell r="K31">
            <v>15.999999999999996</v>
          </cell>
        </row>
        <row r="32">
          <cell r="B32">
            <v>25.083333333333329</v>
          </cell>
          <cell r="C32">
            <v>31.3</v>
          </cell>
          <cell r="D32">
            <v>21.4</v>
          </cell>
          <cell r="E32">
            <v>81.375</v>
          </cell>
          <cell r="F32">
            <v>94</v>
          </cell>
          <cell r="G32">
            <v>49</v>
          </cell>
          <cell r="H32">
            <v>17.28</v>
          </cell>
          <cell r="I32" t="str">
            <v>N</v>
          </cell>
          <cell r="J32">
            <v>37.080000000000005</v>
          </cell>
          <cell r="K32">
            <v>1.6</v>
          </cell>
        </row>
        <row r="33">
          <cell r="B33">
            <v>23.762500000000003</v>
          </cell>
          <cell r="C33">
            <v>29.3</v>
          </cell>
          <cell r="D33">
            <v>21.7</v>
          </cell>
          <cell r="E33">
            <v>88.125</v>
          </cell>
          <cell r="F33">
            <v>94</v>
          </cell>
          <cell r="G33">
            <v>64</v>
          </cell>
          <cell r="H33">
            <v>7.5600000000000005</v>
          </cell>
          <cell r="I33" t="str">
            <v>N</v>
          </cell>
          <cell r="J33">
            <v>34.200000000000003</v>
          </cell>
          <cell r="K33">
            <v>30.799999999999997</v>
          </cell>
        </row>
        <row r="34">
          <cell r="B34">
            <v>23.504166666666666</v>
          </cell>
          <cell r="C34">
            <v>29.9</v>
          </cell>
          <cell r="D34">
            <v>21.5</v>
          </cell>
          <cell r="E34">
            <v>89.541666666666671</v>
          </cell>
          <cell r="F34">
            <v>95</v>
          </cell>
          <cell r="G34">
            <v>66</v>
          </cell>
          <cell r="H34">
            <v>12.6</v>
          </cell>
          <cell r="I34" t="str">
            <v>NE</v>
          </cell>
          <cell r="J34">
            <v>34.92</v>
          </cell>
          <cell r="K34">
            <v>44.000000000000007</v>
          </cell>
        </row>
        <row r="35">
          <cell r="B35">
            <v>24.733333333333334</v>
          </cell>
          <cell r="C35">
            <v>31.3</v>
          </cell>
          <cell r="D35">
            <v>21</v>
          </cell>
          <cell r="E35">
            <v>83.708333333333329</v>
          </cell>
          <cell r="F35">
            <v>95</v>
          </cell>
          <cell r="G35">
            <v>56</v>
          </cell>
          <cell r="H35">
            <v>9.3600000000000012</v>
          </cell>
          <cell r="I35" t="str">
            <v>S</v>
          </cell>
          <cell r="J35">
            <v>25.2</v>
          </cell>
          <cell r="K35">
            <v>0.4</v>
          </cell>
        </row>
        <row r="36">
          <cell r="I36" t="str">
            <v>SE</v>
          </cell>
        </row>
      </sheetData>
      <sheetData sheetId="3">
        <row r="5">
          <cell r="B5">
            <v>25.829166666666669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>
        <row r="5">
          <cell r="B5">
            <v>26.904166666666669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25.866666666666674</v>
          </cell>
        </row>
      </sheetData>
      <sheetData sheetId="1">
        <row r="5">
          <cell r="B5">
            <v>27.920833333333331</v>
          </cell>
        </row>
      </sheetData>
      <sheetData sheetId="2">
        <row r="5">
          <cell r="B5">
            <v>24.379166666666666</v>
          </cell>
          <cell r="C5">
            <v>31.1</v>
          </cell>
          <cell r="D5">
            <v>17.399999999999999</v>
          </cell>
          <cell r="E5">
            <v>59.291666666666664</v>
          </cell>
          <cell r="F5">
            <v>83</v>
          </cell>
          <cell r="G5">
            <v>39</v>
          </cell>
          <cell r="H5">
            <v>9.3600000000000012</v>
          </cell>
          <cell r="I5" t="str">
            <v>S</v>
          </cell>
          <cell r="J5">
            <v>21.240000000000002</v>
          </cell>
          <cell r="K5">
            <v>0</v>
          </cell>
        </row>
        <row r="6">
          <cell r="B6">
            <v>24.741666666666664</v>
          </cell>
          <cell r="C6">
            <v>31.9</v>
          </cell>
          <cell r="D6">
            <v>19.100000000000001</v>
          </cell>
          <cell r="E6">
            <v>67.25</v>
          </cell>
          <cell r="F6">
            <v>95</v>
          </cell>
          <cell r="G6">
            <v>42</v>
          </cell>
          <cell r="H6">
            <v>17.28</v>
          </cell>
          <cell r="I6" t="str">
            <v>NE</v>
          </cell>
          <cell r="J6">
            <v>59.04</v>
          </cell>
          <cell r="K6">
            <v>16.2</v>
          </cell>
        </row>
        <row r="7">
          <cell r="B7">
            <v>20.308333333333334</v>
          </cell>
          <cell r="C7">
            <v>22.7</v>
          </cell>
          <cell r="D7">
            <v>19.100000000000001</v>
          </cell>
          <cell r="E7">
            <v>92.083333333333329</v>
          </cell>
          <cell r="F7">
            <v>96</v>
          </cell>
          <cell r="G7">
            <v>78</v>
          </cell>
          <cell r="H7">
            <v>15.48</v>
          </cell>
          <cell r="I7" t="str">
            <v>SE</v>
          </cell>
          <cell r="J7">
            <v>38.880000000000003</v>
          </cell>
          <cell r="K7">
            <v>16.599999999999998</v>
          </cell>
        </row>
        <row r="8">
          <cell r="B8">
            <v>23.733333333333334</v>
          </cell>
          <cell r="C8">
            <v>30.4</v>
          </cell>
          <cell r="D8">
            <v>20.3</v>
          </cell>
          <cell r="E8">
            <v>84.416666666666671</v>
          </cell>
          <cell r="F8">
            <v>96</v>
          </cell>
          <cell r="G8">
            <v>57</v>
          </cell>
          <cell r="H8">
            <v>11.16</v>
          </cell>
          <cell r="I8" t="str">
            <v>L</v>
          </cell>
          <cell r="J8">
            <v>23.400000000000002</v>
          </cell>
          <cell r="K8">
            <v>0</v>
          </cell>
        </row>
        <row r="9">
          <cell r="B9">
            <v>25.266666666666666</v>
          </cell>
          <cell r="C9">
            <v>31.5</v>
          </cell>
          <cell r="D9">
            <v>20.7</v>
          </cell>
          <cell r="E9">
            <v>79.958333333333329</v>
          </cell>
          <cell r="F9">
            <v>95</v>
          </cell>
          <cell r="G9">
            <v>52</v>
          </cell>
          <cell r="H9">
            <v>11.879999999999999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24.445833333333336</v>
          </cell>
          <cell r="C10">
            <v>31.7</v>
          </cell>
          <cell r="D10">
            <v>19.2</v>
          </cell>
          <cell r="E10">
            <v>80.333333333333329</v>
          </cell>
          <cell r="F10">
            <v>96</v>
          </cell>
          <cell r="G10">
            <v>52</v>
          </cell>
          <cell r="H10">
            <v>27.36</v>
          </cell>
          <cell r="I10" t="str">
            <v>SO</v>
          </cell>
          <cell r="J10">
            <v>58.680000000000007</v>
          </cell>
          <cell r="K10">
            <v>39.4</v>
          </cell>
        </row>
        <row r="11">
          <cell r="B11">
            <v>23.858333333333338</v>
          </cell>
          <cell r="C11">
            <v>29.4</v>
          </cell>
          <cell r="D11">
            <v>20.2</v>
          </cell>
          <cell r="E11">
            <v>76.791666666666671</v>
          </cell>
          <cell r="F11">
            <v>95</v>
          </cell>
          <cell r="G11">
            <v>50</v>
          </cell>
          <cell r="H11">
            <v>14.76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24.858333333333334</v>
          </cell>
          <cell r="C12">
            <v>30.8</v>
          </cell>
          <cell r="D12">
            <v>19</v>
          </cell>
          <cell r="E12">
            <v>68.375</v>
          </cell>
          <cell r="F12">
            <v>96</v>
          </cell>
          <cell r="G12">
            <v>37</v>
          </cell>
          <cell r="H12">
            <v>7.5600000000000005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26.308333333333334</v>
          </cell>
          <cell r="C13">
            <v>33.5</v>
          </cell>
          <cell r="D13">
            <v>19.600000000000001</v>
          </cell>
          <cell r="E13">
            <v>58.833333333333336</v>
          </cell>
          <cell r="F13">
            <v>85</v>
          </cell>
          <cell r="G13">
            <v>32</v>
          </cell>
          <cell r="H13">
            <v>17.28</v>
          </cell>
          <cell r="I13" t="str">
            <v>N</v>
          </cell>
          <cell r="J13">
            <v>36.72</v>
          </cell>
          <cell r="K13">
            <v>0</v>
          </cell>
        </row>
        <row r="14">
          <cell r="B14">
            <v>22.425000000000001</v>
          </cell>
          <cell r="C14">
            <v>27.9</v>
          </cell>
          <cell r="D14">
            <v>19.3</v>
          </cell>
          <cell r="E14">
            <v>82.041666666666671</v>
          </cell>
          <cell r="F14">
            <v>96</v>
          </cell>
          <cell r="G14">
            <v>52</v>
          </cell>
          <cell r="H14">
            <v>11.520000000000001</v>
          </cell>
          <cell r="I14" t="str">
            <v>N</v>
          </cell>
          <cell r="J14">
            <v>39.96</v>
          </cell>
          <cell r="K14">
            <v>20.599999999999998</v>
          </cell>
        </row>
        <row r="15">
          <cell r="B15">
            <v>20.645833333333332</v>
          </cell>
          <cell r="C15">
            <v>24.7</v>
          </cell>
          <cell r="D15">
            <v>18.3</v>
          </cell>
          <cell r="E15">
            <v>92.625</v>
          </cell>
          <cell r="F15">
            <v>97</v>
          </cell>
          <cell r="G15">
            <v>73</v>
          </cell>
          <cell r="H15">
            <v>25.92</v>
          </cell>
          <cell r="I15" t="str">
            <v>SE</v>
          </cell>
          <cell r="J15">
            <v>45.36</v>
          </cell>
          <cell r="K15">
            <v>4.8000000000000007</v>
          </cell>
        </row>
        <row r="16">
          <cell r="B16">
            <v>23.75</v>
          </cell>
          <cell r="C16">
            <v>29.7</v>
          </cell>
          <cell r="D16">
            <v>20.6</v>
          </cell>
          <cell r="E16">
            <v>82.166666666666671</v>
          </cell>
          <cell r="F16">
            <v>96</v>
          </cell>
          <cell r="G16">
            <v>53</v>
          </cell>
          <cell r="H16">
            <v>10.44</v>
          </cell>
          <cell r="I16" t="str">
            <v>NE</v>
          </cell>
          <cell r="J16">
            <v>24.840000000000003</v>
          </cell>
          <cell r="K16">
            <v>0.60000000000000009</v>
          </cell>
        </row>
        <row r="17">
          <cell r="B17">
            <v>24.695833333333329</v>
          </cell>
          <cell r="C17">
            <v>31.6</v>
          </cell>
          <cell r="D17">
            <v>21.1</v>
          </cell>
          <cell r="E17">
            <v>79.333333333333329</v>
          </cell>
          <cell r="F17">
            <v>96</v>
          </cell>
          <cell r="G17">
            <v>50</v>
          </cell>
          <cell r="H17">
            <v>17.64</v>
          </cell>
          <cell r="I17" t="str">
            <v>L</v>
          </cell>
          <cell r="J17">
            <v>38.159999999999997</v>
          </cell>
          <cell r="K17">
            <v>0</v>
          </cell>
        </row>
        <row r="18">
          <cell r="B18">
            <v>23.837499999999995</v>
          </cell>
          <cell r="C18">
            <v>31.2</v>
          </cell>
          <cell r="D18">
            <v>20</v>
          </cell>
          <cell r="E18">
            <v>81.041666666666671</v>
          </cell>
          <cell r="F18">
            <v>96</v>
          </cell>
          <cell r="G18">
            <v>54</v>
          </cell>
          <cell r="H18">
            <v>15.120000000000001</v>
          </cell>
          <cell r="I18" t="str">
            <v>NE</v>
          </cell>
          <cell r="J18">
            <v>42.84</v>
          </cell>
          <cell r="K18">
            <v>16.600000000000001</v>
          </cell>
        </row>
        <row r="19">
          <cell r="B19">
            <v>26.045833333333334</v>
          </cell>
          <cell r="C19">
            <v>33.4</v>
          </cell>
          <cell r="D19">
            <v>20.399999999999999</v>
          </cell>
          <cell r="E19">
            <v>73.666666666666671</v>
          </cell>
          <cell r="F19">
            <v>95</v>
          </cell>
          <cell r="G19">
            <v>36</v>
          </cell>
          <cell r="H19">
            <v>13.32</v>
          </cell>
          <cell r="I19" t="str">
            <v>N</v>
          </cell>
          <cell r="J19">
            <v>42.12</v>
          </cell>
          <cell r="K19">
            <v>0</v>
          </cell>
        </row>
        <row r="20">
          <cell r="B20">
            <v>25.899999999999995</v>
          </cell>
          <cell r="C20">
            <v>32.700000000000003</v>
          </cell>
          <cell r="D20">
            <v>20.9</v>
          </cell>
          <cell r="E20">
            <v>73.666666666666671</v>
          </cell>
          <cell r="F20">
            <v>94</v>
          </cell>
          <cell r="G20">
            <v>43</v>
          </cell>
          <cell r="H20">
            <v>15.840000000000002</v>
          </cell>
          <cell r="I20" t="str">
            <v>NE</v>
          </cell>
          <cell r="J20">
            <v>37.440000000000005</v>
          </cell>
          <cell r="K20">
            <v>0</v>
          </cell>
        </row>
        <row r="21">
          <cell r="B21">
            <v>26.070833333333336</v>
          </cell>
          <cell r="C21">
            <v>32.299999999999997</v>
          </cell>
          <cell r="D21">
            <v>21.1</v>
          </cell>
          <cell r="E21">
            <v>72.416666666666671</v>
          </cell>
          <cell r="F21">
            <v>94</v>
          </cell>
          <cell r="G21">
            <v>44</v>
          </cell>
          <cell r="H21">
            <v>18.36</v>
          </cell>
          <cell r="I21" t="str">
            <v>N</v>
          </cell>
          <cell r="J21">
            <v>56.519999999999996</v>
          </cell>
          <cell r="K21">
            <v>5</v>
          </cell>
        </row>
        <row r="22">
          <cell r="B22">
            <v>25.354166666666668</v>
          </cell>
          <cell r="C22">
            <v>32</v>
          </cell>
          <cell r="D22">
            <v>20.100000000000001</v>
          </cell>
          <cell r="E22">
            <v>72.166666666666671</v>
          </cell>
          <cell r="F22">
            <v>94</v>
          </cell>
          <cell r="G22">
            <v>44</v>
          </cell>
          <cell r="H22">
            <v>21.96</v>
          </cell>
          <cell r="I22" t="str">
            <v>N</v>
          </cell>
          <cell r="J22">
            <v>54</v>
          </cell>
          <cell r="K22">
            <v>0</v>
          </cell>
        </row>
        <row r="23">
          <cell r="B23">
            <v>25.387500000000003</v>
          </cell>
          <cell r="C23">
            <v>30.7</v>
          </cell>
          <cell r="D23">
            <v>21.5</v>
          </cell>
          <cell r="E23">
            <v>76.458333333333329</v>
          </cell>
          <cell r="F23">
            <v>93</v>
          </cell>
          <cell r="G23">
            <v>57</v>
          </cell>
          <cell r="H23">
            <v>16.2</v>
          </cell>
          <cell r="I23" t="str">
            <v>N</v>
          </cell>
          <cell r="J23">
            <v>43.92</v>
          </cell>
          <cell r="K23">
            <v>3.4000000000000004</v>
          </cell>
        </row>
        <row r="24">
          <cell r="B24">
            <v>24.041666666666668</v>
          </cell>
          <cell r="C24">
            <v>29.2</v>
          </cell>
          <cell r="D24">
            <v>21.5</v>
          </cell>
          <cell r="E24">
            <v>87.333333333333329</v>
          </cell>
          <cell r="F24">
            <v>96</v>
          </cell>
          <cell r="G24">
            <v>64</v>
          </cell>
          <cell r="H24">
            <v>16.2</v>
          </cell>
          <cell r="I24" t="str">
            <v>N</v>
          </cell>
          <cell r="J24">
            <v>37.800000000000004</v>
          </cell>
          <cell r="K24">
            <v>18.2</v>
          </cell>
        </row>
        <row r="25">
          <cell r="B25">
            <v>24.3</v>
          </cell>
          <cell r="C25">
            <v>30.6</v>
          </cell>
          <cell r="D25">
            <v>21.9</v>
          </cell>
          <cell r="E25">
            <v>85.041666666666671</v>
          </cell>
          <cell r="F25">
            <v>95</v>
          </cell>
          <cell r="G25">
            <v>57</v>
          </cell>
          <cell r="H25">
            <v>21.240000000000002</v>
          </cell>
          <cell r="I25" t="str">
            <v>NO</v>
          </cell>
          <cell r="J25">
            <v>37.800000000000004</v>
          </cell>
          <cell r="K25">
            <v>8.1999999999999993</v>
          </cell>
        </row>
        <row r="26">
          <cell r="B26">
            <v>22.754166666666663</v>
          </cell>
          <cell r="C26">
            <v>25.7</v>
          </cell>
          <cell r="D26">
            <v>20.8</v>
          </cell>
          <cell r="E26">
            <v>84.666666666666671</v>
          </cell>
          <cell r="F26">
            <v>96</v>
          </cell>
          <cell r="G26">
            <v>64</v>
          </cell>
          <cell r="H26">
            <v>15.48</v>
          </cell>
          <cell r="I26" t="str">
            <v>S</v>
          </cell>
          <cell r="J26">
            <v>28.8</v>
          </cell>
          <cell r="K26">
            <v>0</v>
          </cell>
        </row>
        <row r="27">
          <cell r="B27">
            <v>20.520833333333332</v>
          </cell>
          <cell r="C27">
            <v>27.8</v>
          </cell>
          <cell r="D27">
            <v>14.4</v>
          </cell>
          <cell r="E27">
            <v>78.541666666666671</v>
          </cell>
          <cell r="F27">
            <v>94</v>
          </cell>
          <cell r="G27">
            <v>52</v>
          </cell>
          <cell r="H27">
            <v>14.76</v>
          </cell>
          <cell r="I27" t="str">
            <v>S</v>
          </cell>
          <cell r="J27">
            <v>24.48</v>
          </cell>
          <cell r="K27">
            <v>0</v>
          </cell>
        </row>
        <row r="28">
          <cell r="B28">
            <v>23.579166666666669</v>
          </cell>
          <cell r="C28">
            <v>28.8</v>
          </cell>
          <cell r="D28">
            <v>19</v>
          </cell>
          <cell r="E28">
            <v>73.083333333333329</v>
          </cell>
          <cell r="F28">
            <v>92</v>
          </cell>
          <cell r="G28">
            <v>51</v>
          </cell>
          <cell r="H28">
            <v>15.840000000000002</v>
          </cell>
          <cell r="I28" t="str">
            <v>L</v>
          </cell>
          <cell r="J28">
            <v>28.44</v>
          </cell>
          <cell r="K28">
            <v>0</v>
          </cell>
        </row>
        <row r="29">
          <cell r="B29">
            <v>24.612500000000001</v>
          </cell>
          <cell r="C29">
            <v>29.7</v>
          </cell>
          <cell r="D29">
            <v>19.899999999999999</v>
          </cell>
          <cell r="E29">
            <v>67.166666666666671</v>
          </cell>
          <cell r="F29">
            <v>84</v>
          </cell>
          <cell r="G29">
            <v>49</v>
          </cell>
          <cell r="H29">
            <v>15.120000000000001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24.512499999999992</v>
          </cell>
          <cell r="C30">
            <v>29.7</v>
          </cell>
          <cell r="D30">
            <v>20.399999999999999</v>
          </cell>
          <cell r="E30">
            <v>66.166666666666671</v>
          </cell>
          <cell r="F30">
            <v>80</v>
          </cell>
          <cell r="G30">
            <v>48</v>
          </cell>
          <cell r="H30">
            <v>16.2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24.666666666666668</v>
          </cell>
          <cell r="C31">
            <v>30.6</v>
          </cell>
          <cell r="D31">
            <v>19.5</v>
          </cell>
          <cell r="E31">
            <v>65.916666666666671</v>
          </cell>
          <cell r="F31">
            <v>86</v>
          </cell>
          <cell r="G31">
            <v>52</v>
          </cell>
          <cell r="H31">
            <v>14.76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24.387499999999999</v>
          </cell>
          <cell r="C32">
            <v>30.1</v>
          </cell>
          <cell r="D32">
            <v>20.7</v>
          </cell>
          <cell r="E32">
            <v>76.625</v>
          </cell>
          <cell r="F32">
            <v>91</v>
          </cell>
          <cell r="G32">
            <v>54</v>
          </cell>
          <cell r="H32">
            <v>15.48</v>
          </cell>
          <cell r="I32" t="str">
            <v>L</v>
          </cell>
          <cell r="J32">
            <v>30.6</v>
          </cell>
          <cell r="K32">
            <v>0.8</v>
          </cell>
        </row>
        <row r="33">
          <cell r="B33">
            <v>23.987499999999997</v>
          </cell>
          <cell r="C33">
            <v>26.8</v>
          </cell>
          <cell r="D33">
            <v>20.3</v>
          </cell>
          <cell r="E33">
            <v>80.833333333333329</v>
          </cell>
          <cell r="F33">
            <v>95</v>
          </cell>
          <cell r="G33">
            <v>70</v>
          </cell>
          <cell r="H33">
            <v>18.720000000000002</v>
          </cell>
          <cell r="I33" t="str">
            <v>N</v>
          </cell>
          <cell r="J33">
            <v>31.680000000000003</v>
          </cell>
          <cell r="K33">
            <v>0</v>
          </cell>
        </row>
        <row r="34">
          <cell r="B34">
            <v>24.095833333333331</v>
          </cell>
          <cell r="C34">
            <v>29.4</v>
          </cell>
          <cell r="D34">
            <v>21.1</v>
          </cell>
          <cell r="E34">
            <v>83.25</v>
          </cell>
          <cell r="F34">
            <v>96</v>
          </cell>
          <cell r="G34">
            <v>62</v>
          </cell>
          <cell r="H34">
            <v>24.48</v>
          </cell>
          <cell r="I34" t="str">
            <v>N</v>
          </cell>
          <cell r="J34">
            <v>47.88</v>
          </cell>
          <cell r="K34">
            <v>0.2</v>
          </cell>
        </row>
        <row r="35">
          <cell r="B35">
            <v>24.266666666666669</v>
          </cell>
          <cell r="C35">
            <v>30.4</v>
          </cell>
          <cell r="D35">
            <v>20.9</v>
          </cell>
          <cell r="E35">
            <v>83.125</v>
          </cell>
          <cell r="F35">
            <v>95</v>
          </cell>
          <cell r="G35">
            <v>57</v>
          </cell>
          <cell r="H35">
            <v>18</v>
          </cell>
          <cell r="I35" t="str">
            <v>N</v>
          </cell>
          <cell r="J35">
            <v>37.080000000000005</v>
          </cell>
          <cell r="K35">
            <v>6</v>
          </cell>
        </row>
        <row r="36">
          <cell r="I36" t="str">
            <v>N</v>
          </cell>
        </row>
      </sheetData>
      <sheetData sheetId="3">
        <row r="5">
          <cell r="B5">
            <v>24.537499999999998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>
        <row r="5">
          <cell r="B5">
            <v>25.6875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25.95</v>
          </cell>
        </row>
      </sheetData>
      <sheetData sheetId="1">
        <row r="5">
          <cell r="B5">
            <v>28.091666666666665</v>
          </cell>
        </row>
      </sheetData>
      <sheetData sheetId="2">
        <row r="5">
          <cell r="B5">
            <v>25.158333333333335</v>
          </cell>
          <cell r="C5">
            <v>32.299999999999997</v>
          </cell>
          <cell r="D5">
            <v>14.8</v>
          </cell>
          <cell r="E5">
            <v>56.791666666666664</v>
          </cell>
          <cell r="F5">
            <v>89</v>
          </cell>
          <cell r="G5">
            <v>33</v>
          </cell>
          <cell r="H5">
            <v>0.36000000000000004</v>
          </cell>
          <cell r="I5" t="str">
            <v>S</v>
          </cell>
          <cell r="J5">
            <v>20.52</v>
          </cell>
          <cell r="K5">
            <v>0</v>
          </cell>
        </row>
        <row r="6">
          <cell r="B6">
            <v>24.695833333333329</v>
          </cell>
          <cell r="C6">
            <v>33.9</v>
          </cell>
          <cell r="D6">
            <v>16.100000000000001</v>
          </cell>
          <cell r="E6">
            <v>60.208333333333336</v>
          </cell>
          <cell r="F6">
            <v>89</v>
          </cell>
          <cell r="G6">
            <v>36</v>
          </cell>
          <cell r="H6">
            <v>20.16</v>
          </cell>
          <cell r="I6" t="str">
            <v>S</v>
          </cell>
          <cell r="J6">
            <v>46.800000000000004</v>
          </cell>
          <cell r="K6">
            <v>0</v>
          </cell>
        </row>
        <row r="7">
          <cell r="B7">
            <v>21.266666666666666</v>
          </cell>
          <cell r="C7">
            <v>24.3</v>
          </cell>
          <cell r="D7">
            <v>19.5</v>
          </cell>
          <cell r="E7">
            <v>90.625</v>
          </cell>
          <cell r="F7">
            <v>95</v>
          </cell>
          <cell r="G7">
            <v>70</v>
          </cell>
          <cell r="H7">
            <v>3.9600000000000004</v>
          </cell>
          <cell r="I7" t="str">
            <v>S</v>
          </cell>
          <cell r="J7">
            <v>33.480000000000004</v>
          </cell>
          <cell r="K7">
            <v>28.999999999999996</v>
          </cell>
        </row>
        <row r="8">
          <cell r="B8">
            <v>24.304166666666664</v>
          </cell>
          <cell r="C8">
            <v>29.9</v>
          </cell>
          <cell r="D8">
            <v>21.1</v>
          </cell>
          <cell r="E8">
            <v>84.375</v>
          </cell>
          <cell r="F8">
            <v>96</v>
          </cell>
          <cell r="G8">
            <v>62</v>
          </cell>
          <cell r="H8">
            <v>10.08</v>
          </cell>
          <cell r="I8" t="str">
            <v>SE</v>
          </cell>
          <cell r="J8">
            <v>29.16</v>
          </cell>
          <cell r="K8">
            <v>12.4</v>
          </cell>
        </row>
        <row r="9">
          <cell r="B9">
            <v>24.862499999999997</v>
          </cell>
          <cell r="C9">
            <v>30.4</v>
          </cell>
          <cell r="D9">
            <v>21.7</v>
          </cell>
          <cell r="E9">
            <v>86.791666666666671</v>
          </cell>
          <cell r="F9">
            <v>95</v>
          </cell>
          <cell r="G9">
            <v>58</v>
          </cell>
          <cell r="H9">
            <v>0</v>
          </cell>
          <cell r="I9" t="str">
            <v>NE</v>
          </cell>
          <cell r="J9">
            <v>55.440000000000005</v>
          </cell>
          <cell r="K9">
            <v>23.6</v>
          </cell>
        </row>
        <row r="10">
          <cell r="B10">
            <v>26.179166666666664</v>
          </cell>
          <cell r="C10">
            <v>32.700000000000003</v>
          </cell>
          <cell r="D10">
            <v>21</v>
          </cell>
          <cell r="E10">
            <v>76.583333333333329</v>
          </cell>
          <cell r="F10">
            <v>96</v>
          </cell>
          <cell r="G10">
            <v>45</v>
          </cell>
          <cell r="H10">
            <v>4.6800000000000006</v>
          </cell>
          <cell r="I10" t="str">
            <v>S</v>
          </cell>
          <cell r="J10">
            <v>28.08</v>
          </cell>
          <cell r="K10">
            <v>0.2</v>
          </cell>
        </row>
        <row r="11">
          <cell r="B11">
            <v>23.641666666666669</v>
          </cell>
          <cell r="C11">
            <v>31.3</v>
          </cell>
          <cell r="D11">
            <v>20.9</v>
          </cell>
          <cell r="E11">
            <v>77.5</v>
          </cell>
          <cell r="F11">
            <v>92</v>
          </cell>
          <cell r="G11">
            <v>44</v>
          </cell>
          <cell r="H11">
            <v>1.08</v>
          </cell>
          <cell r="I11" t="str">
            <v>S</v>
          </cell>
          <cell r="J11">
            <v>21.240000000000002</v>
          </cell>
          <cell r="K11">
            <v>3.4000000000000004</v>
          </cell>
        </row>
        <row r="12">
          <cell r="B12">
            <v>24.5625</v>
          </cell>
          <cell r="C12">
            <v>32.5</v>
          </cell>
          <cell r="D12">
            <v>18.2</v>
          </cell>
          <cell r="E12">
            <v>71.458333333333329</v>
          </cell>
          <cell r="F12">
            <v>96</v>
          </cell>
          <cell r="G12">
            <v>32</v>
          </cell>
          <cell r="H12">
            <v>0.36000000000000004</v>
          </cell>
          <cell r="I12" t="str">
            <v>O</v>
          </cell>
          <cell r="J12">
            <v>14.76</v>
          </cell>
          <cell r="K12">
            <v>0</v>
          </cell>
        </row>
        <row r="13">
          <cell r="B13">
            <v>25.545833333333334</v>
          </cell>
          <cell r="C13">
            <v>33.200000000000003</v>
          </cell>
          <cell r="D13">
            <v>18.600000000000001</v>
          </cell>
          <cell r="E13">
            <v>64.625</v>
          </cell>
          <cell r="F13">
            <v>94</v>
          </cell>
          <cell r="G13">
            <v>34</v>
          </cell>
          <cell r="H13">
            <v>6.12</v>
          </cell>
          <cell r="I13" t="str">
            <v>N</v>
          </cell>
          <cell r="J13">
            <v>28.8</v>
          </cell>
          <cell r="K13">
            <v>0</v>
          </cell>
        </row>
        <row r="14">
          <cell r="B14">
            <v>22.470833333333335</v>
          </cell>
          <cell r="C14">
            <v>26.7</v>
          </cell>
          <cell r="D14">
            <v>20</v>
          </cell>
          <cell r="E14">
            <v>82.125</v>
          </cell>
          <cell r="F14">
            <v>94</v>
          </cell>
          <cell r="G14">
            <v>59</v>
          </cell>
          <cell r="H14">
            <v>9.7200000000000006</v>
          </cell>
          <cell r="I14" t="str">
            <v>NE</v>
          </cell>
          <cell r="J14">
            <v>46.800000000000004</v>
          </cell>
          <cell r="K14">
            <v>8.6</v>
          </cell>
        </row>
        <row r="15">
          <cell r="B15">
            <v>22.6875</v>
          </cell>
          <cell r="C15">
            <v>27.5</v>
          </cell>
          <cell r="D15">
            <v>20</v>
          </cell>
          <cell r="E15">
            <v>84.75</v>
          </cell>
          <cell r="F15">
            <v>96</v>
          </cell>
          <cell r="G15">
            <v>61</v>
          </cell>
          <cell r="H15">
            <v>0</v>
          </cell>
          <cell r="I15" t="str">
            <v>N</v>
          </cell>
          <cell r="J15">
            <v>27.36</v>
          </cell>
          <cell r="K15">
            <v>0.2</v>
          </cell>
        </row>
        <row r="16">
          <cell r="B16">
            <v>22.570833333333329</v>
          </cell>
          <cell r="C16">
            <v>29.8</v>
          </cell>
          <cell r="D16">
            <v>19.3</v>
          </cell>
          <cell r="E16">
            <v>88.125</v>
          </cell>
          <cell r="F16">
            <v>96</v>
          </cell>
          <cell r="G16">
            <v>57</v>
          </cell>
          <cell r="H16">
            <v>14.76</v>
          </cell>
          <cell r="I16" t="str">
            <v>L</v>
          </cell>
          <cell r="J16">
            <v>38.880000000000003</v>
          </cell>
          <cell r="K16">
            <v>6.2000000000000011</v>
          </cell>
        </row>
        <row r="17">
          <cell r="B17">
            <v>23.775000000000006</v>
          </cell>
          <cell r="C17">
            <v>32.1</v>
          </cell>
          <cell r="D17">
            <v>19.7</v>
          </cell>
          <cell r="E17">
            <v>82.958333333333329</v>
          </cell>
          <cell r="F17">
            <v>96</v>
          </cell>
          <cell r="G17">
            <v>52</v>
          </cell>
          <cell r="H17">
            <v>38.880000000000003</v>
          </cell>
          <cell r="I17" t="str">
            <v>NE</v>
          </cell>
          <cell r="J17">
            <v>75.239999999999995</v>
          </cell>
          <cell r="K17">
            <v>13.4</v>
          </cell>
        </row>
        <row r="18">
          <cell r="B18">
            <v>24.537499999999998</v>
          </cell>
          <cell r="C18">
            <v>32.799999999999997</v>
          </cell>
          <cell r="D18">
            <v>18.8</v>
          </cell>
          <cell r="E18">
            <v>79.666666666666671</v>
          </cell>
          <cell r="F18">
            <v>96</v>
          </cell>
          <cell r="G18">
            <v>49</v>
          </cell>
          <cell r="H18">
            <v>11.16</v>
          </cell>
          <cell r="I18" t="str">
            <v>NE</v>
          </cell>
          <cell r="J18">
            <v>38.159999999999997</v>
          </cell>
          <cell r="K18">
            <v>0.2</v>
          </cell>
        </row>
        <row r="19">
          <cell r="B19">
            <v>26.412499999999998</v>
          </cell>
          <cell r="C19">
            <v>34.6</v>
          </cell>
          <cell r="D19">
            <v>20.399999999999999</v>
          </cell>
          <cell r="E19">
            <v>72.875</v>
          </cell>
          <cell r="F19">
            <v>94</v>
          </cell>
          <cell r="G19">
            <v>40</v>
          </cell>
          <cell r="H19">
            <v>4.32</v>
          </cell>
          <cell r="I19" t="str">
            <v>N</v>
          </cell>
          <cell r="J19">
            <v>29.52</v>
          </cell>
          <cell r="K19">
            <v>0</v>
          </cell>
        </row>
        <row r="20">
          <cell r="B20">
            <v>26.525000000000002</v>
          </cell>
          <cell r="C20">
            <v>33.5</v>
          </cell>
          <cell r="D20">
            <v>21.2</v>
          </cell>
          <cell r="E20">
            <v>73.458333333333329</v>
          </cell>
          <cell r="F20">
            <v>95</v>
          </cell>
          <cell r="G20">
            <v>42</v>
          </cell>
          <cell r="H20">
            <v>15.840000000000002</v>
          </cell>
          <cell r="I20" t="str">
            <v>NE</v>
          </cell>
          <cell r="J20">
            <v>43.2</v>
          </cell>
          <cell r="K20">
            <v>0</v>
          </cell>
        </row>
        <row r="21">
          <cell r="B21">
            <v>26.912499999999998</v>
          </cell>
          <cell r="C21">
            <v>34.299999999999997</v>
          </cell>
          <cell r="D21">
            <v>21.9</v>
          </cell>
          <cell r="E21">
            <v>71.208333333333329</v>
          </cell>
          <cell r="F21">
            <v>90</v>
          </cell>
          <cell r="G21">
            <v>41</v>
          </cell>
          <cell r="H21">
            <v>7.9200000000000008</v>
          </cell>
          <cell r="I21" t="str">
            <v>N</v>
          </cell>
          <cell r="J21">
            <v>40.680000000000007</v>
          </cell>
          <cell r="K21">
            <v>0</v>
          </cell>
        </row>
        <row r="22">
          <cell r="B22">
            <v>25.670833333333331</v>
          </cell>
          <cell r="C22">
            <v>32.799999999999997</v>
          </cell>
          <cell r="D22">
            <v>21.7</v>
          </cell>
          <cell r="E22">
            <v>75.833333333333329</v>
          </cell>
          <cell r="F22">
            <v>94</v>
          </cell>
          <cell r="G22">
            <v>45</v>
          </cell>
          <cell r="H22">
            <v>6.12</v>
          </cell>
          <cell r="I22" t="str">
            <v>N</v>
          </cell>
          <cell r="J22">
            <v>27.36</v>
          </cell>
          <cell r="K22">
            <v>1.4</v>
          </cell>
        </row>
        <row r="23">
          <cell r="B23">
            <v>24.616666666666664</v>
          </cell>
          <cell r="C23">
            <v>31.9</v>
          </cell>
          <cell r="D23">
            <v>21.3</v>
          </cell>
          <cell r="E23">
            <v>83.166666666666671</v>
          </cell>
          <cell r="F23">
            <v>93</v>
          </cell>
          <cell r="G23">
            <v>52</v>
          </cell>
          <cell r="H23">
            <v>5.04</v>
          </cell>
          <cell r="I23" t="str">
            <v>NE</v>
          </cell>
          <cell r="J23">
            <v>47.16</v>
          </cell>
          <cell r="K23">
            <v>18</v>
          </cell>
        </row>
        <row r="24">
          <cell r="B24">
            <v>23.112499999999997</v>
          </cell>
          <cell r="C24">
            <v>28.4</v>
          </cell>
          <cell r="D24">
            <v>21.4</v>
          </cell>
          <cell r="E24">
            <v>90.833333333333329</v>
          </cell>
          <cell r="F24">
            <v>96</v>
          </cell>
          <cell r="G24">
            <v>67</v>
          </cell>
          <cell r="H24">
            <v>9.7200000000000006</v>
          </cell>
          <cell r="I24" t="str">
            <v>N</v>
          </cell>
          <cell r="J24">
            <v>33.119999999999997</v>
          </cell>
          <cell r="K24">
            <v>43.199999999999996</v>
          </cell>
        </row>
        <row r="25">
          <cell r="B25">
            <v>23.320833333333336</v>
          </cell>
          <cell r="C25">
            <v>27.8</v>
          </cell>
          <cell r="D25">
            <v>21.7</v>
          </cell>
          <cell r="E25">
            <v>88.5</v>
          </cell>
          <cell r="F25">
            <v>97</v>
          </cell>
          <cell r="G25">
            <v>70</v>
          </cell>
          <cell r="H25">
            <v>18.36</v>
          </cell>
          <cell r="I25" t="str">
            <v>SO</v>
          </cell>
          <cell r="J25">
            <v>31.319999999999997</v>
          </cell>
          <cell r="K25">
            <v>3.4000000000000004</v>
          </cell>
        </row>
        <row r="26">
          <cell r="B26">
            <v>22.32083333333334</v>
          </cell>
          <cell r="C26">
            <v>26.1</v>
          </cell>
          <cell r="D26">
            <v>20.2</v>
          </cell>
          <cell r="E26">
            <v>82.416666666666671</v>
          </cell>
          <cell r="F26">
            <v>96</v>
          </cell>
          <cell r="G26">
            <v>58</v>
          </cell>
          <cell r="H26">
            <v>14.76</v>
          </cell>
          <cell r="I26" t="str">
            <v>S</v>
          </cell>
          <cell r="J26">
            <v>33.840000000000003</v>
          </cell>
          <cell r="K26">
            <v>0</v>
          </cell>
        </row>
        <row r="27">
          <cell r="B27">
            <v>21.145833333333332</v>
          </cell>
          <cell r="C27">
            <v>28.5</v>
          </cell>
          <cell r="D27">
            <v>14.9</v>
          </cell>
          <cell r="E27">
            <v>77.5</v>
          </cell>
          <cell r="F27">
            <v>94</v>
          </cell>
          <cell r="G27">
            <v>55</v>
          </cell>
          <cell r="H27">
            <v>1.4400000000000002</v>
          </cell>
          <cell r="I27" t="str">
            <v>S</v>
          </cell>
          <cell r="J27">
            <v>26.64</v>
          </cell>
          <cell r="K27">
            <v>0</v>
          </cell>
        </row>
        <row r="28">
          <cell r="B28">
            <v>23.270833333333332</v>
          </cell>
          <cell r="C28">
            <v>29.3</v>
          </cell>
          <cell r="D28">
            <v>18</v>
          </cell>
          <cell r="E28">
            <v>72.416666666666671</v>
          </cell>
          <cell r="F28">
            <v>94</v>
          </cell>
          <cell r="G28">
            <v>46</v>
          </cell>
          <cell r="H28">
            <v>21.240000000000002</v>
          </cell>
          <cell r="I28" t="str">
            <v>L</v>
          </cell>
          <cell r="J28">
            <v>36.72</v>
          </cell>
          <cell r="K28">
            <v>0.2</v>
          </cell>
        </row>
        <row r="29">
          <cell r="B29">
            <v>23.774999999999995</v>
          </cell>
          <cell r="C29">
            <v>30.9</v>
          </cell>
          <cell r="D29">
            <v>17.8</v>
          </cell>
          <cell r="E29">
            <v>68.458333333333329</v>
          </cell>
          <cell r="F29">
            <v>90</v>
          </cell>
          <cell r="G29">
            <v>43</v>
          </cell>
          <cell r="H29">
            <v>2.52</v>
          </cell>
          <cell r="I29" t="str">
            <v>L</v>
          </cell>
          <cell r="J29">
            <v>28.44</v>
          </cell>
          <cell r="K29">
            <v>0</v>
          </cell>
        </row>
        <row r="30">
          <cell r="B30">
            <v>24.112499999999997</v>
          </cell>
          <cell r="C30">
            <v>31.1</v>
          </cell>
          <cell r="D30">
            <v>18.600000000000001</v>
          </cell>
          <cell r="E30">
            <v>63.5</v>
          </cell>
          <cell r="F30">
            <v>86</v>
          </cell>
          <cell r="G30">
            <v>39</v>
          </cell>
          <cell r="H30">
            <v>4.32</v>
          </cell>
          <cell r="I30" t="str">
            <v>SE</v>
          </cell>
          <cell r="J30">
            <v>31.319999999999997</v>
          </cell>
          <cell r="K30">
            <v>0</v>
          </cell>
        </row>
        <row r="31">
          <cell r="B31">
            <v>24.066666666666666</v>
          </cell>
          <cell r="C31">
            <v>31.6</v>
          </cell>
          <cell r="D31">
            <v>17.8</v>
          </cell>
          <cell r="E31">
            <v>68.833333333333329</v>
          </cell>
          <cell r="F31">
            <v>90</v>
          </cell>
          <cell r="G31">
            <v>45</v>
          </cell>
          <cell r="H31">
            <v>17.28</v>
          </cell>
          <cell r="I31" t="str">
            <v>L</v>
          </cell>
          <cell r="J31">
            <v>37.440000000000005</v>
          </cell>
          <cell r="K31">
            <v>0</v>
          </cell>
        </row>
        <row r="32">
          <cell r="B32">
            <v>25.404166666666665</v>
          </cell>
          <cell r="C32">
            <v>31.5</v>
          </cell>
          <cell r="D32">
            <v>20.7</v>
          </cell>
          <cell r="E32">
            <v>71.125</v>
          </cell>
          <cell r="F32">
            <v>89</v>
          </cell>
          <cell r="G32">
            <v>50</v>
          </cell>
          <cell r="H32">
            <v>20.88</v>
          </cell>
          <cell r="I32" t="str">
            <v>L</v>
          </cell>
          <cell r="J32">
            <v>37.440000000000005</v>
          </cell>
          <cell r="K32">
            <v>0</v>
          </cell>
        </row>
        <row r="33">
          <cell r="B33">
            <v>25.166666666666661</v>
          </cell>
          <cell r="C33">
            <v>29.4</v>
          </cell>
          <cell r="D33">
            <v>22.1</v>
          </cell>
          <cell r="E33">
            <v>75.625</v>
          </cell>
          <cell r="F33">
            <v>87</v>
          </cell>
          <cell r="G33">
            <v>57</v>
          </cell>
          <cell r="H33">
            <v>28.08</v>
          </cell>
          <cell r="I33" t="str">
            <v>NE</v>
          </cell>
          <cell r="J33">
            <v>48.6</v>
          </cell>
          <cell r="K33">
            <v>0</v>
          </cell>
        </row>
        <row r="34">
          <cell r="B34">
            <v>23.908333333333331</v>
          </cell>
          <cell r="C34">
            <v>29.4</v>
          </cell>
          <cell r="D34">
            <v>20.5</v>
          </cell>
          <cell r="E34">
            <v>85.583333333333329</v>
          </cell>
          <cell r="F34">
            <v>94</v>
          </cell>
          <cell r="G34">
            <v>58</v>
          </cell>
          <cell r="H34">
            <v>23.400000000000002</v>
          </cell>
          <cell r="I34" t="str">
            <v>NE</v>
          </cell>
          <cell r="J34">
            <v>46.800000000000004</v>
          </cell>
          <cell r="K34">
            <v>3.2</v>
          </cell>
        </row>
        <row r="35">
          <cell r="B35">
            <v>24.383333333333336</v>
          </cell>
          <cell r="C35">
            <v>31.3</v>
          </cell>
          <cell r="D35">
            <v>20.9</v>
          </cell>
          <cell r="E35">
            <v>84.291666666666671</v>
          </cell>
          <cell r="F35">
            <v>94</v>
          </cell>
          <cell r="G35">
            <v>57</v>
          </cell>
          <cell r="H35">
            <v>11.879999999999999</v>
          </cell>
          <cell r="I35" t="str">
            <v>N</v>
          </cell>
          <cell r="J35">
            <v>39.6</v>
          </cell>
          <cell r="K35">
            <v>5.4</v>
          </cell>
        </row>
        <row r="36">
          <cell r="I36" t="str">
            <v>NE</v>
          </cell>
        </row>
      </sheetData>
      <sheetData sheetId="3">
        <row r="5">
          <cell r="B5">
            <v>23.758333333333336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21.791666666666671</v>
          </cell>
        </row>
      </sheetData>
      <sheetData sheetId="6"/>
      <sheetData sheetId="7"/>
      <sheetData sheetId="8">
        <row r="5">
          <cell r="B5">
            <v>23.320833333333336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</row>
      </sheetData>
      <sheetData sheetId="2">
        <row r="5">
          <cell r="B5">
            <v>26.849999999999998</v>
          </cell>
          <cell r="C5">
            <v>32</v>
          </cell>
          <cell r="D5">
            <v>19.3</v>
          </cell>
          <cell r="E5">
            <v>55.5</v>
          </cell>
          <cell r="F5">
            <v>80</v>
          </cell>
          <cell r="G5">
            <v>39</v>
          </cell>
          <cell r="H5">
            <v>10.44</v>
          </cell>
          <cell r="I5" t="str">
            <v>L</v>
          </cell>
          <cell r="J5">
            <v>23.400000000000002</v>
          </cell>
          <cell r="K5">
            <v>0</v>
          </cell>
        </row>
        <row r="6">
          <cell r="B6">
            <v>26.833333333333332</v>
          </cell>
          <cell r="C6">
            <v>33</v>
          </cell>
          <cell r="D6">
            <v>22</v>
          </cell>
          <cell r="E6">
            <v>61.791666666666664</v>
          </cell>
          <cell r="F6">
            <v>80</v>
          </cell>
          <cell r="G6">
            <v>44</v>
          </cell>
          <cell r="H6">
            <v>25.2</v>
          </cell>
          <cell r="I6" t="str">
            <v>L</v>
          </cell>
          <cell r="J6">
            <v>56.16</v>
          </cell>
          <cell r="K6">
            <v>0</v>
          </cell>
        </row>
        <row r="7">
          <cell r="B7">
            <v>21.650000000000002</v>
          </cell>
          <cell r="C7">
            <v>25.8</v>
          </cell>
          <cell r="D7">
            <v>18.399999999999999</v>
          </cell>
          <cell r="E7">
            <v>86.541666666666671</v>
          </cell>
          <cell r="F7">
            <v>96</v>
          </cell>
          <cell r="G7">
            <v>74</v>
          </cell>
          <cell r="H7">
            <v>38.880000000000003</v>
          </cell>
          <cell r="I7" t="str">
            <v>L</v>
          </cell>
          <cell r="J7">
            <v>74.160000000000011</v>
          </cell>
          <cell r="K7">
            <v>27.599999999999998</v>
          </cell>
        </row>
        <row r="8">
          <cell r="B8">
            <v>25.091666666666665</v>
          </cell>
          <cell r="C8">
            <v>31.4</v>
          </cell>
          <cell r="D8">
            <v>20.7</v>
          </cell>
          <cell r="E8">
            <v>79.541666666666671</v>
          </cell>
          <cell r="F8">
            <v>94</v>
          </cell>
          <cell r="G8">
            <v>54</v>
          </cell>
          <cell r="H8">
            <v>13.68</v>
          </cell>
          <cell r="I8" t="str">
            <v>L</v>
          </cell>
          <cell r="J8">
            <v>40.680000000000007</v>
          </cell>
          <cell r="K8">
            <v>1.2</v>
          </cell>
        </row>
        <row r="9">
          <cell r="B9">
            <v>25.824999999999999</v>
          </cell>
          <cell r="C9">
            <v>32</v>
          </cell>
          <cell r="D9">
            <v>21.2</v>
          </cell>
          <cell r="E9">
            <v>78.291666666666671</v>
          </cell>
          <cell r="F9">
            <v>95</v>
          </cell>
          <cell r="G9">
            <v>50</v>
          </cell>
          <cell r="H9">
            <v>14.76</v>
          </cell>
          <cell r="I9" t="str">
            <v>L</v>
          </cell>
          <cell r="J9">
            <v>33.480000000000004</v>
          </cell>
          <cell r="K9">
            <v>0</v>
          </cell>
        </row>
        <row r="10">
          <cell r="B10">
            <v>26.241666666666671</v>
          </cell>
          <cell r="C10">
            <v>33.5</v>
          </cell>
          <cell r="D10">
            <v>21.6</v>
          </cell>
          <cell r="E10">
            <v>75.125</v>
          </cell>
          <cell r="F10">
            <v>95</v>
          </cell>
          <cell r="G10">
            <v>45</v>
          </cell>
          <cell r="H10">
            <v>23.759999999999998</v>
          </cell>
          <cell r="I10" t="str">
            <v>L</v>
          </cell>
          <cell r="J10">
            <v>63</v>
          </cell>
          <cell r="K10">
            <v>5.4</v>
          </cell>
        </row>
        <row r="11">
          <cell r="B11">
            <v>23.545833333333334</v>
          </cell>
          <cell r="C11">
            <v>28.8</v>
          </cell>
          <cell r="D11">
            <v>20.399999999999999</v>
          </cell>
          <cell r="E11">
            <v>81.541666666666671</v>
          </cell>
          <cell r="F11">
            <v>94</v>
          </cell>
          <cell r="G11">
            <v>53</v>
          </cell>
          <cell r="H11">
            <v>13.68</v>
          </cell>
          <cell r="I11" t="str">
            <v>L</v>
          </cell>
          <cell r="J11">
            <v>27.720000000000002</v>
          </cell>
          <cell r="K11">
            <v>9.2000000000000011</v>
          </cell>
        </row>
        <row r="12">
          <cell r="B12">
            <v>24.45</v>
          </cell>
          <cell r="C12">
            <v>31.4</v>
          </cell>
          <cell r="D12">
            <v>19.100000000000001</v>
          </cell>
          <cell r="E12">
            <v>71.375</v>
          </cell>
          <cell r="F12">
            <v>95</v>
          </cell>
          <cell r="G12">
            <v>36</v>
          </cell>
          <cell r="H12">
            <v>10.44</v>
          </cell>
          <cell r="I12" t="str">
            <v>L</v>
          </cell>
          <cell r="J12">
            <v>23.040000000000003</v>
          </cell>
          <cell r="K12">
            <v>0</v>
          </cell>
        </row>
        <row r="13">
          <cell r="B13">
            <v>26.404166666666669</v>
          </cell>
          <cell r="C13">
            <v>33.1</v>
          </cell>
          <cell r="D13">
            <v>20.8</v>
          </cell>
          <cell r="E13">
            <v>61.5</v>
          </cell>
          <cell r="F13">
            <v>85</v>
          </cell>
          <cell r="G13">
            <v>31</v>
          </cell>
          <cell r="H13">
            <v>12.6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24.487499999999997</v>
          </cell>
          <cell r="C14">
            <v>29.5</v>
          </cell>
          <cell r="D14">
            <v>20.9</v>
          </cell>
          <cell r="E14">
            <v>73.791666666666671</v>
          </cell>
          <cell r="F14">
            <v>93</v>
          </cell>
          <cell r="G14">
            <v>44</v>
          </cell>
          <cell r="H14">
            <v>12.96</v>
          </cell>
          <cell r="I14" t="str">
            <v>L</v>
          </cell>
          <cell r="J14">
            <v>63.360000000000007</v>
          </cell>
          <cell r="K14">
            <v>4.6000000000000005</v>
          </cell>
        </row>
        <row r="15">
          <cell r="B15">
            <v>22.595833333333335</v>
          </cell>
          <cell r="C15">
            <v>29.4</v>
          </cell>
          <cell r="D15">
            <v>20.100000000000001</v>
          </cell>
          <cell r="E15">
            <v>85.75</v>
          </cell>
          <cell r="F15">
            <v>96</v>
          </cell>
          <cell r="G15">
            <v>53</v>
          </cell>
          <cell r="H15">
            <v>12.24</v>
          </cell>
          <cell r="I15" t="str">
            <v>L</v>
          </cell>
          <cell r="J15">
            <v>33.480000000000004</v>
          </cell>
          <cell r="K15">
            <v>27.2</v>
          </cell>
        </row>
        <row r="16">
          <cell r="B16">
            <v>23.370833333333341</v>
          </cell>
          <cell r="C16">
            <v>26.7</v>
          </cell>
          <cell r="D16">
            <v>21.1</v>
          </cell>
          <cell r="E16">
            <v>85</v>
          </cell>
          <cell r="F16">
            <v>96</v>
          </cell>
          <cell r="G16">
            <v>63</v>
          </cell>
          <cell r="H16">
            <v>16.2</v>
          </cell>
          <cell r="I16" t="str">
            <v>L</v>
          </cell>
          <cell r="J16">
            <v>30.96</v>
          </cell>
          <cell r="K16">
            <v>0.2</v>
          </cell>
        </row>
        <row r="17">
          <cell r="B17">
            <v>25.258333333333329</v>
          </cell>
          <cell r="C17">
            <v>31.9</v>
          </cell>
          <cell r="D17">
            <v>21.8</v>
          </cell>
          <cell r="E17">
            <v>80.208333333333329</v>
          </cell>
          <cell r="F17">
            <v>96</v>
          </cell>
          <cell r="G17">
            <v>49</v>
          </cell>
          <cell r="H17">
            <v>12.6</v>
          </cell>
          <cell r="I17" t="str">
            <v>L</v>
          </cell>
          <cell r="J17">
            <v>27.720000000000002</v>
          </cell>
          <cell r="K17">
            <v>0</v>
          </cell>
        </row>
        <row r="18">
          <cell r="B18">
            <v>24.829166666666669</v>
          </cell>
          <cell r="C18">
            <v>32.5</v>
          </cell>
          <cell r="D18">
            <v>18.7</v>
          </cell>
          <cell r="E18">
            <v>76.333333333333329</v>
          </cell>
          <cell r="F18">
            <v>97</v>
          </cell>
          <cell r="G18">
            <v>49</v>
          </cell>
          <cell r="H18">
            <v>24.840000000000003</v>
          </cell>
          <cell r="I18" t="str">
            <v>L</v>
          </cell>
          <cell r="J18">
            <v>58.680000000000007</v>
          </cell>
          <cell r="K18">
            <v>21.599999999999998</v>
          </cell>
        </row>
        <row r="19">
          <cell r="B19">
            <v>25.895833333333332</v>
          </cell>
          <cell r="C19">
            <v>32.700000000000003</v>
          </cell>
          <cell r="D19">
            <v>21.3</v>
          </cell>
          <cell r="E19">
            <v>74.166666666666671</v>
          </cell>
          <cell r="F19">
            <v>93</v>
          </cell>
          <cell r="G19">
            <v>43</v>
          </cell>
          <cell r="H19">
            <v>15.120000000000001</v>
          </cell>
          <cell r="I19" t="str">
            <v>L</v>
          </cell>
          <cell r="J19">
            <v>29.880000000000003</v>
          </cell>
          <cell r="K19">
            <v>0</v>
          </cell>
        </row>
        <row r="20">
          <cell r="B20">
            <v>26.729166666666671</v>
          </cell>
          <cell r="C20">
            <v>33.9</v>
          </cell>
          <cell r="D20">
            <v>21.1</v>
          </cell>
          <cell r="E20">
            <v>70.041666666666671</v>
          </cell>
          <cell r="F20">
            <v>95</v>
          </cell>
          <cell r="G20">
            <v>40</v>
          </cell>
          <cell r="H20">
            <v>20.88</v>
          </cell>
          <cell r="I20" t="str">
            <v>L</v>
          </cell>
          <cell r="J20">
            <v>41.76</v>
          </cell>
          <cell r="K20">
            <v>0</v>
          </cell>
        </row>
        <row r="21">
          <cell r="B21">
            <v>27.358333333333334</v>
          </cell>
          <cell r="C21">
            <v>34.200000000000003</v>
          </cell>
          <cell r="D21">
            <v>21.8</v>
          </cell>
          <cell r="E21">
            <v>66.375</v>
          </cell>
          <cell r="F21">
            <v>88</v>
          </cell>
          <cell r="G21">
            <v>38</v>
          </cell>
          <cell r="H21">
            <v>18</v>
          </cell>
          <cell r="I21" t="str">
            <v>L</v>
          </cell>
          <cell r="J21">
            <v>40.680000000000007</v>
          </cell>
          <cell r="K21">
            <v>0.8</v>
          </cell>
        </row>
        <row r="22">
          <cell r="B22">
            <v>25.891666666666669</v>
          </cell>
          <cell r="C22">
            <v>32.4</v>
          </cell>
          <cell r="D22">
            <v>21.6</v>
          </cell>
          <cell r="E22">
            <v>72.541666666666671</v>
          </cell>
          <cell r="F22">
            <v>93</v>
          </cell>
          <cell r="G22">
            <v>42</v>
          </cell>
          <cell r="H22">
            <v>15.48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26.774999999999991</v>
          </cell>
          <cell r="C23">
            <v>33.700000000000003</v>
          </cell>
          <cell r="D23">
            <v>22.7</v>
          </cell>
          <cell r="E23">
            <v>70.083333333333329</v>
          </cell>
          <cell r="F23">
            <v>89</v>
          </cell>
          <cell r="G23">
            <v>41</v>
          </cell>
          <cell r="H23">
            <v>27.720000000000002</v>
          </cell>
          <cell r="I23" t="str">
            <v>L</v>
          </cell>
          <cell r="J23">
            <v>55.080000000000005</v>
          </cell>
          <cell r="K23">
            <v>1</v>
          </cell>
        </row>
        <row r="24">
          <cell r="B24">
            <v>24.008333333333336</v>
          </cell>
          <cell r="C24">
            <v>28.9</v>
          </cell>
          <cell r="D24">
            <v>22.1</v>
          </cell>
          <cell r="E24">
            <v>87.583333333333329</v>
          </cell>
          <cell r="F24">
            <v>96</v>
          </cell>
          <cell r="G24">
            <v>65</v>
          </cell>
          <cell r="H24">
            <v>19.079999999999998</v>
          </cell>
          <cell r="I24" t="str">
            <v>L</v>
          </cell>
          <cell r="J24">
            <v>39.6</v>
          </cell>
          <cell r="K24">
            <v>10</v>
          </cell>
        </row>
        <row r="25">
          <cell r="B25">
            <v>24.887500000000003</v>
          </cell>
          <cell r="C25">
            <v>30.5</v>
          </cell>
          <cell r="D25">
            <v>22.9</v>
          </cell>
          <cell r="E25">
            <v>86.041666666666671</v>
          </cell>
          <cell r="F25">
            <v>95</v>
          </cell>
          <cell r="G25">
            <v>59</v>
          </cell>
          <cell r="H25">
            <v>22.32</v>
          </cell>
          <cell r="I25" t="str">
            <v>L</v>
          </cell>
          <cell r="J25">
            <v>41.04</v>
          </cell>
          <cell r="K25">
            <v>9.5999999999999979</v>
          </cell>
        </row>
        <row r="26">
          <cell r="B26">
            <v>23.666666666666668</v>
          </cell>
          <cell r="C26">
            <v>27.1</v>
          </cell>
          <cell r="D26">
            <v>21.8</v>
          </cell>
          <cell r="E26">
            <v>82.833333333333329</v>
          </cell>
          <cell r="F26">
            <v>97</v>
          </cell>
          <cell r="G26">
            <v>60</v>
          </cell>
          <cell r="H26">
            <v>19.079999999999998</v>
          </cell>
          <cell r="I26" t="str">
            <v>L</v>
          </cell>
          <cell r="J26">
            <v>34.92</v>
          </cell>
          <cell r="K26">
            <v>0.2</v>
          </cell>
        </row>
        <row r="27">
          <cell r="B27">
            <v>22.508333333333329</v>
          </cell>
          <cell r="C27">
            <v>29.9</v>
          </cell>
          <cell r="D27">
            <v>16</v>
          </cell>
          <cell r="E27">
            <v>75.291666666666671</v>
          </cell>
          <cell r="F27">
            <v>91</v>
          </cell>
          <cell r="G27">
            <v>50</v>
          </cell>
          <cell r="H27">
            <v>19.079999999999998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23.708333333333332</v>
          </cell>
          <cell r="C28">
            <v>29.4</v>
          </cell>
          <cell r="D28">
            <v>18.5</v>
          </cell>
          <cell r="E28">
            <v>70.666666666666671</v>
          </cell>
          <cell r="F28">
            <v>90</v>
          </cell>
          <cell r="G28">
            <v>46</v>
          </cell>
          <cell r="H28">
            <v>16.2</v>
          </cell>
          <cell r="I28" t="str">
            <v>L</v>
          </cell>
          <cell r="J28">
            <v>37.080000000000005</v>
          </cell>
          <cell r="K28">
            <v>0</v>
          </cell>
        </row>
        <row r="29">
          <cell r="B29">
            <v>24.720833333333331</v>
          </cell>
          <cell r="C29">
            <v>30.6</v>
          </cell>
          <cell r="D29">
            <v>19.8</v>
          </cell>
          <cell r="E29">
            <v>66.958333333333329</v>
          </cell>
          <cell r="F29">
            <v>89</v>
          </cell>
          <cell r="G29">
            <v>47</v>
          </cell>
          <cell r="H29">
            <v>15.48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25.104166666666671</v>
          </cell>
          <cell r="C30">
            <v>30.4</v>
          </cell>
          <cell r="D30">
            <v>19.8</v>
          </cell>
          <cell r="E30">
            <v>62.875</v>
          </cell>
          <cell r="F30">
            <v>82</v>
          </cell>
          <cell r="G30">
            <v>43</v>
          </cell>
          <cell r="H30">
            <v>16.559999999999999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24.870833333333337</v>
          </cell>
          <cell r="C31">
            <v>31.7</v>
          </cell>
          <cell r="D31">
            <v>19.600000000000001</v>
          </cell>
          <cell r="E31">
            <v>67.166666666666671</v>
          </cell>
          <cell r="F31">
            <v>88</v>
          </cell>
          <cell r="G31">
            <v>48</v>
          </cell>
          <cell r="H31">
            <v>13.68</v>
          </cell>
          <cell r="I31" t="str">
            <v>L</v>
          </cell>
          <cell r="J31">
            <v>28.44</v>
          </cell>
          <cell r="K31">
            <v>0</v>
          </cell>
        </row>
        <row r="32">
          <cell r="B32">
            <v>25.887500000000003</v>
          </cell>
          <cell r="C32">
            <v>32</v>
          </cell>
          <cell r="D32">
            <v>21.5</v>
          </cell>
          <cell r="E32">
            <v>70.833333333333329</v>
          </cell>
          <cell r="F32">
            <v>87</v>
          </cell>
          <cell r="G32">
            <v>44</v>
          </cell>
          <cell r="H32">
            <v>13.68</v>
          </cell>
          <cell r="I32" t="str">
            <v>L</v>
          </cell>
          <cell r="J32">
            <v>27</v>
          </cell>
          <cell r="K32">
            <v>0</v>
          </cell>
        </row>
        <row r="33">
          <cell r="B33">
            <v>26.025000000000002</v>
          </cell>
          <cell r="C33">
            <v>29.7</v>
          </cell>
          <cell r="D33">
            <v>22.8</v>
          </cell>
          <cell r="E33">
            <v>71.416666666666671</v>
          </cell>
          <cell r="F33">
            <v>85</v>
          </cell>
          <cell r="G33">
            <v>55</v>
          </cell>
          <cell r="H33">
            <v>19.440000000000001</v>
          </cell>
          <cell r="I33" t="str">
            <v>L</v>
          </cell>
          <cell r="J33">
            <v>39.6</v>
          </cell>
          <cell r="K33">
            <v>0</v>
          </cell>
        </row>
        <row r="34">
          <cell r="B34">
            <v>23.395833333333339</v>
          </cell>
          <cell r="C34">
            <v>27.4</v>
          </cell>
          <cell r="D34">
            <v>20.2</v>
          </cell>
          <cell r="E34">
            <v>88</v>
          </cell>
          <cell r="F34">
            <v>97</v>
          </cell>
          <cell r="G34">
            <v>68</v>
          </cell>
          <cell r="H34">
            <v>33.840000000000003</v>
          </cell>
          <cell r="I34" t="str">
            <v>L</v>
          </cell>
          <cell r="J34">
            <v>72</v>
          </cell>
          <cell r="K34">
            <v>24.399999999999995</v>
          </cell>
        </row>
        <row r="35">
          <cell r="B35">
            <v>24.979166666666668</v>
          </cell>
          <cell r="C35">
            <v>30.6</v>
          </cell>
          <cell r="D35">
            <v>21.7</v>
          </cell>
          <cell r="E35">
            <v>81.166666666666671</v>
          </cell>
          <cell r="F35">
            <v>94</v>
          </cell>
          <cell r="G35">
            <v>56</v>
          </cell>
          <cell r="H35">
            <v>16.2</v>
          </cell>
          <cell r="I35" t="str">
            <v>L</v>
          </cell>
          <cell r="J35">
            <v>38.159999999999997</v>
          </cell>
          <cell r="K35">
            <v>1.4</v>
          </cell>
        </row>
        <row r="36">
          <cell r="I36" t="str">
            <v>L</v>
          </cell>
        </row>
      </sheetData>
      <sheetData sheetId="3">
        <row r="5">
          <cell r="B5">
            <v>25.8125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22.520833333333332</v>
          </cell>
        </row>
      </sheetData>
      <sheetData sheetId="6"/>
      <sheetData sheetId="7"/>
      <sheetData sheetId="8">
        <row r="5">
          <cell r="B5">
            <v>26.25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27.058333333333341</v>
          </cell>
        </row>
      </sheetData>
      <sheetData sheetId="1">
        <row r="5">
          <cell r="B5">
            <v>28.462499999999995</v>
          </cell>
        </row>
      </sheetData>
      <sheetData sheetId="2">
        <row r="5">
          <cell r="B5">
            <v>26.849999999999998</v>
          </cell>
          <cell r="C5">
            <v>33.299999999999997</v>
          </cell>
          <cell r="D5">
            <v>18.7</v>
          </cell>
          <cell r="E5">
            <v>69.875</v>
          </cell>
          <cell r="F5">
            <v>93</v>
          </cell>
          <cell r="G5">
            <v>40</v>
          </cell>
          <cell r="H5">
            <v>7.5600000000000005</v>
          </cell>
          <cell r="I5" t="str">
            <v>S</v>
          </cell>
          <cell r="J5">
            <v>19.079999999999998</v>
          </cell>
          <cell r="K5">
            <v>0</v>
          </cell>
        </row>
        <row r="6">
          <cell r="B6">
            <v>25.979166666666675</v>
          </cell>
          <cell r="C6">
            <v>33.799999999999997</v>
          </cell>
          <cell r="D6">
            <v>20.7</v>
          </cell>
          <cell r="E6">
            <v>72.291666666666671</v>
          </cell>
          <cell r="F6">
            <v>94</v>
          </cell>
          <cell r="G6">
            <v>46</v>
          </cell>
          <cell r="H6">
            <v>15.840000000000002</v>
          </cell>
          <cell r="I6" t="str">
            <v>S</v>
          </cell>
          <cell r="J6">
            <v>40.680000000000007</v>
          </cell>
          <cell r="K6">
            <v>14.2</v>
          </cell>
        </row>
        <row r="7">
          <cell r="B7">
            <v>21.729166666666668</v>
          </cell>
          <cell r="C7">
            <v>23.3</v>
          </cell>
          <cell r="D7">
            <v>20.7</v>
          </cell>
          <cell r="E7">
            <v>90.125</v>
          </cell>
          <cell r="F7">
            <v>95</v>
          </cell>
          <cell r="G7">
            <v>84</v>
          </cell>
          <cell r="H7">
            <v>11.16</v>
          </cell>
          <cell r="I7" t="str">
            <v>SE</v>
          </cell>
          <cell r="J7">
            <v>22.32</v>
          </cell>
          <cell r="K7">
            <v>28.4</v>
          </cell>
        </row>
        <row r="8">
          <cell r="B8">
            <v>24.233333333333331</v>
          </cell>
          <cell r="C8">
            <v>30.9</v>
          </cell>
          <cell r="D8">
            <v>20.3</v>
          </cell>
          <cell r="E8">
            <v>83.666666666666671</v>
          </cell>
          <cell r="F8">
            <v>95</v>
          </cell>
          <cell r="G8">
            <v>60</v>
          </cell>
          <cell r="H8">
            <v>10.8</v>
          </cell>
          <cell r="I8" t="str">
            <v>S</v>
          </cell>
          <cell r="J8">
            <v>25.56</v>
          </cell>
          <cell r="K8">
            <v>0.2</v>
          </cell>
        </row>
        <row r="9">
          <cell r="B9">
            <v>25.404166666666669</v>
          </cell>
          <cell r="C9">
            <v>32.299999999999997</v>
          </cell>
          <cell r="D9">
            <v>21.1</v>
          </cell>
          <cell r="E9">
            <v>81.791666666666671</v>
          </cell>
          <cell r="F9">
            <v>96</v>
          </cell>
          <cell r="G9">
            <v>52</v>
          </cell>
          <cell r="H9">
            <v>8.2799999999999994</v>
          </cell>
          <cell r="I9" t="str">
            <v>N</v>
          </cell>
          <cell r="J9">
            <v>22.32</v>
          </cell>
          <cell r="K9">
            <v>0</v>
          </cell>
        </row>
        <row r="10">
          <cell r="B10">
            <v>27.833333333333329</v>
          </cell>
          <cell r="C10">
            <v>34.4</v>
          </cell>
          <cell r="D10">
            <v>22.8</v>
          </cell>
          <cell r="E10">
            <v>73.375</v>
          </cell>
          <cell r="F10">
            <v>94</v>
          </cell>
          <cell r="G10">
            <v>41</v>
          </cell>
          <cell r="H10">
            <v>10.08</v>
          </cell>
          <cell r="I10" t="str">
            <v>S</v>
          </cell>
          <cell r="J10">
            <v>21.240000000000002</v>
          </cell>
          <cell r="K10">
            <v>0</v>
          </cell>
        </row>
        <row r="11">
          <cell r="B11">
            <v>26.195833333333336</v>
          </cell>
          <cell r="C11">
            <v>32.299999999999997</v>
          </cell>
          <cell r="D11">
            <v>22.3</v>
          </cell>
          <cell r="E11">
            <v>76.208333333333329</v>
          </cell>
          <cell r="F11">
            <v>93</v>
          </cell>
          <cell r="G11">
            <v>49</v>
          </cell>
          <cell r="H11">
            <v>12.24</v>
          </cell>
          <cell r="I11" t="str">
            <v>S</v>
          </cell>
          <cell r="J11">
            <v>27</v>
          </cell>
          <cell r="K11">
            <v>0.2</v>
          </cell>
        </row>
        <row r="12">
          <cell r="B12">
            <v>26.099999999999994</v>
          </cell>
          <cell r="C12">
            <v>33.1</v>
          </cell>
          <cell r="D12">
            <v>20.7</v>
          </cell>
          <cell r="E12">
            <v>72.541666666666671</v>
          </cell>
          <cell r="F12">
            <v>96</v>
          </cell>
          <cell r="G12">
            <v>33</v>
          </cell>
          <cell r="H12">
            <v>9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26.237499999999997</v>
          </cell>
          <cell r="C13">
            <v>33.4</v>
          </cell>
          <cell r="D13">
            <v>19</v>
          </cell>
          <cell r="E13">
            <v>66.375</v>
          </cell>
          <cell r="F13">
            <v>93</v>
          </cell>
          <cell r="G13">
            <v>41</v>
          </cell>
          <cell r="H13">
            <v>16.559999999999999</v>
          </cell>
          <cell r="I13" t="str">
            <v>N</v>
          </cell>
          <cell r="J13">
            <v>32.4</v>
          </cell>
          <cell r="K13">
            <v>0</v>
          </cell>
        </row>
        <row r="14">
          <cell r="B14">
            <v>23.950000000000003</v>
          </cell>
          <cell r="C14">
            <v>28.7</v>
          </cell>
          <cell r="D14">
            <v>20.5</v>
          </cell>
          <cell r="E14">
            <v>84.208333333333329</v>
          </cell>
          <cell r="F14">
            <v>96</v>
          </cell>
          <cell r="G14">
            <v>61</v>
          </cell>
          <cell r="H14">
            <v>12.96</v>
          </cell>
          <cell r="I14" t="str">
            <v>SE</v>
          </cell>
          <cell r="J14">
            <v>40.680000000000007</v>
          </cell>
          <cell r="K14">
            <v>28.4</v>
          </cell>
        </row>
        <row r="15">
          <cell r="B15">
            <v>21.324999999999999</v>
          </cell>
          <cell r="C15">
            <v>24</v>
          </cell>
          <cell r="D15">
            <v>20.2</v>
          </cell>
          <cell r="E15">
            <v>93.125</v>
          </cell>
          <cell r="F15">
            <v>95</v>
          </cell>
          <cell r="G15">
            <v>80</v>
          </cell>
          <cell r="H15">
            <v>8.2799999999999994</v>
          </cell>
          <cell r="I15" t="str">
            <v>S</v>
          </cell>
          <cell r="J15">
            <v>15.48</v>
          </cell>
          <cell r="K15">
            <v>21.999999999999996</v>
          </cell>
        </row>
        <row r="16">
          <cell r="B16">
            <v>24.344000000000001</v>
          </cell>
          <cell r="C16">
            <v>29.3</v>
          </cell>
          <cell r="D16">
            <v>21.4</v>
          </cell>
          <cell r="E16">
            <v>83</v>
          </cell>
          <cell r="F16">
            <v>94</v>
          </cell>
          <cell r="G16">
            <v>63</v>
          </cell>
          <cell r="H16">
            <v>9.7200000000000006</v>
          </cell>
          <cell r="I16" t="str">
            <v>SE</v>
          </cell>
          <cell r="J16">
            <v>21.240000000000002</v>
          </cell>
          <cell r="K16">
            <v>0.2</v>
          </cell>
        </row>
        <row r="17">
          <cell r="B17">
            <v>26.759999999999994</v>
          </cell>
          <cell r="C17">
            <v>33.200000000000003</v>
          </cell>
          <cell r="D17">
            <v>22.6</v>
          </cell>
          <cell r="E17">
            <v>76.680000000000007</v>
          </cell>
          <cell r="F17">
            <v>94</v>
          </cell>
          <cell r="G17">
            <v>46</v>
          </cell>
          <cell r="H17">
            <v>10.44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26.786363636363635</v>
          </cell>
          <cell r="C18">
            <v>33.299999999999997</v>
          </cell>
          <cell r="D18">
            <v>21</v>
          </cell>
          <cell r="E18">
            <v>73.36363636363636</v>
          </cell>
          <cell r="F18">
            <v>93</v>
          </cell>
          <cell r="G18">
            <v>48</v>
          </cell>
          <cell r="H18">
            <v>19.440000000000001</v>
          </cell>
          <cell r="I18" t="str">
            <v>N</v>
          </cell>
          <cell r="J18">
            <v>37.800000000000004</v>
          </cell>
          <cell r="K18">
            <v>0</v>
          </cell>
        </row>
        <row r="19">
          <cell r="B19">
            <v>25.970833333333335</v>
          </cell>
          <cell r="C19">
            <v>32.700000000000003</v>
          </cell>
          <cell r="D19">
            <v>22.4</v>
          </cell>
          <cell r="E19">
            <v>77.041666666666671</v>
          </cell>
          <cell r="F19">
            <v>91</v>
          </cell>
          <cell r="G19">
            <v>53</v>
          </cell>
          <cell r="H19">
            <v>15.48</v>
          </cell>
          <cell r="I19" t="str">
            <v>L</v>
          </cell>
          <cell r="J19">
            <v>39.96</v>
          </cell>
          <cell r="K19">
            <v>1.6</v>
          </cell>
        </row>
        <row r="20">
          <cell r="B20">
            <v>25.729166666666668</v>
          </cell>
          <cell r="C20">
            <v>32.200000000000003</v>
          </cell>
          <cell r="D20">
            <v>21.4</v>
          </cell>
          <cell r="E20">
            <v>79.208333333333329</v>
          </cell>
          <cell r="F20">
            <v>94</v>
          </cell>
          <cell r="G20">
            <v>55</v>
          </cell>
          <cell r="H20">
            <v>16.920000000000002</v>
          </cell>
          <cell r="I20" t="str">
            <v>N</v>
          </cell>
          <cell r="J20">
            <v>39.96</v>
          </cell>
          <cell r="K20">
            <v>2.6</v>
          </cell>
        </row>
        <row r="21">
          <cell r="B21">
            <v>26.820833333333326</v>
          </cell>
          <cell r="C21">
            <v>32.9</v>
          </cell>
          <cell r="D21">
            <v>21.9</v>
          </cell>
          <cell r="E21">
            <v>73.208333333333329</v>
          </cell>
          <cell r="F21">
            <v>93</v>
          </cell>
          <cell r="G21">
            <v>41</v>
          </cell>
          <cell r="H21">
            <v>17.28</v>
          </cell>
          <cell r="I21" t="str">
            <v>N</v>
          </cell>
          <cell r="J21">
            <v>35.28</v>
          </cell>
          <cell r="K21">
            <v>0.2</v>
          </cell>
        </row>
        <row r="22">
          <cell r="B22">
            <v>26.912500000000005</v>
          </cell>
          <cell r="C22">
            <v>33.1</v>
          </cell>
          <cell r="D22">
            <v>21</v>
          </cell>
          <cell r="E22">
            <v>69.541666666666671</v>
          </cell>
          <cell r="F22">
            <v>93</v>
          </cell>
          <cell r="G22">
            <v>47</v>
          </cell>
          <cell r="H22">
            <v>15.840000000000002</v>
          </cell>
          <cell r="I22" t="str">
            <v>N</v>
          </cell>
          <cell r="J22">
            <v>28.08</v>
          </cell>
          <cell r="K22">
            <v>0</v>
          </cell>
        </row>
        <row r="23">
          <cell r="B23">
            <v>26.125</v>
          </cell>
          <cell r="C23">
            <v>32.200000000000003</v>
          </cell>
          <cell r="D23">
            <v>21.3</v>
          </cell>
          <cell r="E23">
            <v>79.083333333333329</v>
          </cell>
          <cell r="F23">
            <v>94</v>
          </cell>
          <cell r="G23">
            <v>54</v>
          </cell>
          <cell r="H23">
            <v>13.68</v>
          </cell>
          <cell r="I23" t="str">
            <v>N</v>
          </cell>
          <cell r="J23">
            <v>59.760000000000005</v>
          </cell>
          <cell r="K23">
            <v>12.6</v>
          </cell>
        </row>
        <row r="24">
          <cell r="B24">
            <v>25.570833333333329</v>
          </cell>
          <cell r="C24">
            <v>31.3</v>
          </cell>
          <cell r="D24">
            <v>22.3</v>
          </cell>
          <cell r="E24">
            <v>81.791666666666671</v>
          </cell>
          <cell r="F24">
            <v>95</v>
          </cell>
          <cell r="G24">
            <v>52</v>
          </cell>
          <cell r="H24">
            <v>15.48</v>
          </cell>
          <cell r="I24" t="str">
            <v>NO</v>
          </cell>
          <cell r="J24">
            <v>38.880000000000003</v>
          </cell>
          <cell r="K24">
            <v>5.2</v>
          </cell>
        </row>
        <row r="25">
          <cell r="B25">
            <v>26.07083333333334</v>
          </cell>
          <cell r="C25">
            <v>31.1</v>
          </cell>
          <cell r="D25">
            <v>22.2</v>
          </cell>
          <cell r="E25">
            <v>79.333333333333329</v>
          </cell>
          <cell r="F25">
            <v>95</v>
          </cell>
          <cell r="G25">
            <v>56</v>
          </cell>
          <cell r="H25">
            <v>14.76</v>
          </cell>
          <cell r="I25" t="str">
            <v>O</v>
          </cell>
          <cell r="J25">
            <v>33.480000000000004</v>
          </cell>
          <cell r="K25">
            <v>13</v>
          </cell>
        </row>
        <row r="26">
          <cell r="B26">
            <v>24.099999999999998</v>
          </cell>
          <cell r="C26">
            <v>28.1</v>
          </cell>
          <cell r="D26">
            <v>21.4</v>
          </cell>
          <cell r="E26">
            <v>84.083333333333329</v>
          </cell>
          <cell r="F26">
            <v>95</v>
          </cell>
          <cell r="G26">
            <v>64</v>
          </cell>
          <cell r="H26">
            <v>12.24</v>
          </cell>
          <cell r="I26" t="str">
            <v>S</v>
          </cell>
          <cell r="J26">
            <v>32.04</v>
          </cell>
          <cell r="K26">
            <v>8.6</v>
          </cell>
        </row>
        <row r="27">
          <cell r="B27">
            <v>22.766666666666666</v>
          </cell>
          <cell r="C27">
            <v>30.3</v>
          </cell>
          <cell r="D27">
            <v>17</v>
          </cell>
          <cell r="E27">
            <v>72.916666666666671</v>
          </cell>
          <cell r="F27">
            <v>94</v>
          </cell>
          <cell r="G27">
            <v>40</v>
          </cell>
          <cell r="H27">
            <v>6.84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24.641666666666666</v>
          </cell>
          <cell r="C28">
            <v>31.9</v>
          </cell>
          <cell r="D28">
            <v>18.7</v>
          </cell>
          <cell r="E28">
            <v>74.083333333333329</v>
          </cell>
          <cell r="F28">
            <v>94</v>
          </cell>
          <cell r="G28">
            <v>47</v>
          </cell>
          <cell r="H28">
            <v>10.8</v>
          </cell>
          <cell r="I28" t="str">
            <v>L</v>
          </cell>
          <cell r="J28">
            <v>21.96</v>
          </cell>
          <cell r="K28">
            <v>0</v>
          </cell>
        </row>
        <row r="29">
          <cell r="B29">
            <v>26.462500000000002</v>
          </cell>
          <cell r="C29">
            <v>33.6</v>
          </cell>
          <cell r="D29">
            <v>20.7</v>
          </cell>
          <cell r="E29">
            <v>65.291666666666671</v>
          </cell>
          <cell r="F29">
            <v>85</v>
          </cell>
          <cell r="G29">
            <v>37</v>
          </cell>
          <cell r="H29">
            <v>7.5600000000000005</v>
          </cell>
          <cell r="I29" t="str">
            <v>SE</v>
          </cell>
          <cell r="J29">
            <v>19.8</v>
          </cell>
          <cell r="K29">
            <v>0</v>
          </cell>
        </row>
        <row r="30">
          <cell r="B30">
            <v>26.762500000000003</v>
          </cell>
          <cell r="C30">
            <v>33.6</v>
          </cell>
          <cell r="D30">
            <v>21.1</v>
          </cell>
          <cell r="E30">
            <v>64.875</v>
          </cell>
          <cell r="F30">
            <v>83</v>
          </cell>
          <cell r="G30">
            <v>40</v>
          </cell>
          <cell r="H30">
            <v>10.08</v>
          </cell>
          <cell r="I30" t="str">
            <v>SE</v>
          </cell>
          <cell r="J30">
            <v>23.400000000000002</v>
          </cell>
          <cell r="K30">
            <v>0</v>
          </cell>
        </row>
        <row r="31">
          <cell r="B31">
            <v>26.441666666666663</v>
          </cell>
          <cell r="C31">
            <v>32.4</v>
          </cell>
          <cell r="D31">
            <v>19.3</v>
          </cell>
          <cell r="E31">
            <v>64.666666666666671</v>
          </cell>
          <cell r="F31">
            <v>87</v>
          </cell>
          <cell r="G31">
            <v>45</v>
          </cell>
          <cell r="H31">
            <v>13.32</v>
          </cell>
          <cell r="I31" t="str">
            <v>SE</v>
          </cell>
          <cell r="J31">
            <v>31.319999999999997</v>
          </cell>
          <cell r="K31">
            <v>0</v>
          </cell>
        </row>
        <row r="32">
          <cell r="B32">
            <v>25.170833333333331</v>
          </cell>
          <cell r="C32">
            <v>31.9</v>
          </cell>
          <cell r="D32">
            <v>21.1</v>
          </cell>
          <cell r="E32">
            <v>78.166666666666671</v>
          </cell>
          <cell r="F32">
            <v>93</v>
          </cell>
          <cell r="G32">
            <v>49</v>
          </cell>
          <cell r="H32">
            <v>10.44</v>
          </cell>
          <cell r="I32" t="str">
            <v>SE</v>
          </cell>
          <cell r="J32">
            <v>32.76</v>
          </cell>
          <cell r="K32">
            <v>0.8</v>
          </cell>
        </row>
        <row r="33">
          <cell r="B33">
            <v>23.454166666666666</v>
          </cell>
          <cell r="C33">
            <v>28.2</v>
          </cell>
          <cell r="D33">
            <v>20.8</v>
          </cell>
          <cell r="E33">
            <v>85.458333333333329</v>
          </cell>
          <cell r="F33">
            <v>93</v>
          </cell>
          <cell r="G33">
            <v>69</v>
          </cell>
          <cell r="H33">
            <v>17.28</v>
          </cell>
          <cell r="I33" t="str">
            <v>N</v>
          </cell>
          <cell r="J33">
            <v>32.76</v>
          </cell>
          <cell r="K33">
            <v>8.1999999999999993</v>
          </cell>
        </row>
        <row r="34">
          <cell r="B34">
            <v>25.358333333333331</v>
          </cell>
          <cell r="C34">
            <v>30.7</v>
          </cell>
          <cell r="D34">
            <v>23</v>
          </cell>
          <cell r="E34">
            <v>81.958333333333329</v>
          </cell>
          <cell r="F34">
            <v>92</v>
          </cell>
          <cell r="G34">
            <v>61</v>
          </cell>
          <cell r="H34">
            <v>20.88</v>
          </cell>
          <cell r="I34" t="str">
            <v>N</v>
          </cell>
          <cell r="J34">
            <v>42.480000000000004</v>
          </cell>
          <cell r="K34">
            <v>5</v>
          </cell>
        </row>
        <row r="35">
          <cell r="B35">
            <v>25.770833333333332</v>
          </cell>
          <cell r="C35">
            <v>30.5</v>
          </cell>
          <cell r="D35">
            <v>22.7</v>
          </cell>
          <cell r="E35">
            <v>80.166666666666671</v>
          </cell>
          <cell r="F35">
            <v>90</v>
          </cell>
          <cell r="G35">
            <v>64</v>
          </cell>
          <cell r="H35">
            <v>16.2</v>
          </cell>
          <cell r="I35" t="str">
            <v>N</v>
          </cell>
          <cell r="J35">
            <v>30.6</v>
          </cell>
          <cell r="K35">
            <v>0.2</v>
          </cell>
        </row>
        <row r="36">
          <cell r="I36" t="str">
            <v>N</v>
          </cell>
        </row>
      </sheetData>
      <sheetData sheetId="3">
        <row r="5">
          <cell r="B5">
            <v>26.608333333333324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24.391666666666666</v>
          </cell>
        </row>
      </sheetData>
      <sheetData sheetId="6"/>
      <sheetData sheetId="7"/>
      <sheetData sheetId="8">
        <row r="5">
          <cell r="B5">
            <v>26.516666666666666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27.487499999999997</v>
          </cell>
        </row>
      </sheetData>
      <sheetData sheetId="1">
        <row r="5">
          <cell r="B5">
            <v>27.370833333333326</v>
          </cell>
        </row>
      </sheetData>
      <sheetData sheetId="2">
        <row r="5">
          <cell r="B5">
            <v>25.195833333333329</v>
          </cell>
          <cell r="C5">
            <v>32</v>
          </cell>
          <cell r="D5">
            <v>16.399999999999999</v>
          </cell>
          <cell r="E5">
            <v>63.25</v>
          </cell>
          <cell r="F5">
            <v>94</v>
          </cell>
          <cell r="G5">
            <v>34</v>
          </cell>
          <cell r="H5">
            <v>4.6800000000000006</v>
          </cell>
          <cell r="I5" t="str">
            <v>SE</v>
          </cell>
          <cell r="J5">
            <v>29.880000000000003</v>
          </cell>
          <cell r="K5">
            <v>0</v>
          </cell>
        </row>
        <row r="6">
          <cell r="B6">
            <v>24.629166666666663</v>
          </cell>
          <cell r="C6">
            <v>33.200000000000003</v>
          </cell>
          <cell r="D6">
            <v>18.3</v>
          </cell>
          <cell r="E6">
            <v>68.291666666666671</v>
          </cell>
          <cell r="F6">
            <v>95</v>
          </cell>
          <cell r="G6">
            <v>42</v>
          </cell>
          <cell r="H6">
            <v>14.4</v>
          </cell>
          <cell r="I6" t="str">
            <v>SE</v>
          </cell>
          <cell r="J6">
            <v>41.04</v>
          </cell>
          <cell r="K6">
            <v>20.6</v>
          </cell>
        </row>
        <row r="7">
          <cell r="B7">
            <v>21.516666666666666</v>
          </cell>
          <cell r="C7">
            <v>23.8</v>
          </cell>
          <cell r="D7">
            <v>19.899999999999999</v>
          </cell>
          <cell r="E7">
            <v>90.791666666666671</v>
          </cell>
          <cell r="F7">
            <v>96</v>
          </cell>
          <cell r="G7">
            <v>82</v>
          </cell>
          <cell r="H7">
            <v>7.2</v>
          </cell>
          <cell r="I7" t="str">
            <v>SE</v>
          </cell>
          <cell r="J7">
            <v>23.759999999999998</v>
          </cell>
          <cell r="K7">
            <v>5.2</v>
          </cell>
        </row>
        <row r="8">
          <cell r="B8">
            <v>23.775000000000002</v>
          </cell>
          <cell r="C8">
            <v>29.9</v>
          </cell>
          <cell r="D8">
            <v>20.7</v>
          </cell>
          <cell r="E8">
            <v>87.208333333333329</v>
          </cell>
          <cell r="F8">
            <v>95</v>
          </cell>
          <cell r="G8">
            <v>63</v>
          </cell>
          <cell r="H8">
            <v>8.64</v>
          </cell>
          <cell r="I8" t="str">
            <v>SE</v>
          </cell>
          <cell r="J8">
            <v>20.88</v>
          </cell>
          <cell r="K8">
            <v>8.8000000000000007</v>
          </cell>
        </row>
        <row r="9">
          <cell r="B9">
            <v>25.787499999999998</v>
          </cell>
          <cell r="C9">
            <v>31.4</v>
          </cell>
          <cell r="D9">
            <v>22.4</v>
          </cell>
          <cell r="E9">
            <v>82.75</v>
          </cell>
          <cell r="F9">
            <v>96</v>
          </cell>
          <cell r="G9">
            <v>55</v>
          </cell>
          <cell r="H9">
            <v>5.4</v>
          </cell>
          <cell r="I9" t="str">
            <v>SE</v>
          </cell>
          <cell r="J9">
            <v>23.040000000000003</v>
          </cell>
          <cell r="K9">
            <v>0.2</v>
          </cell>
        </row>
        <row r="10">
          <cell r="B10">
            <v>25.799999999999997</v>
          </cell>
          <cell r="C10">
            <v>33.299999999999997</v>
          </cell>
          <cell r="D10">
            <v>21.2</v>
          </cell>
          <cell r="E10">
            <v>79.416666666666671</v>
          </cell>
          <cell r="F10">
            <v>96</v>
          </cell>
          <cell r="G10">
            <v>44</v>
          </cell>
          <cell r="H10">
            <v>16.920000000000002</v>
          </cell>
          <cell r="I10" t="str">
            <v>S</v>
          </cell>
          <cell r="J10">
            <v>36.72</v>
          </cell>
          <cell r="K10">
            <v>10.199999999999999</v>
          </cell>
        </row>
        <row r="11">
          <cell r="B11">
            <v>24.212500000000002</v>
          </cell>
          <cell r="C11">
            <v>30.3</v>
          </cell>
          <cell r="D11">
            <v>20.9</v>
          </cell>
          <cell r="E11">
            <v>78.916666666666671</v>
          </cell>
          <cell r="F11">
            <v>96</v>
          </cell>
          <cell r="G11">
            <v>44</v>
          </cell>
          <cell r="H11">
            <v>11.520000000000001</v>
          </cell>
          <cell r="I11" t="str">
            <v>SE</v>
          </cell>
          <cell r="J11">
            <v>28.08</v>
          </cell>
          <cell r="K11">
            <v>2</v>
          </cell>
        </row>
        <row r="12">
          <cell r="B12">
            <v>24.904166666666669</v>
          </cell>
          <cell r="C12">
            <v>31.3</v>
          </cell>
          <cell r="D12">
            <v>19.600000000000001</v>
          </cell>
          <cell r="E12">
            <v>71.791666666666671</v>
          </cell>
          <cell r="F12">
            <v>95</v>
          </cell>
          <cell r="G12">
            <v>36</v>
          </cell>
          <cell r="H12">
            <v>5.04</v>
          </cell>
          <cell r="I12" t="str">
            <v>SO</v>
          </cell>
          <cell r="J12">
            <v>18.36</v>
          </cell>
          <cell r="K12">
            <v>0</v>
          </cell>
        </row>
        <row r="13">
          <cell r="B13">
            <v>25.779166666666665</v>
          </cell>
          <cell r="C13">
            <v>33.6</v>
          </cell>
          <cell r="D13">
            <v>18.899999999999999</v>
          </cell>
          <cell r="E13">
            <v>64.125</v>
          </cell>
          <cell r="F13">
            <v>94</v>
          </cell>
          <cell r="G13">
            <v>31</v>
          </cell>
          <cell r="H13">
            <v>13.68</v>
          </cell>
          <cell r="I13" t="str">
            <v>N</v>
          </cell>
          <cell r="J13">
            <v>29.52</v>
          </cell>
          <cell r="K13">
            <v>0</v>
          </cell>
        </row>
        <row r="14">
          <cell r="B14">
            <v>22.400000000000002</v>
          </cell>
          <cell r="C14">
            <v>28.2</v>
          </cell>
          <cell r="D14">
            <v>19.8</v>
          </cell>
          <cell r="E14">
            <v>81.333333333333329</v>
          </cell>
          <cell r="F14">
            <v>96</v>
          </cell>
          <cell r="G14">
            <v>52</v>
          </cell>
          <cell r="H14">
            <v>13.68</v>
          </cell>
          <cell r="I14" t="str">
            <v>NE</v>
          </cell>
          <cell r="J14">
            <v>37.080000000000005</v>
          </cell>
          <cell r="K14">
            <v>38.600000000000009</v>
          </cell>
        </row>
        <row r="15">
          <cell r="B15">
            <v>21.599999999999994</v>
          </cell>
          <cell r="C15">
            <v>24.5</v>
          </cell>
          <cell r="D15">
            <v>19.8</v>
          </cell>
          <cell r="E15">
            <v>91.875</v>
          </cell>
          <cell r="F15">
            <v>96</v>
          </cell>
          <cell r="G15">
            <v>81</v>
          </cell>
          <cell r="H15">
            <v>5.7600000000000007</v>
          </cell>
          <cell r="I15" t="str">
            <v>SO</v>
          </cell>
          <cell r="J15">
            <v>18.36</v>
          </cell>
          <cell r="K15">
            <v>2.2000000000000002</v>
          </cell>
        </row>
        <row r="16">
          <cell r="B16">
            <v>23.641666666666666</v>
          </cell>
          <cell r="C16">
            <v>30.9</v>
          </cell>
          <cell r="D16">
            <v>20.3</v>
          </cell>
          <cell r="E16">
            <v>85</v>
          </cell>
          <cell r="F16">
            <v>96</v>
          </cell>
          <cell r="G16">
            <v>52</v>
          </cell>
          <cell r="H16">
            <v>8.2799999999999994</v>
          </cell>
          <cell r="I16" t="str">
            <v>L</v>
          </cell>
          <cell r="J16">
            <v>32.4</v>
          </cell>
          <cell r="K16">
            <v>3.2</v>
          </cell>
        </row>
        <row r="17">
          <cell r="B17">
            <v>24.516666666666662</v>
          </cell>
          <cell r="C17">
            <v>32</v>
          </cell>
          <cell r="D17">
            <v>21.2</v>
          </cell>
          <cell r="E17">
            <v>82.041666666666671</v>
          </cell>
          <cell r="F17">
            <v>94</v>
          </cell>
          <cell r="G17">
            <v>50</v>
          </cell>
          <cell r="H17">
            <v>14.76</v>
          </cell>
          <cell r="I17" t="str">
            <v>NE</v>
          </cell>
          <cell r="J17">
            <v>37.440000000000005</v>
          </cell>
          <cell r="K17">
            <v>6.1999999999999993</v>
          </cell>
        </row>
        <row r="18">
          <cell r="B18">
            <v>24.429166666666664</v>
          </cell>
          <cell r="C18">
            <v>32.799999999999997</v>
          </cell>
          <cell r="D18">
            <v>19.399999999999999</v>
          </cell>
          <cell r="E18">
            <v>79.625</v>
          </cell>
          <cell r="F18">
            <v>95</v>
          </cell>
          <cell r="G18">
            <v>48</v>
          </cell>
          <cell r="H18">
            <v>13.32</v>
          </cell>
          <cell r="I18" t="str">
            <v>NE</v>
          </cell>
          <cell r="J18">
            <v>41.04</v>
          </cell>
          <cell r="K18">
            <v>0.4</v>
          </cell>
        </row>
        <row r="19">
          <cell r="B19">
            <v>26.320833333333336</v>
          </cell>
          <cell r="C19">
            <v>34.299999999999997</v>
          </cell>
          <cell r="D19">
            <v>21.1</v>
          </cell>
          <cell r="E19">
            <v>73</v>
          </cell>
          <cell r="F19">
            <v>93</v>
          </cell>
          <cell r="G19">
            <v>40</v>
          </cell>
          <cell r="H19">
            <v>9.7200000000000006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26.575000000000003</v>
          </cell>
          <cell r="C20">
            <v>33.700000000000003</v>
          </cell>
          <cell r="D20">
            <v>21.2</v>
          </cell>
          <cell r="E20">
            <v>70.708333333333329</v>
          </cell>
          <cell r="F20">
            <v>93</v>
          </cell>
          <cell r="G20">
            <v>41</v>
          </cell>
          <cell r="H20">
            <v>16.2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27.400000000000006</v>
          </cell>
          <cell r="C21">
            <v>34.4</v>
          </cell>
          <cell r="D21">
            <v>21.8</v>
          </cell>
          <cell r="E21">
            <v>67.625</v>
          </cell>
          <cell r="F21">
            <v>93</v>
          </cell>
          <cell r="G21">
            <v>37</v>
          </cell>
          <cell r="H21">
            <v>10.8</v>
          </cell>
          <cell r="I21" t="str">
            <v>N</v>
          </cell>
          <cell r="J21">
            <v>36.36</v>
          </cell>
          <cell r="K21">
            <v>0</v>
          </cell>
        </row>
        <row r="22">
          <cell r="B22">
            <v>26.583333333333329</v>
          </cell>
          <cell r="C22">
            <v>32.799999999999997</v>
          </cell>
          <cell r="D22">
            <v>21.5</v>
          </cell>
          <cell r="E22">
            <v>69.833333333333329</v>
          </cell>
          <cell r="F22">
            <v>91</v>
          </cell>
          <cell r="G22">
            <v>46</v>
          </cell>
          <cell r="H22">
            <v>12.24</v>
          </cell>
          <cell r="I22" t="str">
            <v>N</v>
          </cell>
          <cell r="J22">
            <v>30.96</v>
          </cell>
          <cell r="K22">
            <v>0</v>
          </cell>
        </row>
        <row r="23">
          <cell r="B23">
            <v>26.395833333333332</v>
          </cell>
          <cell r="C23">
            <v>32.6</v>
          </cell>
          <cell r="D23">
            <v>22.7</v>
          </cell>
          <cell r="E23">
            <v>75.208333333333329</v>
          </cell>
          <cell r="F23">
            <v>88</v>
          </cell>
          <cell r="G23">
            <v>49</v>
          </cell>
          <cell r="H23">
            <v>12.96</v>
          </cell>
          <cell r="I23" t="str">
            <v>N</v>
          </cell>
          <cell r="J23">
            <v>50.4</v>
          </cell>
          <cell r="K23">
            <v>4.4000000000000004</v>
          </cell>
        </row>
        <row r="24">
          <cell r="B24">
            <v>23.716666666666672</v>
          </cell>
          <cell r="C24">
            <v>28.7</v>
          </cell>
          <cell r="D24">
            <v>22</v>
          </cell>
          <cell r="E24">
            <v>88.875</v>
          </cell>
          <cell r="F24">
            <v>94</v>
          </cell>
          <cell r="G24">
            <v>68</v>
          </cell>
          <cell r="H24">
            <v>18.720000000000002</v>
          </cell>
          <cell r="I24" t="str">
            <v>N</v>
          </cell>
          <cell r="J24">
            <v>37.800000000000004</v>
          </cell>
          <cell r="K24">
            <v>20.399999999999999</v>
          </cell>
        </row>
        <row r="25">
          <cell r="B25">
            <v>24.1875</v>
          </cell>
          <cell r="C25">
            <v>28.7</v>
          </cell>
          <cell r="D25">
            <v>22.1</v>
          </cell>
          <cell r="E25">
            <v>87.75</v>
          </cell>
          <cell r="F25">
            <v>95</v>
          </cell>
          <cell r="G25">
            <v>68</v>
          </cell>
          <cell r="H25">
            <v>16.559999999999999</v>
          </cell>
          <cell r="I25" t="str">
            <v>NO</v>
          </cell>
          <cell r="J25">
            <v>41.76</v>
          </cell>
          <cell r="K25">
            <v>8.3999999999999986</v>
          </cell>
        </row>
        <row r="26">
          <cell r="B26">
            <v>22.912500000000005</v>
          </cell>
          <cell r="C26">
            <v>27.3</v>
          </cell>
          <cell r="D26">
            <v>20.399999999999999</v>
          </cell>
          <cell r="E26">
            <v>82.166666666666671</v>
          </cell>
          <cell r="F26">
            <v>96</v>
          </cell>
          <cell r="G26">
            <v>61</v>
          </cell>
          <cell r="H26">
            <v>10.08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21.224999999999998</v>
          </cell>
          <cell r="C27">
            <v>28.9</v>
          </cell>
          <cell r="D27">
            <v>14.7</v>
          </cell>
          <cell r="E27">
            <v>75.875</v>
          </cell>
          <cell r="F27">
            <v>94</v>
          </cell>
          <cell r="G27">
            <v>51</v>
          </cell>
          <cell r="H27">
            <v>9</v>
          </cell>
          <cell r="I27" t="str">
            <v>S</v>
          </cell>
          <cell r="J27">
            <v>23.040000000000003</v>
          </cell>
          <cell r="K27">
            <v>0</v>
          </cell>
        </row>
        <row r="28">
          <cell r="B28">
            <v>23.804166666666664</v>
          </cell>
          <cell r="C28">
            <v>30.1</v>
          </cell>
          <cell r="D28">
            <v>18.600000000000001</v>
          </cell>
          <cell r="E28">
            <v>71.708333333333329</v>
          </cell>
          <cell r="F28">
            <v>91</v>
          </cell>
          <cell r="G28">
            <v>45</v>
          </cell>
          <cell r="H28">
            <v>9.3600000000000012</v>
          </cell>
          <cell r="I28" t="str">
            <v>L</v>
          </cell>
          <cell r="J28">
            <v>24.48</v>
          </cell>
          <cell r="K28">
            <v>0</v>
          </cell>
        </row>
        <row r="29">
          <cell r="B29">
            <v>24.520833333333339</v>
          </cell>
          <cell r="C29">
            <v>31.6</v>
          </cell>
          <cell r="D29">
            <v>18.899999999999999</v>
          </cell>
          <cell r="E29">
            <v>67.291666666666671</v>
          </cell>
          <cell r="F29">
            <v>88</v>
          </cell>
          <cell r="G29">
            <v>45</v>
          </cell>
          <cell r="H29">
            <v>7.2</v>
          </cell>
          <cell r="I29" t="str">
            <v>SE</v>
          </cell>
          <cell r="J29">
            <v>23.400000000000002</v>
          </cell>
          <cell r="K29">
            <v>0</v>
          </cell>
        </row>
        <row r="30">
          <cell r="B30">
            <v>24.2</v>
          </cell>
          <cell r="C30">
            <v>31.1</v>
          </cell>
          <cell r="D30">
            <v>18</v>
          </cell>
          <cell r="E30">
            <v>66.875</v>
          </cell>
          <cell r="F30">
            <v>90</v>
          </cell>
          <cell r="G30">
            <v>42</v>
          </cell>
          <cell r="H30">
            <v>10.44</v>
          </cell>
          <cell r="I30" t="str">
            <v>SE</v>
          </cell>
          <cell r="J30">
            <v>30.240000000000002</v>
          </cell>
          <cell r="K30">
            <v>0</v>
          </cell>
        </row>
        <row r="31">
          <cell r="B31">
            <v>24.429166666666671</v>
          </cell>
          <cell r="C31">
            <v>32.200000000000003</v>
          </cell>
          <cell r="D31">
            <v>18.2</v>
          </cell>
          <cell r="E31">
            <v>68.5</v>
          </cell>
          <cell r="F31">
            <v>88</v>
          </cell>
          <cell r="G31">
            <v>41</v>
          </cell>
          <cell r="H31">
            <v>13.32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25.508333333333336</v>
          </cell>
          <cell r="C32">
            <v>31.9</v>
          </cell>
          <cell r="D32">
            <v>20.6</v>
          </cell>
          <cell r="E32">
            <v>72.708333333333329</v>
          </cell>
          <cell r="F32">
            <v>91</v>
          </cell>
          <cell r="G32">
            <v>48</v>
          </cell>
          <cell r="H32">
            <v>12.6</v>
          </cell>
          <cell r="I32" t="str">
            <v>L</v>
          </cell>
          <cell r="J32">
            <v>30.240000000000002</v>
          </cell>
          <cell r="K32">
            <v>0</v>
          </cell>
        </row>
        <row r="33">
          <cell r="B33">
            <v>25.454166666666666</v>
          </cell>
          <cell r="C33">
            <v>29.5</v>
          </cell>
          <cell r="D33">
            <v>22.2</v>
          </cell>
          <cell r="E33">
            <v>74.208333333333329</v>
          </cell>
          <cell r="F33">
            <v>91</v>
          </cell>
          <cell r="G33">
            <v>59</v>
          </cell>
          <cell r="H33">
            <v>14.76</v>
          </cell>
          <cell r="I33" t="str">
            <v>NE</v>
          </cell>
          <cell r="J33">
            <v>41.04</v>
          </cell>
          <cell r="K33">
            <v>2.4</v>
          </cell>
        </row>
        <row r="34">
          <cell r="B34">
            <v>24.491666666666671</v>
          </cell>
          <cell r="C34">
            <v>29.4</v>
          </cell>
          <cell r="D34">
            <v>21.7</v>
          </cell>
          <cell r="E34">
            <v>81.625</v>
          </cell>
          <cell r="F34">
            <v>92</v>
          </cell>
          <cell r="G34">
            <v>61</v>
          </cell>
          <cell r="H34">
            <v>16.920000000000002</v>
          </cell>
          <cell r="I34" t="str">
            <v>N</v>
          </cell>
          <cell r="J34">
            <v>38.880000000000003</v>
          </cell>
          <cell r="K34">
            <v>1.2000000000000002</v>
          </cell>
        </row>
        <row r="35">
          <cell r="B35">
            <v>24.791666666666661</v>
          </cell>
          <cell r="C35">
            <v>31.6</v>
          </cell>
          <cell r="D35">
            <v>22.5</v>
          </cell>
          <cell r="E35">
            <v>80.083333333333329</v>
          </cell>
          <cell r="F35">
            <v>90</v>
          </cell>
          <cell r="G35">
            <v>56</v>
          </cell>
          <cell r="H35">
            <v>12.6</v>
          </cell>
          <cell r="I35" t="str">
            <v>N</v>
          </cell>
          <cell r="J35">
            <v>33.840000000000003</v>
          </cell>
          <cell r="K35">
            <v>0.2</v>
          </cell>
        </row>
        <row r="36">
          <cell r="I36" t="str">
            <v>N</v>
          </cell>
        </row>
      </sheetData>
      <sheetData sheetId="3">
        <row r="5">
          <cell r="B5">
            <v>24.545833333333331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26.537499999999994</v>
          </cell>
        </row>
      </sheetData>
      <sheetData sheetId="1">
        <row r="5">
          <cell r="B5">
            <v>26.675000000000008</v>
          </cell>
        </row>
      </sheetData>
      <sheetData sheetId="2">
        <row r="5">
          <cell r="B5">
            <v>24.5</v>
          </cell>
          <cell r="C5">
            <v>32.6</v>
          </cell>
          <cell r="D5">
            <v>20</v>
          </cell>
          <cell r="E5">
            <v>64.708333333333329</v>
          </cell>
          <cell r="F5">
            <v>96</v>
          </cell>
          <cell r="G5">
            <v>38</v>
          </cell>
          <cell r="H5">
            <v>8.64</v>
          </cell>
          <cell r="I5" t="str">
            <v>NE</v>
          </cell>
          <cell r="J5">
            <v>20.52</v>
          </cell>
          <cell r="K5">
            <v>0</v>
          </cell>
        </row>
        <row r="6">
          <cell r="B6">
            <v>24.645833333333339</v>
          </cell>
          <cell r="C6">
            <v>33.1</v>
          </cell>
          <cell r="D6">
            <v>20.399999999999999</v>
          </cell>
          <cell r="E6">
            <v>75.333333333333329</v>
          </cell>
          <cell r="F6">
            <v>99</v>
          </cell>
          <cell r="G6">
            <v>44</v>
          </cell>
          <cell r="H6">
            <v>12.24</v>
          </cell>
          <cell r="I6" t="str">
            <v>SO</v>
          </cell>
          <cell r="J6">
            <v>39.24</v>
          </cell>
          <cell r="K6">
            <v>4.4000000000000004</v>
          </cell>
        </row>
        <row r="7">
          <cell r="B7">
            <v>20.304166666666671</v>
          </cell>
          <cell r="C7">
            <v>21.2</v>
          </cell>
          <cell r="D7">
            <v>19</v>
          </cell>
          <cell r="E7">
            <v>98.458333333333329</v>
          </cell>
          <cell r="F7">
            <v>100</v>
          </cell>
          <cell r="G7">
            <v>92</v>
          </cell>
          <cell r="H7">
            <v>12.96</v>
          </cell>
          <cell r="I7" t="str">
            <v>SO</v>
          </cell>
          <cell r="J7">
            <v>29.52</v>
          </cell>
          <cell r="K7">
            <v>37.999999999999993</v>
          </cell>
        </row>
        <row r="8">
          <cell r="B8">
            <v>22.887499999999999</v>
          </cell>
          <cell r="C8">
            <v>29.2</v>
          </cell>
          <cell r="D8">
            <v>20.2</v>
          </cell>
          <cell r="E8">
            <v>92.708333333333329</v>
          </cell>
          <cell r="F8">
            <v>100</v>
          </cell>
          <cell r="G8">
            <v>63</v>
          </cell>
          <cell r="H8">
            <v>7.2</v>
          </cell>
          <cell r="I8" t="str">
            <v>SO</v>
          </cell>
          <cell r="J8">
            <v>26.64</v>
          </cell>
          <cell r="K8">
            <v>4</v>
          </cell>
        </row>
        <row r="9">
          <cell r="B9">
            <v>25.066666666666663</v>
          </cell>
          <cell r="C9">
            <v>32.700000000000003</v>
          </cell>
          <cell r="D9">
            <v>20.2</v>
          </cell>
          <cell r="E9">
            <v>84.25</v>
          </cell>
          <cell r="F9">
            <v>100</v>
          </cell>
          <cell r="G9">
            <v>47</v>
          </cell>
          <cell r="H9">
            <v>8.64</v>
          </cell>
          <cell r="I9" t="str">
            <v>NE</v>
          </cell>
          <cell r="J9">
            <v>21.240000000000002</v>
          </cell>
          <cell r="K9">
            <v>0.2</v>
          </cell>
        </row>
        <row r="10">
          <cell r="B10">
            <v>24.3</v>
          </cell>
          <cell r="C10">
            <v>31.4</v>
          </cell>
          <cell r="D10">
            <v>20.7</v>
          </cell>
          <cell r="E10">
            <v>86.916666666666671</v>
          </cell>
          <cell r="F10">
            <v>100</v>
          </cell>
          <cell r="G10">
            <v>54</v>
          </cell>
          <cell r="H10">
            <v>5.4</v>
          </cell>
          <cell r="I10" t="str">
            <v>N</v>
          </cell>
          <cell r="J10">
            <v>39.96</v>
          </cell>
          <cell r="K10">
            <v>0.4</v>
          </cell>
        </row>
        <row r="11">
          <cell r="B11">
            <v>24.175000000000001</v>
          </cell>
          <cell r="C11">
            <v>31</v>
          </cell>
          <cell r="D11">
            <v>19.3</v>
          </cell>
          <cell r="E11">
            <v>83.25</v>
          </cell>
          <cell r="F11">
            <v>100</v>
          </cell>
          <cell r="G11">
            <v>46</v>
          </cell>
          <cell r="H11">
            <v>9.3600000000000012</v>
          </cell>
          <cell r="I11" t="str">
            <v>L</v>
          </cell>
          <cell r="J11">
            <v>24.840000000000003</v>
          </cell>
          <cell r="K11">
            <v>0.4</v>
          </cell>
        </row>
        <row r="12">
          <cell r="B12">
            <v>24.412499999999998</v>
          </cell>
          <cell r="C12">
            <v>32.5</v>
          </cell>
          <cell r="D12">
            <v>17.3</v>
          </cell>
          <cell r="E12">
            <v>76.708333333333329</v>
          </cell>
          <cell r="F12">
            <v>100</v>
          </cell>
          <cell r="G12">
            <v>34</v>
          </cell>
          <cell r="H12">
            <v>8.64</v>
          </cell>
          <cell r="I12" t="str">
            <v>NE</v>
          </cell>
          <cell r="J12">
            <v>20.88</v>
          </cell>
          <cell r="K12">
            <v>0</v>
          </cell>
        </row>
        <row r="13">
          <cell r="B13">
            <v>25.316666666666666</v>
          </cell>
          <cell r="C13">
            <v>33.700000000000003</v>
          </cell>
          <cell r="D13">
            <v>17.899999999999999</v>
          </cell>
          <cell r="E13">
            <v>68.291666666666671</v>
          </cell>
          <cell r="F13">
            <v>97</v>
          </cell>
          <cell r="G13">
            <v>33</v>
          </cell>
          <cell r="H13">
            <v>7.2</v>
          </cell>
          <cell r="I13" t="str">
            <v>NE</v>
          </cell>
          <cell r="J13">
            <v>24.48</v>
          </cell>
          <cell r="K13">
            <v>0</v>
          </cell>
        </row>
        <row r="14">
          <cell r="B14">
            <v>22.212500000000006</v>
          </cell>
          <cell r="C14">
            <v>27.5</v>
          </cell>
          <cell r="D14">
            <v>18.899999999999999</v>
          </cell>
          <cell r="E14">
            <v>89.285714285714292</v>
          </cell>
          <cell r="F14">
            <v>100</v>
          </cell>
          <cell r="G14">
            <v>67</v>
          </cell>
          <cell r="H14">
            <v>23.040000000000003</v>
          </cell>
          <cell r="I14" t="str">
            <v>NE</v>
          </cell>
          <cell r="J14">
            <v>65.88000000000001</v>
          </cell>
          <cell r="K14">
            <v>38</v>
          </cell>
        </row>
        <row r="15">
          <cell r="B15">
            <v>20.604166666666668</v>
          </cell>
          <cell r="C15">
            <v>23.6</v>
          </cell>
          <cell r="D15">
            <v>19</v>
          </cell>
          <cell r="E15">
            <v>97.733333333333334</v>
          </cell>
          <cell r="F15">
            <v>100</v>
          </cell>
          <cell r="G15">
            <v>84</v>
          </cell>
          <cell r="H15">
            <v>14.76</v>
          </cell>
          <cell r="I15" t="str">
            <v>SO</v>
          </cell>
          <cell r="J15">
            <v>27</v>
          </cell>
          <cell r="K15">
            <v>15.4</v>
          </cell>
        </row>
        <row r="16">
          <cell r="B16">
            <v>23.25</v>
          </cell>
          <cell r="C16">
            <v>29.4</v>
          </cell>
          <cell r="D16">
            <v>19.899999999999999</v>
          </cell>
          <cell r="E16">
            <v>83.1875</v>
          </cell>
          <cell r="F16">
            <v>100</v>
          </cell>
          <cell r="G16">
            <v>57</v>
          </cell>
          <cell r="H16">
            <v>7.5600000000000005</v>
          </cell>
          <cell r="I16" t="str">
            <v>SO</v>
          </cell>
          <cell r="J16">
            <v>16.2</v>
          </cell>
          <cell r="K16">
            <v>1</v>
          </cell>
        </row>
        <row r="17">
          <cell r="B17">
            <v>25.087500000000002</v>
          </cell>
          <cell r="C17">
            <v>32.700000000000003</v>
          </cell>
          <cell r="D17">
            <v>21.5</v>
          </cell>
          <cell r="E17">
            <v>82.652173913043484</v>
          </cell>
          <cell r="F17">
            <v>100</v>
          </cell>
          <cell r="G17">
            <v>44</v>
          </cell>
          <cell r="H17">
            <v>9.3600000000000012</v>
          </cell>
          <cell r="I17" t="str">
            <v>SO</v>
          </cell>
          <cell r="J17">
            <v>32.04</v>
          </cell>
          <cell r="K17">
            <v>2</v>
          </cell>
        </row>
        <row r="18">
          <cell r="B18">
            <v>24.037500000000005</v>
          </cell>
          <cell r="C18">
            <v>33.299999999999997</v>
          </cell>
          <cell r="D18">
            <v>19.399999999999999</v>
          </cell>
          <cell r="E18">
            <v>84.166666666666671</v>
          </cell>
          <cell r="F18">
            <v>100</v>
          </cell>
          <cell r="G18">
            <v>47</v>
          </cell>
          <cell r="H18">
            <v>11.16</v>
          </cell>
          <cell r="I18" t="str">
            <v>SO</v>
          </cell>
          <cell r="J18">
            <v>39.96</v>
          </cell>
          <cell r="K18">
            <v>28.2</v>
          </cell>
        </row>
        <row r="19">
          <cell r="B19">
            <v>26.233333333333338</v>
          </cell>
          <cell r="C19">
            <v>34.1</v>
          </cell>
          <cell r="D19">
            <v>20.8</v>
          </cell>
          <cell r="E19">
            <v>78.083333333333329</v>
          </cell>
          <cell r="F19">
            <v>100</v>
          </cell>
          <cell r="G19">
            <v>38</v>
          </cell>
          <cell r="H19">
            <v>13.68</v>
          </cell>
          <cell r="I19" t="str">
            <v>L</v>
          </cell>
          <cell r="J19">
            <v>34.56</v>
          </cell>
          <cell r="K19">
            <v>0.2</v>
          </cell>
        </row>
        <row r="20">
          <cell r="B20">
            <v>26.275000000000002</v>
          </cell>
          <cell r="C20">
            <v>33.5</v>
          </cell>
          <cell r="D20">
            <v>20.100000000000001</v>
          </cell>
          <cell r="E20">
            <v>75.416666666666671</v>
          </cell>
          <cell r="F20">
            <v>100</v>
          </cell>
          <cell r="G20">
            <v>41</v>
          </cell>
          <cell r="H20">
            <v>8.2799999999999994</v>
          </cell>
          <cell r="I20" t="str">
            <v>L</v>
          </cell>
          <cell r="J20">
            <v>30.6</v>
          </cell>
          <cell r="K20">
            <v>0</v>
          </cell>
        </row>
        <row r="21">
          <cell r="B21">
            <v>26.395833333333339</v>
          </cell>
          <cell r="C21">
            <v>34</v>
          </cell>
          <cell r="D21">
            <v>19.600000000000001</v>
          </cell>
          <cell r="E21">
            <v>73.958333333333329</v>
          </cell>
          <cell r="F21">
            <v>100</v>
          </cell>
          <cell r="G21">
            <v>38</v>
          </cell>
          <cell r="H21">
            <v>15.48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25.054166666666671</v>
          </cell>
          <cell r="C22">
            <v>33.1</v>
          </cell>
          <cell r="D22">
            <v>18.8</v>
          </cell>
          <cell r="E22">
            <v>79.166666666666671</v>
          </cell>
          <cell r="F22">
            <v>100</v>
          </cell>
          <cell r="G22">
            <v>42</v>
          </cell>
          <cell r="H22">
            <v>7.5600000000000005</v>
          </cell>
          <cell r="I22" t="str">
            <v>NE</v>
          </cell>
          <cell r="J22">
            <v>39.24</v>
          </cell>
          <cell r="K22">
            <v>10.199999999999999</v>
          </cell>
        </row>
        <row r="23">
          <cell r="B23">
            <v>25.416666666666661</v>
          </cell>
          <cell r="C23">
            <v>33.700000000000003</v>
          </cell>
          <cell r="D23">
            <v>21.2</v>
          </cell>
          <cell r="E23">
            <v>82.166666666666671</v>
          </cell>
          <cell r="F23">
            <v>99</v>
          </cell>
          <cell r="G23">
            <v>45</v>
          </cell>
          <cell r="H23">
            <v>16.920000000000002</v>
          </cell>
          <cell r="I23" t="str">
            <v>NE</v>
          </cell>
          <cell r="J23">
            <v>37.080000000000005</v>
          </cell>
          <cell r="K23">
            <v>1</v>
          </cell>
        </row>
        <row r="24">
          <cell r="B24">
            <v>24.520833333333332</v>
          </cell>
          <cell r="C24">
            <v>30.5</v>
          </cell>
          <cell r="D24">
            <v>22.2</v>
          </cell>
          <cell r="E24">
            <v>89.666666666666671</v>
          </cell>
          <cell r="F24">
            <v>100</v>
          </cell>
          <cell r="G24">
            <v>58</v>
          </cell>
          <cell r="H24">
            <v>14.04</v>
          </cell>
          <cell r="I24" t="str">
            <v>L</v>
          </cell>
          <cell r="J24">
            <v>39.96</v>
          </cell>
          <cell r="K24">
            <v>6.6</v>
          </cell>
        </row>
        <row r="25">
          <cell r="B25">
            <v>24.758333333333336</v>
          </cell>
          <cell r="C25">
            <v>31.2</v>
          </cell>
          <cell r="D25">
            <v>22.1</v>
          </cell>
          <cell r="E25">
            <v>90.25</v>
          </cell>
          <cell r="F25">
            <v>100</v>
          </cell>
          <cell r="G25">
            <v>58</v>
          </cell>
          <cell r="H25">
            <v>12.6</v>
          </cell>
          <cell r="I25" t="str">
            <v>NE</v>
          </cell>
          <cell r="J25">
            <v>33.119999999999997</v>
          </cell>
          <cell r="K25">
            <v>10.4</v>
          </cell>
        </row>
        <row r="26">
          <cell r="B26">
            <v>23.529166666666672</v>
          </cell>
          <cell r="C26">
            <v>25.7</v>
          </cell>
          <cell r="D26">
            <v>21.8</v>
          </cell>
          <cell r="E26">
            <v>91.541666666666671</v>
          </cell>
          <cell r="F26">
            <v>100</v>
          </cell>
          <cell r="G26">
            <v>70</v>
          </cell>
          <cell r="H26">
            <v>7.5600000000000005</v>
          </cell>
          <cell r="I26" t="str">
            <v>O</v>
          </cell>
          <cell r="J26">
            <v>21.6</v>
          </cell>
          <cell r="K26">
            <v>1.7999999999999998</v>
          </cell>
        </row>
        <row r="27">
          <cell r="B27">
            <v>21.462500000000002</v>
          </cell>
          <cell r="C27">
            <v>28.4</v>
          </cell>
          <cell r="D27">
            <v>15.6</v>
          </cell>
          <cell r="E27">
            <v>78.125</v>
          </cell>
          <cell r="F27">
            <v>96</v>
          </cell>
          <cell r="G27">
            <v>50</v>
          </cell>
          <cell r="H27">
            <v>9.7200000000000006</v>
          </cell>
          <cell r="I27" t="str">
            <v>O</v>
          </cell>
          <cell r="J27">
            <v>24.840000000000003</v>
          </cell>
          <cell r="K27">
            <v>0</v>
          </cell>
        </row>
        <row r="28">
          <cell r="B28">
            <v>23.074999999999999</v>
          </cell>
          <cell r="C28">
            <v>29.5</v>
          </cell>
          <cell r="D28">
            <v>18.3</v>
          </cell>
          <cell r="E28">
            <v>80.583333333333329</v>
          </cell>
          <cell r="F28">
            <v>99</v>
          </cell>
          <cell r="G28">
            <v>51</v>
          </cell>
          <cell r="H28">
            <v>13.68</v>
          </cell>
          <cell r="I28" t="str">
            <v>SO</v>
          </cell>
          <cell r="J28">
            <v>25.56</v>
          </cell>
          <cell r="K28">
            <v>0</v>
          </cell>
        </row>
        <row r="29">
          <cell r="B29">
            <v>24.175000000000001</v>
          </cell>
          <cell r="C29">
            <v>30.8</v>
          </cell>
          <cell r="D29">
            <v>17</v>
          </cell>
          <cell r="E29">
            <v>74.166666666666671</v>
          </cell>
          <cell r="F29">
            <v>100</v>
          </cell>
          <cell r="G29">
            <v>48</v>
          </cell>
          <cell r="H29">
            <v>11.16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24.741666666666671</v>
          </cell>
          <cell r="C30">
            <v>31.1</v>
          </cell>
          <cell r="D30">
            <v>18.399999999999999</v>
          </cell>
          <cell r="E30">
            <v>70.916666666666671</v>
          </cell>
          <cell r="F30">
            <v>98</v>
          </cell>
          <cell r="G30">
            <v>46</v>
          </cell>
          <cell r="H30">
            <v>12.6</v>
          </cell>
          <cell r="I30" t="str">
            <v>SO</v>
          </cell>
          <cell r="J30">
            <v>27.36</v>
          </cell>
          <cell r="K30">
            <v>0</v>
          </cell>
        </row>
        <row r="31">
          <cell r="B31">
            <v>24.445833333333329</v>
          </cell>
          <cell r="C31">
            <v>31.6</v>
          </cell>
          <cell r="D31">
            <v>16.899999999999999</v>
          </cell>
          <cell r="E31">
            <v>72.333333333333329</v>
          </cell>
          <cell r="F31">
            <v>99</v>
          </cell>
          <cell r="G31">
            <v>42</v>
          </cell>
          <cell r="H31">
            <v>10.44</v>
          </cell>
          <cell r="I31" t="str">
            <v>SO</v>
          </cell>
          <cell r="J31">
            <v>22.32</v>
          </cell>
          <cell r="K31">
            <v>0</v>
          </cell>
        </row>
        <row r="32">
          <cell r="B32">
            <v>23.025000000000002</v>
          </cell>
          <cell r="C32">
            <v>31.9</v>
          </cell>
          <cell r="D32">
            <v>18.600000000000001</v>
          </cell>
          <cell r="E32">
            <v>86.75</v>
          </cell>
          <cell r="F32">
            <v>100</v>
          </cell>
          <cell r="G32">
            <v>47</v>
          </cell>
          <cell r="H32">
            <v>8.2799999999999994</v>
          </cell>
          <cell r="I32" t="str">
            <v>NE</v>
          </cell>
          <cell r="J32">
            <v>38.880000000000003</v>
          </cell>
          <cell r="K32">
            <v>21.6</v>
          </cell>
        </row>
        <row r="33">
          <cell r="B33">
            <v>22.333333333333332</v>
          </cell>
          <cell r="C33">
            <v>28.8</v>
          </cell>
          <cell r="D33">
            <v>18.7</v>
          </cell>
          <cell r="E33">
            <v>91.125</v>
          </cell>
          <cell r="F33">
            <v>100</v>
          </cell>
          <cell r="G33">
            <v>61</v>
          </cell>
          <cell r="H33">
            <v>5.4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24.300000000000008</v>
          </cell>
          <cell r="C34">
            <v>30.3</v>
          </cell>
          <cell r="D34">
            <v>21.3</v>
          </cell>
          <cell r="E34">
            <v>87.791666666666671</v>
          </cell>
          <cell r="F34">
            <v>100</v>
          </cell>
          <cell r="G34">
            <v>58</v>
          </cell>
          <cell r="H34">
            <v>8.2799999999999994</v>
          </cell>
          <cell r="I34" t="str">
            <v>L</v>
          </cell>
          <cell r="J34">
            <v>39.6</v>
          </cell>
          <cell r="K34">
            <v>0.2</v>
          </cell>
        </row>
        <row r="35">
          <cell r="B35">
            <v>24.750000000000004</v>
          </cell>
          <cell r="C35">
            <v>31.4</v>
          </cell>
          <cell r="D35">
            <v>20.6</v>
          </cell>
          <cell r="E35">
            <v>86</v>
          </cell>
          <cell r="F35">
            <v>100</v>
          </cell>
          <cell r="G35">
            <v>56</v>
          </cell>
          <cell r="H35">
            <v>11.16</v>
          </cell>
          <cell r="I35" t="str">
            <v>L</v>
          </cell>
          <cell r="J35">
            <v>29.880000000000003</v>
          </cell>
          <cell r="K35">
            <v>0.2</v>
          </cell>
        </row>
        <row r="36">
          <cell r="I36" t="str">
            <v>SO</v>
          </cell>
        </row>
      </sheetData>
      <sheetData sheetId="3">
        <row r="5">
          <cell r="B5">
            <v>25.145833333333332</v>
          </cell>
        </row>
      </sheetData>
      <sheetData sheetId="4">
        <row r="5">
          <cell r="B5">
            <v>17.808333333333334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28.291666666666671</v>
          </cell>
        </row>
      </sheetData>
      <sheetData sheetId="1">
        <row r="5">
          <cell r="B5">
            <v>29.016666666666666</v>
          </cell>
        </row>
      </sheetData>
      <sheetData sheetId="2">
        <row r="5">
          <cell r="B5">
            <v>26.945833333333336</v>
          </cell>
          <cell r="C5">
            <v>32.700000000000003</v>
          </cell>
          <cell r="D5">
            <v>20.7</v>
          </cell>
          <cell r="E5">
            <v>74.708333333333329</v>
          </cell>
          <cell r="F5">
            <v>96</v>
          </cell>
          <cell r="G5">
            <v>47</v>
          </cell>
          <cell r="H5">
            <v>9.3600000000000012</v>
          </cell>
          <cell r="I5" t="str">
            <v>O</v>
          </cell>
          <cell r="J5">
            <v>21.96</v>
          </cell>
          <cell r="K5">
            <v>0</v>
          </cell>
        </row>
        <row r="6">
          <cell r="B6">
            <v>27.229166666666668</v>
          </cell>
          <cell r="C6">
            <v>33.4</v>
          </cell>
          <cell r="D6">
            <v>22.9</v>
          </cell>
          <cell r="E6">
            <v>77</v>
          </cell>
          <cell r="F6">
            <v>94</v>
          </cell>
          <cell r="G6">
            <v>51</v>
          </cell>
          <cell r="H6">
            <v>12.6</v>
          </cell>
          <cell r="I6" t="str">
            <v>SO</v>
          </cell>
          <cell r="J6">
            <v>29.16</v>
          </cell>
          <cell r="K6">
            <v>0</v>
          </cell>
        </row>
        <row r="7">
          <cell r="B7">
            <v>22.745833333333334</v>
          </cell>
          <cell r="C7">
            <v>28.1</v>
          </cell>
          <cell r="D7">
            <v>21.7</v>
          </cell>
          <cell r="E7">
            <v>89.916666666666671</v>
          </cell>
          <cell r="F7">
            <v>96</v>
          </cell>
          <cell r="G7">
            <v>74</v>
          </cell>
          <cell r="H7">
            <v>9</v>
          </cell>
          <cell r="I7" t="str">
            <v>S</v>
          </cell>
          <cell r="J7">
            <v>23.040000000000003</v>
          </cell>
          <cell r="K7">
            <v>57.4</v>
          </cell>
        </row>
        <row r="8">
          <cell r="B8">
            <v>25.408333333333328</v>
          </cell>
          <cell r="C8">
            <v>32.6</v>
          </cell>
          <cell r="D8">
            <v>21.4</v>
          </cell>
          <cell r="E8">
            <v>81</v>
          </cell>
          <cell r="F8">
            <v>96</v>
          </cell>
          <cell r="G8">
            <v>54</v>
          </cell>
          <cell r="H8">
            <v>4.32</v>
          </cell>
          <cell r="I8" t="str">
            <v>SO</v>
          </cell>
          <cell r="J8">
            <v>19.8</v>
          </cell>
          <cell r="K8">
            <v>0</v>
          </cell>
        </row>
        <row r="9">
          <cell r="B9">
            <v>26.845833333333328</v>
          </cell>
          <cell r="C9">
            <v>33</v>
          </cell>
          <cell r="D9">
            <v>22.7</v>
          </cell>
          <cell r="E9">
            <v>79.833333333333329</v>
          </cell>
          <cell r="F9">
            <v>96</v>
          </cell>
          <cell r="G9">
            <v>50</v>
          </cell>
          <cell r="H9">
            <v>5.4</v>
          </cell>
          <cell r="I9" t="str">
            <v>S</v>
          </cell>
          <cell r="J9">
            <v>15.120000000000001</v>
          </cell>
          <cell r="K9">
            <v>0</v>
          </cell>
        </row>
        <row r="10">
          <cell r="B10">
            <v>28.737500000000001</v>
          </cell>
          <cell r="C10">
            <v>35.299999999999997</v>
          </cell>
          <cell r="D10">
            <v>23.8</v>
          </cell>
          <cell r="E10">
            <v>72.625</v>
          </cell>
          <cell r="F10">
            <v>95</v>
          </cell>
          <cell r="G10">
            <v>41</v>
          </cell>
          <cell r="H10">
            <v>7.9200000000000008</v>
          </cell>
          <cell r="I10" t="str">
            <v>O</v>
          </cell>
          <cell r="J10">
            <v>20.88</v>
          </cell>
          <cell r="K10">
            <v>0</v>
          </cell>
        </row>
        <row r="11">
          <cell r="B11">
            <v>26.045833333333338</v>
          </cell>
          <cell r="C11">
            <v>32.9</v>
          </cell>
          <cell r="D11">
            <v>23.2</v>
          </cell>
          <cell r="E11">
            <v>81.583333333333329</v>
          </cell>
          <cell r="F11">
            <v>94</v>
          </cell>
          <cell r="G11">
            <v>53</v>
          </cell>
          <cell r="H11">
            <v>9.7200000000000006</v>
          </cell>
          <cell r="I11" t="str">
            <v>S</v>
          </cell>
          <cell r="J11">
            <v>28.08</v>
          </cell>
          <cell r="K11">
            <v>2.4</v>
          </cell>
        </row>
        <row r="12">
          <cell r="B12">
            <v>25.979166666666668</v>
          </cell>
          <cell r="C12">
            <v>33</v>
          </cell>
          <cell r="D12">
            <v>21.2</v>
          </cell>
          <cell r="E12">
            <v>77.625</v>
          </cell>
          <cell r="F12">
            <v>96</v>
          </cell>
          <cell r="G12">
            <v>43</v>
          </cell>
          <cell r="H12">
            <v>6.12</v>
          </cell>
          <cell r="I12" t="str">
            <v>O</v>
          </cell>
          <cell r="J12">
            <v>17.28</v>
          </cell>
          <cell r="K12">
            <v>0</v>
          </cell>
        </row>
        <row r="13">
          <cell r="B13">
            <v>26.916666666666668</v>
          </cell>
          <cell r="C13">
            <v>34.299999999999997</v>
          </cell>
          <cell r="D13">
            <v>20.9</v>
          </cell>
          <cell r="E13">
            <v>72.541666666666671</v>
          </cell>
          <cell r="F13">
            <v>95</v>
          </cell>
          <cell r="G13">
            <v>43</v>
          </cell>
          <cell r="H13">
            <v>9.7200000000000006</v>
          </cell>
          <cell r="I13" t="str">
            <v>N</v>
          </cell>
          <cell r="J13">
            <v>23.040000000000003</v>
          </cell>
          <cell r="K13">
            <v>0</v>
          </cell>
        </row>
        <row r="14">
          <cell r="B14">
            <v>25.316666666666666</v>
          </cell>
          <cell r="C14">
            <v>29.9</v>
          </cell>
          <cell r="D14">
            <v>20.6</v>
          </cell>
          <cell r="E14">
            <v>85.541666666666671</v>
          </cell>
          <cell r="F14">
            <v>96</v>
          </cell>
          <cell r="G14">
            <v>67</v>
          </cell>
          <cell r="H14">
            <v>9.3600000000000012</v>
          </cell>
          <cell r="I14" t="str">
            <v>SE</v>
          </cell>
          <cell r="J14">
            <v>46.080000000000005</v>
          </cell>
          <cell r="K14">
            <v>43.4</v>
          </cell>
        </row>
        <row r="15">
          <cell r="B15">
            <v>23.400000000000002</v>
          </cell>
          <cell r="C15">
            <v>28.6</v>
          </cell>
          <cell r="D15">
            <v>20.8</v>
          </cell>
          <cell r="E15">
            <v>85.666666666666671</v>
          </cell>
          <cell r="F15">
            <v>96</v>
          </cell>
          <cell r="G15">
            <v>67</v>
          </cell>
          <cell r="H15">
            <v>12.24</v>
          </cell>
          <cell r="I15" t="str">
            <v>S</v>
          </cell>
          <cell r="J15">
            <v>33.840000000000003</v>
          </cell>
          <cell r="K15">
            <v>2.8000000000000003</v>
          </cell>
        </row>
        <row r="16">
          <cell r="B16">
            <v>24.441666666666663</v>
          </cell>
          <cell r="C16">
            <v>29.3</v>
          </cell>
          <cell r="D16">
            <v>22</v>
          </cell>
          <cell r="E16">
            <v>87.375</v>
          </cell>
          <cell r="F16">
            <v>96</v>
          </cell>
          <cell r="G16">
            <v>68</v>
          </cell>
          <cell r="H16">
            <v>6.48</v>
          </cell>
          <cell r="I16" t="str">
            <v>SE</v>
          </cell>
          <cell r="J16">
            <v>13.32</v>
          </cell>
          <cell r="K16">
            <v>10.599999999999998</v>
          </cell>
        </row>
        <row r="17">
          <cell r="B17">
            <v>26.858333333333338</v>
          </cell>
          <cell r="C17">
            <v>33.5</v>
          </cell>
          <cell r="D17">
            <v>22.6</v>
          </cell>
          <cell r="E17">
            <v>79.291666666666671</v>
          </cell>
          <cell r="F17">
            <v>96</v>
          </cell>
          <cell r="G17">
            <v>49</v>
          </cell>
          <cell r="H17">
            <v>5.7600000000000007</v>
          </cell>
          <cell r="I17" t="str">
            <v>O</v>
          </cell>
          <cell r="J17">
            <v>17.64</v>
          </cell>
          <cell r="K17">
            <v>0</v>
          </cell>
        </row>
        <row r="18">
          <cell r="B18">
            <v>26.895833333333329</v>
          </cell>
          <cell r="C18">
            <v>33.200000000000003</v>
          </cell>
          <cell r="D18">
            <v>22.8</v>
          </cell>
          <cell r="E18">
            <v>78.583333333333329</v>
          </cell>
          <cell r="F18">
            <v>91</v>
          </cell>
          <cell r="G18">
            <v>52</v>
          </cell>
          <cell r="H18">
            <v>12.24</v>
          </cell>
          <cell r="I18" t="str">
            <v>S</v>
          </cell>
          <cell r="J18">
            <v>37.800000000000004</v>
          </cell>
          <cell r="K18">
            <v>1.4</v>
          </cell>
        </row>
        <row r="19">
          <cell r="B19">
            <v>26.516666666666669</v>
          </cell>
          <cell r="C19">
            <v>33.1</v>
          </cell>
          <cell r="D19">
            <v>22.4</v>
          </cell>
          <cell r="E19">
            <v>80.875</v>
          </cell>
          <cell r="F19">
            <v>96</v>
          </cell>
          <cell r="G19">
            <v>53</v>
          </cell>
          <cell r="H19">
            <v>10.8</v>
          </cell>
          <cell r="I19" t="str">
            <v>N</v>
          </cell>
          <cell r="J19">
            <v>36.36</v>
          </cell>
          <cell r="K19">
            <v>3.6</v>
          </cell>
        </row>
        <row r="20">
          <cell r="B20">
            <v>26.266666666666662</v>
          </cell>
          <cell r="C20">
            <v>32.5</v>
          </cell>
          <cell r="D20">
            <v>22.1</v>
          </cell>
          <cell r="E20">
            <v>80.041666666666671</v>
          </cell>
          <cell r="F20">
            <v>96</v>
          </cell>
          <cell r="G20">
            <v>52</v>
          </cell>
          <cell r="H20">
            <v>12.6</v>
          </cell>
          <cell r="I20" t="str">
            <v>N</v>
          </cell>
          <cell r="J20">
            <v>32.76</v>
          </cell>
          <cell r="K20">
            <v>0.60000000000000009</v>
          </cell>
        </row>
        <row r="21">
          <cell r="B21">
            <v>26.445833333333336</v>
          </cell>
          <cell r="C21">
            <v>33.299999999999997</v>
          </cell>
          <cell r="D21">
            <v>22</v>
          </cell>
          <cell r="E21">
            <v>77.708333333333329</v>
          </cell>
          <cell r="F21">
            <v>96</v>
          </cell>
          <cell r="G21">
            <v>44</v>
          </cell>
          <cell r="H21">
            <v>13.32</v>
          </cell>
          <cell r="I21" t="str">
            <v>O</v>
          </cell>
          <cell r="J21">
            <v>30.240000000000002</v>
          </cell>
          <cell r="K21">
            <v>0</v>
          </cell>
        </row>
        <row r="22">
          <cell r="B22">
            <v>27.224999999999998</v>
          </cell>
          <cell r="C22">
            <v>33.299999999999997</v>
          </cell>
          <cell r="D22">
            <v>22.3</v>
          </cell>
          <cell r="E22">
            <v>74.875</v>
          </cell>
          <cell r="F22">
            <v>95</v>
          </cell>
          <cell r="G22">
            <v>48</v>
          </cell>
          <cell r="H22">
            <v>12.24</v>
          </cell>
          <cell r="I22" t="str">
            <v>N</v>
          </cell>
          <cell r="J22">
            <v>24.48</v>
          </cell>
          <cell r="K22">
            <v>0</v>
          </cell>
        </row>
        <row r="23">
          <cell r="B23">
            <v>26.058333333333334</v>
          </cell>
          <cell r="C23">
            <v>31.5</v>
          </cell>
          <cell r="D23">
            <v>23.2</v>
          </cell>
          <cell r="E23">
            <v>82.541666666666671</v>
          </cell>
          <cell r="F23">
            <v>94</v>
          </cell>
          <cell r="G23">
            <v>60</v>
          </cell>
          <cell r="H23">
            <v>12.96</v>
          </cell>
          <cell r="I23" t="str">
            <v>O</v>
          </cell>
          <cell r="J23">
            <v>42.12</v>
          </cell>
          <cell r="K23">
            <v>10.199999999999999</v>
          </cell>
        </row>
        <row r="24">
          <cell r="B24">
            <v>25.312499999999996</v>
          </cell>
          <cell r="C24">
            <v>30.7</v>
          </cell>
          <cell r="D24">
            <v>23</v>
          </cell>
          <cell r="E24">
            <v>86.458333333333329</v>
          </cell>
          <cell r="F24">
            <v>96</v>
          </cell>
          <cell r="G24">
            <v>61</v>
          </cell>
          <cell r="H24">
            <v>12.24</v>
          </cell>
          <cell r="I24" t="str">
            <v>NO</v>
          </cell>
          <cell r="J24">
            <v>29.52</v>
          </cell>
          <cell r="K24">
            <v>19.2</v>
          </cell>
        </row>
        <row r="25">
          <cell r="B25">
            <v>26.483333333333345</v>
          </cell>
          <cell r="C25">
            <v>32.200000000000003</v>
          </cell>
          <cell r="D25">
            <v>23.3</v>
          </cell>
          <cell r="E25">
            <v>84.125</v>
          </cell>
          <cell r="F25">
            <v>96</v>
          </cell>
          <cell r="G25">
            <v>58</v>
          </cell>
          <cell r="H25">
            <v>11.520000000000001</v>
          </cell>
          <cell r="I25" t="str">
            <v>N</v>
          </cell>
          <cell r="J25">
            <v>30.6</v>
          </cell>
          <cell r="K25">
            <v>23</v>
          </cell>
        </row>
        <row r="26">
          <cell r="B26">
            <v>22.962500000000002</v>
          </cell>
          <cell r="C26">
            <v>27.3</v>
          </cell>
          <cell r="D26">
            <v>21.2</v>
          </cell>
          <cell r="E26">
            <v>92.875</v>
          </cell>
          <cell r="F26">
            <v>96</v>
          </cell>
          <cell r="G26">
            <v>86</v>
          </cell>
          <cell r="H26">
            <v>14.04</v>
          </cell>
          <cell r="I26" t="str">
            <v>SE</v>
          </cell>
          <cell r="J26">
            <v>46.080000000000005</v>
          </cell>
          <cell r="K26">
            <v>99.199999999999989</v>
          </cell>
        </row>
        <row r="27">
          <cell r="B27">
            <v>23.633333333333336</v>
          </cell>
          <cell r="C27">
            <v>29.5</v>
          </cell>
          <cell r="D27">
            <v>18.600000000000001</v>
          </cell>
          <cell r="E27">
            <v>72.916666666666671</v>
          </cell>
          <cell r="F27">
            <v>93</v>
          </cell>
          <cell r="G27">
            <v>44</v>
          </cell>
          <cell r="H27">
            <v>9.7200000000000006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25.570833333333329</v>
          </cell>
          <cell r="C28">
            <v>31.8</v>
          </cell>
          <cell r="D28">
            <v>21.2</v>
          </cell>
          <cell r="E28">
            <v>73.916666666666671</v>
          </cell>
          <cell r="F28">
            <v>90</v>
          </cell>
          <cell r="G28">
            <v>53</v>
          </cell>
          <cell r="H28">
            <v>8.2799999999999994</v>
          </cell>
          <cell r="I28" t="str">
            <v>S</v>
          </cell>
          <cell r="J28">
            <v>18.36</v>
          </cell>
          <cell r="K28">
            <v>0</v>
          </cell>
        </row>
        <row r="29">
          <cell r="B29">
            <v>26.970833333333331</v>
          </cell>
          <cell r="C29">
            <v>32.200000000000003</v>
          </cell>
          <cell r="D29">
            <v>22.8</v>
          </cell>
          <cell r="E29">
            <v>70.916666666666671</v>
          </cell>
          <cell r="F29">
            <v>91</v>
          </cell>
          <cell r="G29">
            <v>43</v>
          </cell>
          <cell r="H29">
            <v>7.2</v>
          </cell>
          <cell r="I29" t="str">
            <v>S</v>
          </cell>
          <cell r="J29">
            <v>20.16</v>
          </cell>
          <cell r="K29">
            <v>0</v>
          </cell>
        </row>
        <row r="30">
          <cell r="B30">
            <v>27.375</v>
          </cell>
          <cell r="C30">
            <v>33.799999999999997</v>
          </cell>
          <cell r="D30">
            <v>22.8</v>
          </cell>
          <cell r="E30">
            <v>68.166666666666671</v>
          </cell>
          <cell r="F30">
            <v>84</v>
          </cell>
          <cell r="G30">
            <v>40</v>
          </cell>
          <cell r="H30">
            <v>7.9200000000000008</v>
          </cell>
          <cell r="I30" t="str">
            <v>S</v>
          </cell>
          <cell r="J30">
            <v>16.920000000000002</v>
          </cell>
          <cell r="K30">
            <v>0</v>
          </cell>
        </row>
        <row r="31">
          <cell r="B31">
            <v>26.112500000000001</v>
          </cell>
          <cell r="C31">
            <v>31.3</v>
          </cell>
          <cell r="D31">
            <v>21.7</v>
          </cell>
          <cell r="E31">
            <v>72.041666666666671</v>
          </cell>
          <cell r="F31">
            <v>87</v>
          </cell>
          <cell r="G31">
            <v>52</v>
          </cell>
          <cell r="H31">
            <v>6.48</v>
          </cell>
          <cell r="I31" t="str">
            <v>S</v>
          </cell>
          <cell r="J31">
            <v>18.36</v>
          </cell>
          <cell r="K31">
            <v>0</v>
          </cell>
        </row>
        <row r="32">
          <cell r="B32">
            <v>26.320833333333336</v>
          </cell>
          <cell r="C32">
            <v>32.200000000000003</v>
          </cell>
          <cell r="D32">
            <v>22.7</v>
          </cell>
          <cell r="E32">
            <v>80.833333333333329</v>
          </cell>
          <cell r="F32">
            <v>95</v>
          </cell>
          <cell r="G32">
            <v>51</v>
          </cell>
          <cell r="H32">
            <v>10.08</v>
          </cell>
          <cell r="I32" t="str">
            <v>S</v>
          </cell>
          <cell r="J32">
            <v>25.2</v>
          </cell>
          <cell r="K32">
            <v>8.8000000000000007</v>
          </cell>
        </row>
        <row r="33">
          <cell r="B33">
            <v>25.124999999999996</v>
          </cell>
          <cell r="C33">
            <v>29.2</v>
          </cell>
          <cell r="D33">
            <v>22.5</v>
          </cell>
          <cell r="E33">
            <v>84.5</v>
          </cell>
          <cell r="F33">
            <v>95</v>
          </cell>
          <cell r="G33">
            <v>65</v>
          </cell>
          <cell r="H33">
            <v>12.96</v>
          </cell>
          <cell r="I33" t="str">
            <v>N</v>
          </cell>
          <cell r="J33">
            <v>27.720000000000002</v>
          </cell>
          <cell r="K33">
            <v>0.8</v>
          </cell>
        </row>
        <row r="34">
          <cell r="B34">
            <v>25.970833333333331</v>
          </cell>
          <cell r="C34">
            <v>30.2</v>
          </cell>
          <cell r="D34">
            <v>23.6</v>
          </cell>
          <cell r="E34">
            <v>82.458333333333329</v>
          </cell>
          <cell r="F34">
            <v>94</v>
          </cell>
          <cell r="G34">
            <v>62</v>
          </cell>
          <cell r="H34">
            <v>19.079999999999998</v>
          </cell>
          <cell r="I34" t="str">
            <v>N</v>
          </cell>
          <cell r="J34">
            <v>41.04</v>
          </cell>
          <cell r="K34">
            <v>0</v>
          </cell>
        </row>
        <row r="35">
          <cell r="B35">
            <v>26.275000000000006</v>
          </cell>
          <cell r="C35">
            <v>31.1</v>
          </cell>
          <cell r="D35">
            <v>23.2</v>
          </cell>
          <cell r="E35">
            <v>80.458333333333329</v>
          </cell>
          <cell r="F35">
            <v>95</v>
          </cell>
          <cell r="G35">
            <v>60</v>
          </cell>
          <cell r="H35">
            <v>13.32</v>
          </cell>
          <cell r="I35" t="str">
            <v>NE</v>
          </cell>
          <cell r="J35">
            <v>25.56</v>
          </cell>
          <cell r="K35">
            <v>0</v>
          </cell>
        </row>
        <row r="36">
          <cell r="I36" t="str">
            <v>S</v>
          </cell>
        </row>
      </sheetData>
      <sheetData sheetId="3">
        <row r="5">
          <cell r="B5">
            <v>27.795833333333331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24.400000000000006</v>
          </cell>
        </row>
      </sheetData>
      <sheetData sheetId="6"/>
      <sheetData sheetId="7"/>
      <sheetData sheetId="8">
        <row r="5">
          <cell r="B5">
            <v>26.137500000000003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28.208333333333332</v>
          </cell>
        </row>
      </sheetData>
      <sheetData sheetId="1">
        <row r="5">
          <cell r="B5">
            <v>27.249999999999996</v>
          </cell>
        </row>
      </sheetData>
      <sheetData sheetId="2">
        <row r="5">
          <cell r="B5">
            <v>26.941666666666674</v>
          </cell>
          <cell r="C5">
            <v>33.299999999999997</v>
          </cell>
          <cell r="D5">
            <v>20.399999999999999</v>
          </cell>
          <cell r="E5">
            <v>76.791666666666671</v>
          </cell>
          <cell r="F5">
            <v>96</v>
          </cell>
          <cell r="G5">
            <v>44</v>
          </cell>
          <cell r="H5">
            <v>12.24</v>
          </cell>
          <cell r="I5" t="str">
            <v>L</v>
          </cell>
          <cell r="J5">
            <v>26.64</v>
          </cell>
          <cell r="K5">
            <v>0</v>
          </cell>
        </row>
        <row r="6">
          <cell r="B6">
            <v>27.087499999999995</v>
          </cell>
          <cell r="C6">
            <v>33.5</v>
          </cell>
          <cell r="D6">
            <v>21.1</v>
          </cell>
          <cell r="E6">
            <v>77.375</v>
          </cell>
          <cell r="F6">
            <v>96</v>
          </cell>
          <cell r="G6">
            <v>50</v>
          </cell>
          <cell r="H6">
            <v>16.920000000000002</v>
          </cell>
          <cell r="I6" t="str">
            <v>S</v>
          </cell>
          <cell r="J6">
            <v>30.6</v>
          </cell>
          <cell r="K6">
            <v>0</v>
          </cell>
        </row>
        <row r="7">
          <cell r="B7">
            <v>24.754166666666666</v>
          </cell>
          <cell r="C7">
            <v>28.8</v>
          </cell>
          <cell r="D7">
            <v>23.2</v>
          </cell>
          <cell r="E7">
            <v>89.625</v>
          </cell>
          <cell r="F7">
            <v>95</v>
          </cell>
          <cell r="G7">
            <v>73</v>
          </cell>
          <cell r="H7">
            <v>9.7200000000000006</v>
          </cell>
          <cell r="I7" t="str">
            <v>NO</v>
          </cell>
          <cell r="J7">
            <v>18.36</v>
          </cell>
          <cell r="K7">
            <v>5</v>
          </cell>
        </row>
        <row r="8">
          <cell r="B8">
            <v>25.820833333333329</v>
          </cell>
          <cell r="C8">
            <v>32.700000000000003</v>
          </cell>
          <cell r="D8">
            <v>22</v>
          </cell>
          <cell r="E8">
            <v>80.958333333333329</v>
          </cell>
          <cell r="F8">
            <v>96</v>
          </cell>
          <cell r="G8">
            <v>53</v>
          </cell>
          <cell r="H8">
            <v>10.44</v>
          </cell>
          <cell r="I8" t="str">
            <v>N</v>
          </cell>
          <cell r="J8">
            <v>19.079999999999998</v>
          </cell>
          <cell r="K8">
            <v>0</v>
          </cell>
        </row>
        <row r="9">
          <cell r="B9">
            <v>27.233333333333334</v>
          </cell>
          <cell r="C9">
            <v>33.299999999999997</v>
          </cell>
          <cell r="D9">
            <v>22.8</v>
          </cell>
          <cell r="E9">
            <v>80.125</v>
          </cell>
          <cell r="F9">
            <v>96</v>
          </cell>
          <cell r="G9">
            <v>49</v>
          </cell>
          <cell r="H9">
            <v>12.6</v>
          </cell>
          <cell r="I9" t="str">
            <v>N</v>
          </cell>
          <cell r="J9">
            <v>27</v>
          </cell>
          <cell r="K9">
            <v>0.2</v>
          </cell>
        </row>
        <row r="10">
          <cell r="B10">
            <v>27.529166666666665</v>
          </cell>
          <cell r="C10">
            <v>33.5</v>
          </cell>
          <cell r="D10">
            <v>22.9</v>
          </cell>
          <cell r="E10">
            <v>79.625</v>
          </cell>
          <cell r="F10">
            <v>96</v>
          </cell>
          <cell r="G10">
            <v>52</v>
          </cell>
          <cell r="H10">
            <v>10.44</v>
          </cell>
          <cell r="I10" t="str">
            <v>L</v>
          </cell>
          <cell r="J10">
            <v>32.76</v>
          </cell>
          <cell r="K10">
            <v>9.6000000000000014</v>
          </cell>
        </row>
        <row r="11">
          <cell r="B11">
            <v>26.629166666666674</v>
          </cell>
          <cell r="C11">
            <v>30.2</v>
          </cell>
          <cell r="D11">
            <v>24.1</v>
          </cell>
          <cell r="E11">
            <v>85.5</v>
          </cell>
          <cell r="F11">
            <v>94</v>
          </cell>
          <cell r="G11">
            <v>65</v>
          </cell>
          <cell r="H11">
            <v>15.48</v>
          </cell>
          <cell r="I11" t="str">
            <v>NE</v>
          </cell>
          <cell r="J11">
            <v>24.840000000000003</v>
          </cell>
          <cell r="K11">
            <v>2.4000000000000004</v>
          </cell>
        </row>
        <row r="12">
          <cell r="B12">
            <v>27.116666666666664</v>
          </cell>
          <cell r="C12">
            <v>34.4</v>
          </cell>
          <cell r="D12">
            <v>21.9</v>
          </cell>
          <cell r="E12">
            <v>77.583333333333329</v>
          </cell>
          <cell r="F12">
            <v>96</v>
          </cell>
          <cell r="G12">
            <v>43</v>
          </cell>
          <cell r="H12">
            <v>10.44</v>
          </cell>
          <cell r="I12" t="str">
            <v>NE</v>
          </cell>
          <cell r="J12">
            <v>19.440000000000001</v>
          </cell>
          <cell r="K12">
            <v>0</v>
          </cell>
        </row>
        <row r="13">
          <cell r="B13">
            <v>27.912499999999998</v>
          </cell>
          <cell r="C13">
            <v>35.299999999999997</v>
          </cell>
          <cell r="D13">
            <v>22.1</v>
          </cell>
          <cell r="E13">
            <v>73.541666666666671</v>
          </cell>
          <cell r="F13">
            <v>96</v>
          </cell>
          <cell r="G13">
            <v>40</v>
          </cell>
          <cell r="H13">
            <v>12.24</v>
          </cell>
          <cell r="I13" t="str">
            <v>SE</v>
          </cell>
          <cell r="J13">
            <v>27</v>
          </cell>
          <cell r="K13">
            <v>0</v>
          </cell>
        </row>
        <row r="14">
          <cell r="B14">
            <v>26.570833333333329</v>
          </cell>
          <cell r="C14">
            <v>33.299999999999997</v>
          </cell>
          <cell r="D14">
            <v>23.5</v>
          </cell>
          <cell r="E14">
            <v>83.958333333333329</v>
          </cell>
          <cell r="F14">
            <v>95</v>
          </cell>
          <cell r="G14">
            <v>57</v>
          </cell>
          <cell r="H14">
            <v>22.68</v>
          </cell>
          <cell r="I14" t="str">
            <v>S</v>
          </cell>
          <cell r="J14">
            <v>38.880000000000003</v>
          </cell>
          <cell r="K14">
            <v>1.2000000000000002</v>
          </cell>
        </row>
        <row r="15">
          <cell r="B15">
            <v>25.716666666666669</v>
          </cell>
          <cell r="C15">
            <v>32.299999999999997</v>
          </cell>
          <cell r="D15">
            <v>22.1</v>
          </cell>
          <cell r="E15">
            <v>79.375</v>
          </cell>
          <cell r="F15">
            <v>96</v>
          </cell>
          <cell r="G15">
            <v>54</v>
          </cell>
          <cell r="H15">
            <v>19.079999999999998</v>
          </cell>
          <cell r="I15" t="str">
            <v>SE</v>
          </cell>
          <cell r="J15">
            <v>48.24</v>
          </cell>
          <cell r="K15">
            <v>0.2</v>
          </cell>
        </row>
        <row r="16">
          <cell r="B16">
            <v>26.245833333333337</v>
          </cell>
          <cell r="C16">
            <v>33.5</v>
          </cell>
          <cell r="D16">
            <v>23.2</v>
          </cell>
          <cell r="E16">
            <v>80.875</v>
          </cell>
          <cell r="F16">
            <v>95</v>
          </cell>
          <cell r="G16">
            <v>47</v>
          </cell>
          <cell r="H16">
            <v>19.8</v>
          </cell>
          <cell r="I16" t="str">
            <v>S</v>
          </cell>
          <cell r="J16">
            <v>38.159999999999997</v>
          </cell>
          <cell r="K16">
            <v>3</v>
          </cell>
        </row>
        <row r="17">
          <cell r="B17">
            <v>27.574999999999999</v>
          </cell>
          <cell r="C17">
            <v>35.200000000000003</v>
          </cell>
          <cell r="D17">
            <v>22</v>
          </cell>
          <cell r="E17">
            <v>73.833333333333329</v>
          </cell>
          <cell r="F17">
            <v>95</v>
          </cell>
          <cell r="G17">
            <v>38</v>
          </cell>
          <cell r="H17">
            <v>15.48</v>
          </cell>
          <cell r="I17" t="str">
            <v>SO</v>
          </cell>
          <cell r="J17">
            <v>33.119999999999997</v>
          </cell>
          <cell r="K17">
            <v>0</v>
          </cell>
        </row>
        <row r="18">
          <cell r="B18">
            <v>28.220833333333335</v>
          </cell>
          <cell r="C18">
            <v>34.5</v>
          </cell>
          <cell r="D18">
            <v>22.8</v>
          </cell>
          <cell r="E18">
            <v>73.375</v>
          </cell>
          <cell r="F18">
            <v>95</v>
          </cell>
          <cell r="G18">
            <v>45</v>
          </cell>
          <cell r="H18">
            <v>19.8</v>
          </cell>
          <cell r="I18" t="str">
            <v>S</v>
          </cell>
          <cell r="J18">
            <v>40.32</v>
          </cell>
          <cell r="K18">
            <v>0</v>
          </cell>
        </row>
        <row r="19">
          <cell r="B19">
            <v>26.712500000000002</v>
          </cell>
          <cell r="C19">
            <v>36.200000000000003</v>
          </cell>
          <cell r="D19">
            <v>21</v>
          </cell>
          <cell r="E19">
            <v>77.916666666666671</v>
          </cell>
          <cell r="F19">
            <v>96</v>
          </cell>
          <cell r="G19">
            <v>39</v>
          </cell>
          <cell r="H19">
            <v>21.240000000000002</v>
          </cell>
          <cell r="I19" t="str">
            <v>S</v>
          </cell>
          <cell r="J19">
            <v>45.72</v>
          </cell>
          <cell r="K19">
            <v>1</v>
          </cell>
        </row>
        <row r="20">
          <cell r="B20">
            <v>26.787499999999998</v>
          </cell>
          <cell r="C20">
            <v>35</v>
          </cell>
          <cell r="D20">
            <v>22.8</v>
          </cell>
          <cell r="E20">
            <v>78.541666666666671</v>
          </cell>
          <cell r="F20">
            <v>95</v>
          </cell>
          <cell r="G20">
            <v>44</v>
          </cell>
          <cell r="H20">
            <v>29.52</v>
          </cell>
          <cell r="I20" t="str">
            <v>SE</v>
          </cell>
          <cell r="J20">
            <v>57.960000000000008</v>
          </cell>
          <cell r="K20">
            <v>0.6</v>
          </cell>
        </row>
        <row r="21">
          <cell r="B21">
            <v>27.695833333333329</v>
          </cell>
          <cell r="C21">
            <v>34.799999999999997</v>
          </cell>
          <cell r="D21">
            <v>23</v>
          </cell>
          <cell r="E21">
            <v>72.583333333333329</v>
          </cell>
          <cell r="F21">
            <v>93</v>
          </cell>
          <cell r="G21">
            <v>40</v>
          </cell>
          <cell r="H21">
            <v>22.32</v>
          </cell>
          <cell r="I21" t="str">
            <v>SO</v>
          </cell>
          <cell r="J21">
            <v>43.2</v>
          </cell>
          <cell r="K21">
            <v>2.4000000000000004</v>
          </cell>
        </row>
        <row r="22">
          <cell r="B22">
            <v>27.279166666666665</v>
          </cell>
          <cell r="C22">
            <v>35.5</v>
          </cell>
          <cell r="D22">
            <v>20.5</v>
          </cell>
          <cell r="E22">
            <v>70.291666666666671</v>
          </cell>
          <cell r="F22">
            <v>95</v>
          </cell>
          <cell r="G22">
            <v>38</v>
          </cell>
          <cell r="H22">
            <v>27</v>
          </cell>
          <cell r="I22" t="str">
            <v>SO</v>
          </cell>
          <cell r="J22">
            <v>47.16</v>
          </cell>
          <cell r="K22">
            <v>0</v>
          </cell>
        </row>
        <row r="23">
          <cell r="B23">
            <v>27.554166666666671</v>
          </cell>
          <cell r="C23">
            <v>35.1</v>
          </cell>
          <cell r="D23">
            <v>22.9</v>
          </cell>
          <cell r="E23">
            <v>73.625</v>
          </cell>
          <cell r="F23">
            <v>93</v>
          </cell>
          <cell r="G23">
            <v>42</v>
          </cell>
          <cell r="H23">
            <v>22.68</v>
          </cell>
          <cell r="I23" t="str">
            <v>SE</v>
          </cell>
          <cell r="J23">
            <v>47.88</v>
          </cell>
          <cell r="K23">
            <v>0</v>
          </cell>
        </row>
        <row r="24">
          <cell r="B24">
            <v>27.662499999999998</v>
          </cell>
          <cell r="C24">
            <v>33.6</v>
          </cell>
          <cell r="D24">
            <v>23.1</v>
          </cell>
          <cell r="E24">
            <v>76.833333333333329</v>
          </cell>
          <cell r="F24">
            <v>95</v>
          </cell>
          <cell r="G24">
            <v>50</v>
          </cell>
          <cell r="H24">
            <v>20.16</v>
          </cell>
          <cell r="I24" t="str">
            <v>SE</v>
          </cell>
          <cell r="J24">
            <v>40.680000000000007</v>
          </cell>
          <cell r="K24">
            <v>0</v>
          </cell>
        </row>
        <row r="25">
          <cell r="B25">
            <v>28.179166666666664</v>
          </cell>
          <cell r="C25">
            <v>34.200000000000003</v>
          </cell>
          <cell r="D25">
            <v>24.7</v>
          </cell>
          <cell r="E25">
            <v>76.125</v>
          </cell>
          <cell r="F25">
            <v>95</v>
          </cell>
          <cell r="G25">
            <v>47</v>
          </cell>
          <cell r="H25">
            <v>16.2</v>
          </cell>
          <cell r="I25" t="str">
            <v>S</v>
          </cell>
          <cell r="J25">
            <v>36.72</v>
          </cell>
          <cell r="K25">
            <v>5.8</v>
          </cell>
        </row>
        <row r="26">
          <cell r="B26">
            <v>23.758333333333336</v>
          </cell>
          <cell r="C26">
            <v>28.6</v>
          </cell>
          <cell r="D26">
            <v>21.5</v>
          </cell>
          <cell r="E26">
            <v>90.5</v>
          </cell>
          <cell r="F26">
            <v>96</v>
          </cell>
          <cell r="G26">
            <v>70</v>
          </cell>
          <cell r="H26">
            <v>16.920000000000002</v>
          </cell>
          <cell r="I26" t="str">
            <v>NO</v>
          </cell>
          <cell r="J26">
            <v>57.960000000000008</v>
          </cell>
          <cell r="K26">
            <v>102.79999999999998</v>
          </cell>
        </row>
        <row r="27">
          <cell r="B27">
            <v>23.779166666666665</v>
          </cell>
          <cell r="C27">
            <v>28.6</v>
          </cell>
          <cell r="D27">
            <v>20.399999999999999</v>
          </cell>
          <cell r="E27">
            <v>80.25</v>
          </cell>
          <cell r="F27">
            <v>95</v>
          </cell>
          <cell r="G27">
            <v>60</v>
          </cell>
          <cell r="H27">
            <v>15.120000000000001</v>
          </cell>
          <cell r="I27" t="str">
            <v>NE</v>
          </cell>
          <cell r="J27">
            <v>28.08</v>
          </cell>
          <cell r="K27">
            <v>0</v>
          </cell>
        </row>
        <row r="28">
          <cell r="B28">
            <v>25.979166666666668</v>
          </cell>
          <cell r="C28">
            <v>32.4</v>
          </cell>
          <cell r="D28">
            <v>21.1</v>
          </cell>
          <cell r="E28">
            <v>74.5</v>
          </cell>
          <cell r="F28">
            <v>94</v>
          </cell>
          <cell r="G28">
            <v>49</v>
          </cell>
          <cell r="H28">
            <v>10.8</v>
          </cell>
          <cell r="I28" t="str">
            <v>NE</v>
          </cell>
          <cell r="J28">
            <v>22.32</v>
          </cell>
          <cell r="K28">
            <v>0</v>
          </cell>
        </row>
        <row r="29">
          <cell r="B29">
            <v>27.341666666666669</v>
          </cell>
          <cell r="C29">
            <v>33.5</v>
          </cell>
          <cell r="D29">
            <v>21.9</v>
          </cell>
          <cell r="E29">
            <v>74.708333333333329</v>
          </cell>
          <cell r="F29">
            <v>96</v>
          </cell>
          <cell r="G29">
            <v>46</v>
          </cell>
          <cell r="H29">
            <v>15.120000000000001</v>
          </cell>
          <cell r="I29" t="str">
            <v>NO</v>
          </cell>
          <cell r="J29">
            <v>28.44</v>
          </cell>
          <cell r="K29">
            <v>0</v>
          </cell>
        </row>
        <row r="30">
          <cell r="B30">
            <v>26.624999999999996</v>
          </cell>
          <cell r="C30">
            <v>34.4</v>
          </cell>
          <cell r="D30">
            <v>22.1</v>
          </cell>
          <cell r="E30">
            <v>76.875</v>
          </cell>
          <cell r="F30">
            <v>95</v>
          </cell>
          <cell r="G30">
            <v>44</v>
          </cell>
          <cell r="H30">
            <v>14.4</v>
          </cell>
          <cell r="I30" t="str">
            <v>SO</v>
          </cell>
          <cell r="J30">
            <v>34.200000000000003</v>
          </cell>
          <cell r="K30">
            <v>0.2</v>
          </cell>
        </row>
        <row r="31">
          <cell r="B31">
            <v>25.3125</v>
          </cell>
          <cell r="C31">
            <v>31.1</v>
          </cell>
          <cell r="D31">
            <v>21.8</v>
          </cell>
          <cell r="E31">
            <v>82.541666666666671</v>
          </cell>
          <cell r="F31">
            <v>96</v>
          </cell>
          <cell r="G31">
            <v>58</v>
          </cell>
          <cell r="H31">
            <v>25.92</v>
          </cell>
          <cell r="I31" t="str">
            <v>N</v>
          </cell>
          <cell r="J31">
            <v>53.64</v>
          </cell>
          <cell r="K31">
            <v>2</v>
          </cell>
        </row>
        <row r="32">
          <cell r="B32">
            <v>25.763157894736839</v>
          </cell>
          <cell r="C32">
            <v>32.299999999999997</v>
          </cell>
          <cell r="D32">
            <v>22.4</v>
          </cell>
          <cell r="E32">
            <v>83.421052631578945</v>
          </cell>
          <cell r="F32">
            <v>96</v>
          </cell>
          <cell r="G32">
            <v>52</v>
          </cell>
          <cell r="H32">
            <v>15.120000000000001</v>
          </cell>
          <cell r="I32" t="str">
            <v>S</v>
          </cell>
          <cell r="J32">
            <v>27.720000000000002</v>
          </cell>
          <cell r="K32">
            <v>0.2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29.3</v>
          </cell>
          <cell r="C34">
            <v>30.9</v>
          </cell>
          <cell r="D34">
            <v>29.2</v>
          </cell>
          <cell r="E34">
            <v>68</v>
          </cell>
          <cell r="F34">
            <v>68</v>
          </cell>
          <cell r="G34">
            <v>60</v>
          </cell>
          <cell r="H34">
            <v>17.28</v>
          </cell>
          <cell r="I34" t="str">
            <v>S</v>
          </cell>
          <cell r="J34">
            <v>32.76</v>
          </cell>
          <cell r="K34">
            <v>0</v>
          </cell>
        </row>
        <row r="35">
          <cell r="B35">
            <v>30.8</v>
          </cell>
          <cell r="C35">
            <v>31.6</v>
          </cell>
          <cell r="D35">
            <v>30.3</v>
          </cell>
          <cell r="E35">
            <v>60</v>
          </cell>
          <cell r="F35">
            <v>63</v>
          </cell>
          <cell r="G35">
            <v>56</v>
          </cell>
          <cell r="H35">
            <v>12.96</v>
          </cell>
          <cell r="I35" t="str">
            <v>SE</v>
          </cell>
          <cell r="J35">
            <v>28.08</v>
          </cell>
          <cell r="K35">
            <v>0</v>
          </cell>
        </row>
        <row r="36">
          <cell r="I36" t="str">
            <v>S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25.174999999999997</v>
          </cell>
        </row>
      </sheetData>
      <sheetData sheetId="6"/>
      <sheetData sheetId="7"/>
      <sheetData sheetId="8">
        <row r="5">
          <cell r="B5">
            <v>27.737500000000008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</row>
      </sheetData>
      <sheetData sheetId="1">
        <row r="5">
          <cell r="B5">
            <v>26.883333333333329</v>
          </cell>
        </row>
      </sheetData>
      <sheetData sheetId="2">
        <row r="5">
          <cell r="B5">
            <v>22.558333333333334</v>
          </cell>
          <cell r="C5">
            <v>32.6</v>
          </cell>
          <cell r="D5">
            <v>14.4</v>
          </cell>
          <cell r="E5">
            <v>65.375</v>
          </cell>
          <cell r="F5">
            <v>95</v>
          </cell>
          <cell r="G5">
            <v>29</v>
          </cell>
          <cell r="H5">
            <v>8.64</v>
          </cell>
          <cell r="I5" t="str">
            <v>SO</v>
          </cell>
          <cell r="J5">
            <v>24.12</v>
          </cell>
          <cell r="K5">
            <v>0.2</v>
          </cell>
        </row>
        <row r="6">
          <cell r="B6">
            <v>22.516666666666669</v>
          </cell>
          <cell r="C6">
            <v>32.4</v>
          </cell>
          <cell r="D6">
            <v>16.8</v>
          </cell>
          <cell r="E6">
            <v>70.416666666666671</v>
          </cell>
          <cell r="F6">
            <v>96</v>
          </cell>
          <cell r="G6">
            <v>41</v>
          </cell>
          <cell r="H6">
            <v>19.440000000000001</v>
          </cell>
          <cell r="I6" t="str">
            <v>NE</v>
          </cell>
          <cell r="J6">
            <v>47.519999999999996</v>
          </cell>
          <cell r="K6">
            <v>36.800000000000004</v>
          </cell>
        </row>
        <row r="7">
          <cell r="B7">
            <v>20.391666666666669</v>
          </cell>
          <cell r="C7">
            <v>23.6</v>
          </cell>
          <cell r="D7">
            <v>18.7</v>
          </cell>
          <cell r="E7">
            <v>93.458333333333329</v>
          </cell>
          <cell r="F7">
            <v>96</v>
          </cell>
          <cell r="G7">
            <v>82</v>
          </cell>
          <cell r="H7">
            <v>17.64</v>
          </cell>
          <cell r="I7" t="str">
            <v>NE</v>
          </cell>
          <cell r="J7">
            <v>28.8</v>
          </cell>
          <cell r="K7">
            <v>20.999999999999996</v>
          </cell>
        </row>
        <row r="8">
          <cell r="B8">
            <v>22.700000000000003</v>
          </cell>
          <cell r="C8">
            <v>28.7</v>
          </cell>
          <cell r="D8">
            <v>19.7</v>
          </cell>
          <cell r="E8">
            <v>89.875</v>
          </cell>
          <cell r="F8">
            <v>96</v>
          </cell>
          <cell r="G8">
            <v>68</v>
          </cell>
          <cell r="H8">
            <v>11.16</v>
          </cell>
          <cell r="I8" t="str">
            <v>NE</v>
          </cell>
          <cell r="J8">
            <v>18.36</v>
          </cell>
          <cell r="K8">
            <v>1.4</v>
          </cell>
        </row>
        <row r="9">
          <cell r="B9">
            <v>25.1875</v>
          </cell>
          <cell r="C9">
            <v>32.799999999999997</v>
          </cell>
          <cell r="D9">
            <v>20.6</v>
          </cell>
          <cell r="E9">
            <v>80.291666666666671</v>
          </cell>
          <cell r="F9">
            <v>96</v>
          </cell>
          <cell r="G9">
            <v>47</v>
          </cell>
          <cell r="H9">
            <v>13.32</v>
          </cell>
          <cell r="I9" t="str">
            <v>SO</v>
          </cell>
          <cell r="J9">
            <v>30.96</v>
          </cell>
          <cell r="K9">
            <v>0.4</v>
          </cell>
        </row>
        <row r="10">
          <cell r="B10">
            <v>25.3125</v>
          </cell>
          <cell r="C10">
            <v>32.799999999999997</v>
          </cell>
          <cell r="D10">
            <v>20</v>
          </cell>
          <cell r="E10">
            <v>79.041666666666671</v>
          </cell>
          <cell r="F10">
            <v>96</v>
          </cell>
          <cell r="G10">
            <v>47</v>
          </cell>
          <cell r="H10">
            <v>18.720000000000002</v>
          </cell>
          <cell r="I10" t="str">
            <v>S</v>
          </cell>
          <cell r="J10">
            <v>39.6</v>
          </cell>
          <cell r="K10">
            <v>2.6</v>
          </cell>
        </row>
        <row r="11">
          <cell r="B11">
            <v>24.741666666666671</v>
          </cell>
          <cell r="C11">
            <v>30.9</v>
          </cell>
          <cell r="D11">
            <v>20.9</v>
          </cell>
          <cell r="E11">
            <v>77.666666666666671</v>
          </cell>
          <cell r="F11">
            <v>96</v>
          </cell>
          <cell r="G11">
            <v>45</v>
          </cell>
          <cell r="H11">
            <v>7.2</v>
          </cell>
          <cell r="I11" t="str">
            <v>S</v>
          </cell>
          <cell r="J11">
            <v>24.840000000000003</v>
          </cell>
          <cell r="K11">
            <v>7.6000000000000005</v>
          </cell>
        </row>
        <row r="12">
          <cell r="B12">
            <v>24.020833333333329</v>
          </cell>
          <cell r="C12">
            <v>31.7</v>
          </cell>
          <cell r="D12">
            <v>17</v>
          </cell>
          <cell r="E12">
            <v>69.166666666666671</v>
          </cell>
          <cell r="F12">
            <v>96</v>
          </cell>
          <cell r="G12">
            <v>34</v>
          </cell>
          <cell r="H12">
            <v>7.5600000000000005</v>
          </cell>
          <cell r="I12" t="str">
            <v>SO</v>
          </cell>
          <cell r="J12">
            <v>23.040000000000003</v>
          </cell>
          <cell r="K12">
            <v>0</v>
          </cell>
        </row>
        <row r="13">
          <cell r="B13">
            <v>24.391666666666666</v>
          </cell>
          <cell r="C13">
            <v>33.299999999999997</v>
          </cell>
          <cell r="D13">
            <v>16.8</v>
          </cell>
          <cell r="E13">
            <v>66.375</v>
          </cell>
          <cell r="F13">
            <v>95</v>
          </cell>
          <cell r="G13">
            <v>32</v>
          </cell>
          <cell r="H13">
            <v>13.32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20.854166666666668</v>
          </cell>
          <cell r="C14">
            <v>27.4</v>
          </cell>
          <cell r="D14">
            <v>19.399999999999999</v>
          </cell>
          <cell r="E14">
            <v>88.166666666666671</v>
          </cell>
          <cell r="F14">
            <v>97</v>
          </cell>
          <cell r="G14">
            <v>52</v>
          </cell>
          <cell r="H14">
            <v>17.28</v>
          </cell>
          <cell r="I14" t="str">
            <v>L</v>
          </cell>
          <cell r="J14">
            <v>38.880000000000003</v>
          </cell>
          <cell r="K14">
            <v>49.999999999999993</v>
          </cell>
        </row>
        <row r="15">
          <cell r="B15">
            <v>20.308333333333334</v>
          </cell>
          <cell r="C15">
            <v>22.8</v>
          </cell>
          <cell r="D15">
            <v>18.5</v>
          </cell>
          <cell r="E15">
            <v>94.458333333333329</v>
          </cell>
          <cell r="F15">
            <v>97</v>
          </cell>
          <cell r="G15">
            <v>85</v>
          </cell>
          <cell r="H15">
            <v>6.48</v>
          </cell>
          <cell r="I15" t="str">
            <v>SE</v>
          </cell>
          <cell r="J15">
            <v>14.4</v>
          </cell>
          <cell r="K15">
            <v>14.8</v>
          </cell>
        </row>
        <row r="16">
          <cell r="B16">
            <v>23.029166666666669</v>
          </cell>
          <cell r="C16">
            <v>30.1</v>
          </cell>
          <cell r="D16">
            <v>18.899999999999999</v>
          </cell>
          <cell r="E16">
            <v>84.416666666666671</v>
          </cell>
          <cell r="F16">
            <v>97</v>
          </cell>
          <cell r="G16">
            <v>55</v>
          </cell>
          <cell r="H16">
            <v>16.920000000000002</v>
          </cell>
          <cell r="I16" t="str">
            <v>L</v>
          </cell>
          <cell r="J16">
            <v>33.119999999999997</v>
          </cell>
          <cell r="K16">
            <v>0.60000000000000009</v>
          </cell>
        </row>
        <row r="17">
          <cell r="B17">
            <v>23.320833333333336</v>
          </cell>
          <cell r="C17">
            <v>30.7</v>
          </cell>
          <cell r="D17">
            <v>20</v>
          </cell>
          <cell r="E17">
            <v>86.541666666666671</v>
          </cell>
          <cell r="F17">
            <v>96</v>
          </cell>
          <cell r="G17">
            <v>55</v>
          </cell>
          <cell r="H17">
            <v>16.2</v>
          </cell>
          <cell r="I17" t="str">
            <v>L</v>
          </cell>
          <cell r="J17">
            <v>36.72</v>
          </cell>
          <cell r="K17">
            <v>22.999999999999996</v>
          </cell>
        </row>
        <row r="18">
          <cell r="B18">
            <v>23.862500000000001</v>
          </cell>
          <cell r="C18">
            <v>32.4</v>
          </cell>
          <cell r="D18">
            <v>18.399999999999999</v>
          </cell>
          <cell r="E18">
            <v>80.625</v>
          </cell>
          <cell r="F18">
            <v>97</v>
          </cell>
          <cell r="G18">
            <v>45</v>
          </cell>
          <cell r="H18">
            <v>18</v>
          </cell>
          <cell r="I18" t="str">
            <v>NE</v>
          </cell>
          <cell r="J18">
            <v>51.84</v>
          </cell>
          <cell r="K18">
            <v>0</v>
          </cell>
        </row>
        <row r="19">
          <cell r="B19">
            <v>23.670833333333338</v>
          </cell>
          <cell r="C19">
            <v>32.1</v>
          </cell>
          <cell r="D19">
            <v>20</v>
          </cell>
          <cell r="E19">
            <v>84.833333333333329</v>
          </cell>
          <cell r="F19">
            <v>96</v>
          </cell>
          <cell r="G19">
            <v>50</v>
          </cell>
          <cell r="H19">
            <v>16.920000000000002</v>
          </cell>
          <cell r="I19" t="str">
            <v>L</v>
          </cell>
          <cell r="J19">
            <v>42.84</v>
          </cell>
          <cell r="K19">
            <v>7</v>
          </cell>
        </row>
        <row r="20">
          <cell r="B20">
            <v>25.324999999999999</v>
          </cell>
          <cell r="C20">
            <v>32.700000000000003</v>
          </cell>
          <cell r="D20">
            <v>19.8</v>
          </cell>
          <cell r="E20">
            <v>77</v>
          </cell>
          <cell r="F20">
            <v>96</v>
          </cell>
          <cell r="G20">
            <v>45</v>
          </cell>
          <cell r="H20">
            <v>18.720000000000002</v>
          </cell>
          <cell r="I20" t="str">
            <v>N</v>
          </cell>
          <cell r="J20">
            <v>38.159999999999997</v>
          </cell>
          <cell r="K20">
            <v>0</v>
          </cell>
        </row>
        <row r="21">
          <cell r="B21">
            <v>24.904166666666665</v>
          </cell>
          <cell r="C21">
            <v>32.200000000000003</v>
          </cell>
          <cell r="D21">
            <v>20.3</v>
          </cell>
          <cell r="E21">
            <v>78.333333333333329</v>
          </cell>
          <cell r="F21">
            <v>95</v>
          </cell>
          <cell r="G21">
            <v>49</v>
          </cell>
          <cell r="H21">
            <v>16.2</v>
          </cell>
          <cell r="I21" t="str">
            <v>N</v>
          </cell>
          <cell r="J21">
            <v>51.84</v>
          </cell>
          <cell r="K21">
            <v>16.8</v>
          </cell>
        </row>
        <row r="22">
          <cell r="B22">
            <v>23.962499999999995</v>
          </cell>
          <cell r="C22">
            <v>31.3</v>
          </cell>
          <cell r="D22">
            <v>19.899999999999999</v>
          </cell>
          <cell r="E22">
            <v>82.75</v>
          </cell>
          <cell r="F22">
            <v>96</v>
          </cell>
          <cell r="G22">
            <v>51</v>
          </cell>
          <cell r="H22">
            <v>13.68</v>
          </cell>
          <cell r="I22" t="str">
            <v>NE</v>
          </cell>
          <cell r="J22">
            <v>32.76</v>
          </cell>
          <cell r="K22">
            <v>7.2</v>
          </cell>
        </row>
        <row r="23">
          <cell r="B23">
            <v>25.229166666666675</v>
          </cell>
          <cell r="C23">
            <v>32.6</v>
          </cell>
          <cell r="D23">
            <v>21</v>
          </cell>
          <cell r="E23">
            <v>80.166666666666671</v>
          </cell>
          <cell r="F23">
            <v>95</v>
          </cell>
          <cell r="G23">
            <v>49</v>
          </cell>
          <cell r="H23">
            <v>17.28</v>
          </cell>
          <cell r="I23" t="str">
            <v>S</v>
          </cell>
          <cell r="J23">
            <v>38.519999999999996</v>
          </cell>
          <cell r="K23">
            <v>0</v>
          </cell>
        </row>
        <row r="24">
          <cell r="B24">
            <v>23.862500000000001</v>
          </cell>
          <cell r="C24">
            <v>29.6</v>
          </cell>
          <cell r="D24">
            <v>21</v>
          </cell>
          <cell r="E24">
            <v>87.458333333333329</v>
          </cell>
          <cell r="F24">
            <v>96</v>
          </cell>
          <cell r="G24">
            <v>63</v>
          </cell>
          <cell r="H24">
            <v>20.16</v>
          </cell>
          <cell r="I24" t="str">
            <v>NO</v>
          </cell>
          <cell r="J24">
            <v>47.519999999999996</v>
          </cell>
          <cell r="K24">
            <v>18.399999999999995</v>
          </cell>
        </row>
        <row r="25">
          <cell r="B25">
            <v>23.020833333333332</v>
          </cell>
          <cell r="C25">
            <v>27.3</v>
          </cell>
          <cell r="D25">
            <v>20.7</v>
          </cell>
          <cell r="E25">
            <v>86.708333333333329</v>
          </cell>
          <cell r="F25">
            <v>94</v>
          </cell>
          <cell r="G25">
            <v>70</v>
          </cell>
          <cell r="H25">
            <v>10.8</v>
          </cell>
          <cell r="I25" t="str">
            <v>O</v>
          </cell>
          <cell r="J25">
            <v>29.52</v>
          </cell>
          <cell r="K25">
            <v>0.60000000000000009</v>
          </cell>
        </row>
        <row r="26">
          <cell r="B26">
            <v>22.266666666666666</v>
          </cell>
          <cell r="C26">
            <v>26.1</v>
          </cell>
          <cell r="D26">
            <v>19.899999999999999</v>
          </cell>
          <cell r="E26">
            <v>81.666666666666671</v>
          </cell>
          <cell r="F26">
            <v>96</v>
          </cell>
          <cell r="G26">
            <v>56</v>
          </cell>
          <cell r="H26">
            <v>15.120000000000001</v>
          </cell>
          <cell r="I26" t="str">
            <v>S</v>
          </cell>
          <cell r="J26">
            <v>29.880000000000003</v>
          </cell>
          <cell r="K26">
            <v>0.2</v>
          </cell>
        </row>
        <row r="27">
          <cell r="B27">
            <v>20.708333333333332</v>
          </cell>
          <cell r="C27">
            <v>28.4</v>
          </cell>
          <cell r="D27">
            <v>13.7</v>
          </cell>
          <cell r="E27">
            <v>73.916666666666671</v>
          </cell>
          <cell r="F27">
            <v>92</v>
          </cell>
          <cell r="G27">
            <v>47</v>
          </cell>
          <cell r="H27">
            <v>19.079999999999998</v>
          </cell>
          <cell r="I27" t="str">
            <v>S</v>
          </cell>
          <cell r="J27">
            <v>37.440000000000005</v>
          </cell>
          <cell r="K27">
            <v>0</v>
          </cell>
        </row>
        <row r="28">
          <cell r="B28">
            <v>22.36666666666666</v>
          </cell>
          <cell r="C28">
            <v>29.6</v>
          </cell>
          <cell r="D28">
            <v>17</v>
          </cell>
          <cell r="E28">
            <v>77.541666666666671</v>
          </cell>
          <cell r="F28">
            <v>96</v>
          </cell>
          <cell r="G28">
            <v>48</v>
          </cell>
          <cell r="H28">
            <v>16.2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23.141666666666669</v>
          </cell>
          <cell r="C29">
            <v>31.4</v>
          </cell>
          <cell r="D29">
            <v>17</v>
          </cell>
          <cell r="E29">
            <v>72.75</v>
          </cell>
          <cell r="F29">
            <v>94</v>
          </cell>
          <cell r="G29">
            <v>41</v>
          </cell>
          <cell r="H29">
            <v>15.48</v>
          </cell>
          <cell r="I29" t="str">
            <v>NE</v>
          </cell>
          <cell r="J29">
            <v>24.840000000000003</v>
          </cell>
          <cell r="K29">
            <v>0</v>
          </cell>
        </row>
        <row r="30">
          <cell r="B30">
            <v>23.345833333333331</v>
          </cell>
          <cell r="C30">
            <v>30.6</v>
          </cell>
          <cell r="D30">
            <v>17.2</v>
          </cell>
          <cell r="E30">
            <v>69.375</v>
          </cell>
          <cell r="F30">
            <v>91</v>
          </cell>
          <cell r="G30">
            <v>45</v>
          </cell>
          <cell r="H30">
            <v>20.16</v>
          </cell>
          <cell r="I30" t="str">
            <v>SE</v>
          </cell>
          <cell r="J30">
            <v>32.76</v>
          </cell>
          <cell r="K30">
            <v>0</v>
          </cell>
        </row>
        <row r="31">
          <cell r="B31">
            <v>23.020833333333332</v>
          </cell>
          <cell r="C31">
            <v>31.1</v>
          </cell>
          <cell r="D31">
            <v>16.399999999999999</v>
          </cell>
          <cell r="E31">
            <v>72.625</v>
          </cell>
          <cell r="F31">
            <v>92</v>
          </cell>
          <cell r="G31">
            <v>38</v>
          </cell>
          <cell r="H31">
            <v>15.48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24.337499999999995</v>
          </cell>
          <cell r="C32">
            <v>31</v>
          </cell>
          <cell r="D32">
            <v>19.100000000000001</v>
          </cell>
          <cell r="E32">
            <v>76.041666666666671</v>
          </cell>
          <cell r="F32">
            <v>95</v>
          </cell>
          <cell r="G32">
            <v>50</v>
          </cell>
          <cell r="H32">
            <v>19.440000000000001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23.962500000000002</v>
          </cell>
          <cell r="C33">
            <v>28.9</v>
          </cell>
          <cell r="D33">
            <v>21.1</v>
          </cell>
          <cell r="E33">
            <v>80.75</v>
          </cell>
          <cell r="F33">
            <v>93</v>
          </cell>
          <cell r="G33">
            <v>60</v>
          </cell>
          <cell r="H33">
            <v>21.240000000000002</v>
          </cell>
          <cell r="I33" t="str">
            <v>L</v>
          </cell>
          <cell r="J33">
            <v>36.72</v>
          </cell>
          <cell r="K33">
            <v>1.7999999999999998</v>
          </cell>
        </row>
        <row r="34">
          <cell r="B34">
            <v>24.641666666666662</v>
          </cell>
          <cell r="C34">
            <v>30</v>
          </cell>
          <cell r="D34">
            <v>21.3</v>
          </cell>
          <cell r="E34">
            <v>79.208333333333329</v>
          </cell>
          <cell r="F34">
            <v>92</v>
          </cell>
          <cell r="G34">
            <v>53</v>
          </cell>
          <cell r="H34">
            <v>22.32</v>
          </cell>
          <cell r="I34" t="str">
            <v>N</v>
          </cell>
          <cell r="J34">
            <v>43.56</v>
          </cell>
          <cell r="K34">
            <v>0.2</v>
          </cell>
        </row>
        <row r="35">
          <cell r="B35">
            <v>24.195833333333336</v>
          </cell>
          <cell r="C35">
            <v>30.2</v>
          </cell>
          <cell r="D35">
            <v>20.9</v>
          </cell>
          <cell r="E35">
            <v>84.666666666666671</v>
          </cell>
          <cell r="F35">
            <v>96</v>
          </cell>
          <cell r="G35">
            <v>59</v>
          </cell>
          <cell r="H35">
            <v>16.559999999999999</v>
          </cell>
          <cell r="I35" t="str">
            <v>NE</v>
          </cell>
          <cell r="J35">
            <v>40.680000000000007</v>
          </cell>
          <cell r="K35">
            <v>31.2</v>
          </cell>
        </row>
        <row r="36">
          <cell r="I36" t="str">
            <v>NE</v>
          </cell>
        </row>
      </sheetData>
      <sheetData sheetId="3">
        <row r="5">
          <cell r="B5">
            <v>23.554166666666671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27.016666666666666</v>
          </cell>
        </row>
      </sheetData>
      <sheetData sheetId="1">
        <row r="5">
          <cell r="B5">
            <v>28.670833333333338</v>
          </cell>
        </row>
      </sheetData>
      <sheetData sheetId="2">
        <row r="5">
          <cell r="B5">
            <v>24.329166666666662</v>
          </cell>
          <cell r="C5">
            <v>31.1</v>
          </cell>
          <cell r="D5">
            <v>20.7</v>
          </cell>
          <cell r="E5">
            <v>79.333333333333329</v>
          </cell>
          <cell r="F5">
            <v>94</v>
          </cell>
          <cell r="G5">
            <v>51</v>
          </cell>
          <cell r="H5">
            <v>20.16</v>
          </cell>
          <cell r="I5" t="str">
            <v>O</v>
          </cell>
          <cell r="J5">
            <v>43.56</v>
          </cell>
          <cell r="K5">
            <v>26.8</v>
          </cell>
        </row>
        <row r="6">
          <cell r="B6">
            <v>25.341666666666665</v>
          </cell>
          <cell r="C6">
            <v>31.6</v>
          </cell>
          <cell r="D6">
            <v>20.8</v>
          </cell>
          <cell r="E6">
            <v>74.916666666666671</v>
          </cell>
          <cell r="F6">
            <v>94</v>
          </cell>
          <cell r="G6">
            <v>43</v>
          </cell>
          <cell r="H6">
            <v>14.04</v>
          </cell>
          <cell r="I6" t="str">
            <v>NE</v>
          </cell>
          <cell r="J6">
            <v>39.6</v>
          </cell>
          <cell r="K6">
            <v>0.4</v>
          </cell>
        </row>
        <row r="7">
          <cell r="B7">
            <v>27.387499999999999</v>
          </cell>
          <cell r="C7">
            <v>33</v>
          </cell>
          <cell r="D7">
            <v>22.3</v>
          </cell>
          <cell r="E7">
            <v>68.75</v>
          </cell>
          <cell r="F7">
            <v>92</v>
          </cell>
          <cell r="G7">
            <v>43</v>
          </cell>
          <cell r="H7">
            <v>15.120000000000001</v>
          </cell>
          <cell r="I7" t="str">
            <v>SE</v>
          </cell>
          <cell r="J7">
            <v>31.680000000000003</v>
          </cell>
          <cell r="K7">
            <v>0</v>
          </cell>
        </row>
        <row r="8">
          <cell r="B8">
            <v>26.245833333333326</v>
          </cell>
          <cell r="C8">
            <v>32.299999999999997</v>
          </cell>
          <cell r="D8">
            <v>22.3</v>
          </cell>
          <cell r="E8">
            <v>74.291666666666671</v>
          </cell>
          <cell r="F8">
            <v>93</v>
          </cell>
          <cell r="G8">
            <v>47</v>
          </cell>
          <cell r="H8">
            <v>21.240000000000002</v>
          </cell>
          <cell r="I8" t="str">
            <v>L</v>
          </cell>
          <cell r="J8">
            <v>37.800000000000004</v>
          </cell>
          <cell r="K8">
            <v>10</v>
          </cell>
        </row>
        <row r="9">
          <cell r="B9">
            <v>25.150000000000002</v>
          </cell>
          <cell r="C9">
            <v>29.7</v>
          </cell>
          <cell r="D9">
            <v>22.5</v>
          </cell>
          <cell r="E9">
            <v>85.833333333333329</v>
          </cell>
          <cell r="F9">
            <v>94</v>
          </cell>
          <cell r="G9">
            <v>64</v>
          </cell>
          <cell r="H9">
            <v>12.24</v>
          </cell>
          <cell r="I9" t="str">
            <v>NE</v>
          </cell>
          <cell r="J9">
            <v>37.440000000000005</v>
          </cell>
          <cell r="K9">
            <v>5.2</v>
          </cell>
        </row>
        <row r="10">
          <cell r="B10">
            <v>26.745833333333334</v>
          </cell>
          <cell r="C10">
            <v>33.700000000000003</v>
          </cell>
          <cell r="D10">
            <v>21.8</v>
          </cell>
          <cell r="E10">
            <v>73</v>
          </cell>
          <cell r="F10">
            <v>93</v>
          </cell>
          <cell r="G10">
            <v>41</v>
          </cell>
          <cell r="H10">
            <v>12.24</v>
          </cell>
          <cell r="I10" t="str">
            <v>N</v>
          </cell>
          <cell r="J10">
            <v>24.840000000000003</v>
          </cell>
          <cell r="K10">
            <v>0</v>
          </cell>
        </row>
        <row r="11">
          <cell r="B11">
            <v>24.675000000000001</v>
          </cell>
          <cell r="C11">
            <v>30.9</v>
          </cell>
          <cell r="D11">
            <v>20.100000000000001</v>
          </cell>
          <cell r="E11">
            <v>81.5</v>
          </cell>
          <cell r="F11">
            <v>96</v>
          </cell>
          <cell r="G11">
            <v>58</v>
          </cell>
          <cell r="H11">
            <v>31.319999999999997</v>
          </cell>
          <cell r="I11" t="str">
            <v>SE</v>
          </cell>
          <cell r="J11">
            <v>73.08</v>
          </cell>
          <cell r="K11">
            <v>89.6</v>
          </cell>
        </row>
        <row r="12">
          <cell r="B12">
            <v>23.720833333333335</v>
          </cell>
          <cell r="C12">
            <v>29.8</v>
          </cell>
          <cell r="D12">
            <v>20.3</v>
          </cell>
          <cell r="E12">
            <v>80.041666666666671</v>
          </cell>
          <cell r="F12">
            <v>95</v>
          </cell>
          <cell r="G12">
            <v>52</v>
          </cell>
          <cell r="H12">
            <v>15.48</v>
          </cell>
          <cell r="I12" t="str">
            <v>L</v>
          </cell>
          <cell r="J12">
            <v>24.48</v>
          </cell>
          <cell r="K12">
            <v>0.4</v>
          </cell>
        </row>
        <row r="13">
          <cell r="B13">
            <v>25.795833333333331</v>
          </cell>
          <cell r="C13">
            <v>32.700000000000003</v>
          </cell>
          <cell r="D13">
            <v>19.899999999999999</v>
          </cell>
          <cell r="E13">
            <v>73.416666666666671</v>
          </cell>
          <cell r="F13">
            <v>94</v>
          </cell>
          <cell r="G13">
            <v>43</v>
          </cell>
          <cell r="H13">
            <v>10.8</v>
          </cell>
          <cell r="I13" t="str">
            <v>NE</v>
          </cell>
          <cell r="J13">
            <v>25.2</v>
          </cell>
          <cell r="K13">
            <v>0.2</v>
          </cell>
        </row>
        <row r="14">
          <cell r="B14">
            <v>25.220833333333335</v>
          </cell>
          <cell r="C14">
            <v>29.4</v>
          </cell>
          <cell r="D14">
            <v>20.6</v>
          </cell>
          <cell r="E14">
            <v>80.458333333333329</v>
          </cell>
          <cell r="F14">
            <v>90</v>
          </cell>
          <cell r="G14">
            <v>63</v>
          </cell>
          <cell r="H14">
            <v>25.2</v>
          </cell>
          <cell r="I14" t="str">
            <v>L</v>
          </cell>
          <cell r="J14">
            <v>48.24</v>
          </cell>
          <cell r="K14">
            <v>3.2</v>
          </cell>
        </row>
        <row r="15">
          <cell r="B15">
            <v>24.045833333333338</v>
          </cell>
          <cell r="C15">
            <v>30.8</v>
          </cell>
          <cell r="D15">
            <v>20.2</v>
          </cell>
          <cell r="E15">
            <v>76.541666666666671</v>
          </cell>
          <cell r="F15">
            <v>92</v>
          </cell>
          <cell r="G15">
            <v>51</v>
          </cell>
          <cell r="H15">
            <v>15.840000000000002</v>
          </cell>
          <cell r="I15" t="str">
            <v>L</v>
          </cell>
          <cell r="J15">
            <v>32.4</v>
          </cell>
          <cell r="K15">
            <v>0</v>
          </cell>
        </row>
        <row r="16">
          <cell r="B16">
            <v>24.787500000000005</v>
          </cell>
          <cell r="C16">
            <v>29.6</v>
          </cell>
          <cell r="D16">
            <v>21.3</v>
          </cell>
          <cell r="E16">
            <v>78.791666666666671</v>
          </cell>
          <cell r="F16">
            <v>94</v>
          </cell>
          <cell r="G16">
            <v>54</v>
          </cell>
          <cell r="H16">
            <v>12.24</v>
          </cell>
          <cell r="I16" t="str">
            <v>L</v>
          </cell>
          <cell r="J16">
            <v>21.240000000000002</v>
          </cell>
          <cell r="K16">
            <v>2.4000000000000004</v>
          </cell>
        </row>
        <row r="17">
          <cell r="B17">
            <v>24.816666666666674</v>
          </cell>
          <cell r="C17">
            <v>29.4</v>
          </cell>
          <cell r="D17">
            <v>20.8</v>
          </cell>
          <cell r="E17">
            <v>81.083333333333329</v>
          </cell>
          <cell r="F17">
            <v>94</v>
          </cell>
          <cell r="G17">
            <v>58</v>
          </cell>
          <cell r="H17">
            <v>21.240000000000002</v>
          </cell>
          <cell r="I17" t="str">
            <v>L</v>
          </cell>
          <cell r="J17">
            <v>45.36</v>
          </cell>
          <cell r="K17">
            <v>10.6</v>
          </cell>
        </row>
        <row r="18">
          <cell r="B18">
            <v>27.512500000000003</v>
          </cell>
          <cell r="C18">
            <v>33.1</v>
          </cell>
          <cell r="D18">
            <v>22.4</v>
          </cell>
          <cell r="E18">
            <v>70.625</v>
          </cell>
          <cell r="F18">
            <v>90</v>
          </cell>
          <cell r="G18">
            <v>43</v>
          </cell>
          <cell r="H18">
            <v>15.840000000000002</v>
          </cell>
          <cell r="I18" t="str">
            <v>SE</v>
          </cell>
          <cell r="J18">
            <v>32.04</v>
          </cell>
          <cell r="K18">
            <v>0</v>
          </cell>
        </row>
        <row r="19">
          <cell r="B19">
            <v>27.262500000000006</v>
          </cell>
          <cell r="C19">
            <v>34.4</v>
          </cell>
          <cell r="D19">
            <v>21</v>
          </cell>
          <cell r="E19">
            <v>68.458333333333329</v>
          </cell>
          <cell r="F19">
            <v>93</v>
          </cell>
          <cell r="G19">
            <v>36</v>
          </cell>
          <cell r="H19">
            <v>17.64</v>
          </cell>
          <cell r="I19" t="str">
            <v>NE</v>
          </cell>
          <cell r="J19">
            <v>28.08</v>
          </cell>
          <cell r="K19">
            <v>0</v>
          </cell>
        </row>
        <row r="20">
          <cell r="B20">
            <v>26.866666666666671</v>
          </cell>
          <cell r="C20">
            <v>33.5</v>
          </cell>
          <cell r="D20">
            <v>20.9</v>
          </cell>
          <cell r="E20">
            <v>68.541666666666671</v>
          </cell>
          <cell r="F20">
            <v>93</v>
          </cell>
          <cell r="G20">
            <v>36</v>
          </cell>
          <cell r="H20">
            <v>16.920000000000002</v>
          </cell>
          <cell r="I20" t="str">
            <v>NE</v>
          </cell>
          <cell r="J20">
            <v>29.16</v>
          </cell>
          <cell r="K20">
            <v>0</v>
          </cell>
        </row>
        <row r="21">
          <cell r="B21">
            <v>26.887499999999992</v>
          </cell>
          <cell r="C21">
            <v>34.299999999999997</v>
          </cell>
          <cell r="D21">
            <v>21.6</v>
          </cell>
          <cell r="E21">
            <v>67.875</v>
          </cell>
          <cell r="F21">
            <v>91</v>
          </cell>
          <cell r="G21">
            <v>33</v>
          </cell>
          <cell r="H21">
            <v>20.52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26.108333333333338</v>
          </cell>
          <cell r="C22">
            <v>33</v>
          </cell>
          <cell r="D22">
            <v>20.6</v>
          </cell>
          <cell r="E22">
            <v>63.416666666666664</v>
          </cell>
          <cell r="F22">
            <v>89</v>
          </cell>
          <cell r="G22">
            <v>31</v>
          </cell>
          <cell r="H22">
            <v>11.879999999999999</v>
          </cell>
          <cell r="I22" t="str">
            <v>NE</v>
          </cell>
          <cell r="J22">
            <v>24.840000000000003</v>
          </cell>
          <cell r="K22">
            <v>0</v>
          </cell>
        </row>
        <row r="23">
          <cell r="B23">
            <v>27.195833333333336</v>
          </cell>
          <cell r="C23">
            <v>33.700000000000003</v>
          </cell>
          <cell r="D23">
            <v>21</v>
          </cell>
          <cell r="E23">
            <v>65.25</v>
          </cell>
          <cell r="F23">
            <v>92</v>
          </cell>
          <cell r="G23">
            <v>35</v>
          </cell>
          <cell r="H23">
            <v>10.8</v>
          </cell>
          <cell r="I23" t="str">
            <v>NE</v>
          </cell>
          <cell r="J23">
            <v>20.16</v>
          </cell>
          <cell r="K23">
            <v>0</v>
          </cell>
        </row>
        <row r="24">
          <cell r="B24">
            <v>26.470833333333331</v>
          </cell>
          <cell r="C24">
            <v>33.700000000000003</v>
          </cell>
          <cell r="D24">
            <v>22.7</v>
          </cell>
          <cell r="E24">
            <v>71.833333333333329</v>
          </cell>
          <cell r="F24">
            <v>90</v>
          </cell>
          <cell r="G24">
            <v>41</v>
          </cell>
          <cell r="H24">
            <v>21.240000000000002</v>
          </cell>
          <cell r="I24" t="str">
            <v>NO</v>
          </cell>
          <cell r="J24">
            <v>34.56</v>
          </cell>
          <cell r="K24">
            <v>0</v>
          </cell>
        </row>
        <row r="25">
          <cell r="B25">
            <v>25.791666666666668</v>
          </cell>
          <cell r="C25">
            <v>32.4</v>
          </cell>
          <cell r="D25">
            <v>22.8</v>
          </cell>
          <cell r="E25">
            <v>77.666666666666671</v>
          </cell>
          <cell r="F25">
            <v>93</v>
          </cell>
          <cell r="G25">
            <v>48</v>
          </cell>
          <cell r="H25">
            <v>15.120000000000001</v>
          </cell>
          <cell r="I25" t="str">
            <v>N</v>
          </cell>
          <cell r="J25">
            <v>28.44</v>
          </cell>
          <cell r="K25">
            <v>0.8</v>
          </cell>
        </row>
        <row r="26">
          <cell r="B26">
            <v>24.004166666666674</v>
          </cell>
          <cell r="C26">
            <v>28.3</v>
          </cell>
          <cell r="D26">
            <v>20.399999999999999</v>
          </cell>
          <cell r="E26">
            <v>85.291666666666671</v>
          </cell>
          <cell r="F26">
            <v>95</v>
          </cell>
          <cell r="G26">
            <v>66</v>
          </cell>
          <cell r="H26">
            <v>27.720000000000002</v>
          </cell>
          <cell r="I26" t="str">
            <v>NO</v>
          </cell>
          <cell r="J26">
            <v>46.440000000000005</v>
          </cell>
          <cell r="K26">
            <v>22</v>
          </cell>
        </row>
        <row r="27">
          <cell r="B27">
            <v>25.145833333333332</v>
          </cell>
          <cell r="C27">
            <v>30</v>
          </cell>
          <cell r="D27">
            <v>21.6</v>
          </cell>
          <cell r="E27">
            <v>78.583333333333329</v>
          </cell>
          <cell r="F27">
            <v>94</v>
          </cell>
          <cell r="G27">
            <v>47</v>
          </cell>
          <cell r="H27">
            <v>12.6</v>
          </cell>
          <cell r="I27" t="str">
            <v>SO</v>
          </cell>
          <cell r="J27">
            <v>25.56</v>
          </cell>
          <cell r="K27">
            <v>0</v>
          </cell>
        </row>
        <row r="28">
          <cell r="B28">
            <v>24.933333333333326</v>
          </cell>
          <cell r="C28">
            <v>30.6</v>
          </cell>
          <cell r="D28">
            <v>20</v>
          </cell>
          <cell r="E28">
            <v>74.166666666666671</v>
          </cell>
          <cell r="F28">
            <v>88</v>
          </cell>
          <cell r="G28">
            <v>54</v>
          </cell>
          <cell r="H28">
            <v>16.2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26.220833333333331</v>
          </cell>
          <cell r="C29">
            <v>31.5</v>
          </cell>
          <cell r="D29">
            <v>21.9</v>
          </cell>
          <cell r="E29">
            <v>73.208333333333329</v>
          </cell>
          <cell r="F29">
            <v>90</v>
          </cell>
          <cell r="G29">
            <v>50</v>
          </cell>
          <cell r="H29">
            <v>14.76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25.920833333333338</v>
          </cell>
          <cell r="C30">
            <v>31.8</v>
          </cell>
          <cell r="D30">
            <v>20.9</v>
          </cell>
          <cell r="E30">
            <v>69.083333333333329</v>
          </cell>
          <cell r="F30">
            <v>85</v>
          </cell>
          <cell r="G30">
            <v>46</v>
          </cell>
          <cell r="H30">
            <v>16.559999999999999</v>
          </cell>
          <cell r="I30" t="str">
            <v>SE</v>
          </cell>
          <cell r="J30">
            <v>37.440000000000005</v>
          </cell>
          <cell r="K30">
            <v>0</v>
          </cell>
        </row>
        <row r="31">
          <cell r="B31">
            <v>23.987499999999997</v>
          </cell>
          <cell r="C31">
            <v>28.2</v>
          </cell>
          <cell r="D31">
            <v>20.5</v>
          </cell>
          <cell r="E31">
            <v>82.083333333333329</v>
          </cell>
          <cell r="F31">
            <v>93</v>
          </cell>
          <cell r="G31">
            <v>61</v>
          </cell>
          <cell r="H31">
            <v>17.28</v>
          </cell>
          <cell r="I31" t="str">
            <v>NE</v>
          </cell>
          <cell r="J31">
            <v>34.56</v>
          </cell>
          <cell r="K31">
            <v>2.8</v>
          </cell>
        </row>
        <row r="32">
          <cell r="B32">
            <v>25.849999999999998</v>
          </cell>
          <cell r="C32">
            <v>31.2</v>
          </cell>
          <cell r="D32">
            <v>21.2</v>
          </cell>
          <cell r="E32">
            <v>73.458333333333329</v>
          </cell>
          <cell r="F32">
            <v>94</v>
          </cell>
          <cell r="G32">
            <v>45</v>
          </cell>
          <cell r="H32">
            <v>13.32</v>
          </cell>
          <cell r="I32" t="str">
            <v>L</v>
          </cell>
          <cell r="J32">
            <v>24.48</v>
          </cell>
          <cell r="K32">
            <v>0.2</v>
          </cell>
        </row>
        <row r="33">
          <cell r="B33">
            <v>24.600000000000005</v>
          </cell>
          <cell r="C33">
            <v>30.5</v>
          </cell>
          <cell r="D33">
            <v>20.8</v>
          </cell>
          <cell r="E33">
            <v>77.5</v>
          </cell>
          <cell r="F33">
            <v>91</v>
          </cell>
          <cell r="G33">
            <v>56</v>
          </cell>
          <cell r="H33">
            <v>33.840000000000003</v>
          </cell>
          <cell r="I33" t="str">
            <v>L</v>
          </cell>
          <cell r="J33">
            <v>74.52</v>
          </cell>
          <cell r="K33">
            <v>6</v>
          </cell>
        </row>
        <row r="34">
          <cell r="B34">
            <v>24.466666666666669</v>
          </cell>
          <cell r="C34">
            <v>30.6</v>
          </cell>
          <cell r="D34">
            <v>21.6</v>
          </cell>
          <cell r="E34">
            <v>81.375</v>
          </cell>
          <cell r="F34">
            <v>93</v>
          </cell>
          <cell r="G34">
            <v>49</v>
          </cell>
          <cell r="H34">
            <v>14.04</v>
          </cell>
          <cell r="I34" t="str">
            <v>NE</v>
          </cell>
          <cell r="J34">
            <v>33.480000000000004</v>
          </cell>
          <cell r="K34">
            <v>1.2</v>
          </cell>
        </row>
        <row r="35">
          <cell r="B35">
            <v>25.541666666666661</v>
          </cell>
          <cell r="C35">
            <v>30.7</v>
          </cell>
          <cell r="D35">
            <v>22.1</v>
          </cell>
          <cell r="E35">
            <v>78.541666666666671</v>
          </cell>
          <cell r="F35">
            <v>92</v>
          </cell>
          <cell r="G35">
            <v>54</v>
          </cell>
          <cell r="H35">
            <v>11.16</v>
          </cell>
          <cell r="I35" t="str">
            <v>NE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26.616666666666671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24.533333333333335</v>
          </cell>
        </row>
      </sheetData>
      <sheetData sheetId="6"/>
      <sheetData sheetId="7"/>
      <sheetData sheetId="8">
        <row r="5">
          <cell r="B5">
            <v>27.383333333333326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24.504166666666666</v>
          </cell>
        </row>
      </sheetData>
      <sheetData sheetId="1">
        <row r="5">
          <cell r="B5">
            <v>25.750000000000004</v>
          </cell>
        </row>
      </sheetData>
      <sheetData sheetId="2">
        <row r="5">
          <cell r="B5">
            <v>24.308333333333326</v>
          </cell>
          <cell r="C5">
            <v>29.8</v>
          </cell>
          <cell r="D5">
            <v>17.7</v>
          </cell>
          <cell r="E5">
            <v>57.25</v>
          </cell>
          <cell r="F5">
            <v>73</v>
          </cell>
          <cell r="G5">
            <v>37</v>
          </cell>
          <cell r="H5">
            <v>10.44</v>
          </cell>
          <cell r="I5" t="str">
            <v>S</v>
          </cell>
          <cell r="J5">
            <v>25.2</v>
          </cell>
          <cell r="K5">
            <v>0</v>
          </cell>
        </row>
        <row r="6">
          <cell r="B6">
            <v>23.087500000000002</v>
          </cell>
          <cell r="C6">
            <v>29.9</v>
          </cell>
          <cell r="D6">
            <v>18.7</v>
          </cell>
          <cell r="E6">
            <v>65</v>
          </cell>
          <cell r="F6">
            <v>96</v>
          </cell>
          <cell r="G6">
            <v>50</v>
          </cell>
          <cell r="H6">
            <v>22.32</v>
          </cell>
          <cell r="I6" t="str">
            <v>NE</v>
          </cell>
          <cell r="J6">
            <v>45</v>
          </cell>
          <cell r="K6">
            <v>40.799999999999997</v>
          </cell>
        </row>
        <row r="7">
          <cell r="B7">
            <v>19.37916666666667</v>
          </cell>
          <cell r="C7">
            <v>23.5</v>
          </cell>
          <cell r="D7">
            <v>18.2</v>
          </cell>
          <cell r="E7">
            <v>93.416666666666671</v>
          </cell>
          <cell r="F7">
            <v>97</v>
          </cell>
          <cell r="G7">
            <v>79</v>
          </cell>
          <cell r="H7">
            <v>16.920000000000002</v>
          </cell>
          <cell r="I7" t="str">
            <v>NE</v>
          </cell>
          <cell r="J7">
            <v>32.76</v>
          </cell>
          <cell r="K7">
            <v>14.199999999999998</v>
          </cell>
        </row>
        <row r="8">
          <cell r="B8">
            <v>22.195833333333329</v>
          </cell>
          <cell r="C8">
            <v>29</v>
          </cell>
          <cell r="D8">
            <v>19.399999999999999</v>
          </cell>
          <cell r="E8">
            <v>88.25</v>
          </cell>
          <cell r="F8">
            <v>100</v>
          </cell>
          <cell r="G8">
            <v>59</v>
          </cell>
          <cell r="H8">
            <v>14.76</v>
          </cell>
          <cell r="I8" t="str">
            <v>NE</v>
          </cell>
          <cell r="J8">
            <v>29.880000000000003</v>
          </cell>
          <cell r="K8">
            <v>5.6000000000000005</v>
          </cell>
        </row>
        <row r="9">
          <cell r="B9">
            <v>24.279166666666669</v>
          </cell>
          <cell r="C9">
            <v>30.2</v>
          </cell>
          <cell r="D9">
            <v>20.8</v>
          </cell>
          <cell r="E9">
            <v>81.541666666666671</v>
          </cell>
          <cell r="F9">
            <v>100</v>
          </cell>
          <cell r="G9">
            <v>53</v>
          </cell>
          <cell r="H9">
            <v>12.96</v>
          </cell>
          <cell r="I9" t="str">
            <v>S</v>
          </cell>
          <cell r="J9">
            <v>24.840000000000003</v>
          </cell>
          <cell r="K9">
            <v>0.2</v>
          </cell>
        </row>
        <row r="10">
          <cell r="B10">
            <v>24.591666666666669</v>
          </cell>
          <cell r="C10">
            <v>30.7</v>
          </cell>
          <cell r="D10">
            <v>20.9</v>
          </cell>
          <cell r="E10">
            <v>77.958333333333329</v>
          </cell>
          <cell r="F10">
            <v>95</v>
          </cell>
          <cell r="G10">
            <v>52</v>
          </cell>
          <cell r="H10">
            <v>11.879999999999999</v>
          </cell>
          <cell r="I10" t="str">
            <v>NE</v>
          </cell>
          <cell r="J10">
            <v>25.56</v>
          </cell>
          <cell r="K10">
            <v>2</v>
          </cell>
        </row>
        <row r="11">
          <cell r="B11">
            <v>24.345833333333328</v>
          </cell>
          <cell r="C11">
            <v>29.2</v>
          </cell>
          <cell r="D11">
            <v>20.399999999999999</v>
          </cell>
          <cell r="E11">
            <v>71.541666666666671</v>
          </cell>
          <cell r="F11">
            <v>93</v>
          </cell>
          <cell r="G11">
            <v>48</v>
          </cell>
          <cell r="H11">
            <v>10.8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24.462500000000002</v>
          </cell>
          <cell r="C12">
            <v>29.3</v>
          </cell>
          <cell r="D12">
            <v>19</v>
          </cell>
          <cell r="E12">
            <v>59.458333333333336</v>
          </cell>
          <cell r="F12">
            <v>84</v>
          </cell>
          <cell r="G12">
            <v>36</v>
          </cell>
          <cell r="H12">
            <v>12.24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25.258333333333329</v>
          </cell>
          <cell r="C13">
            <v>31.5</v>
          </cell>
          <cell r="D13">
            <v>19.2</v>
          </cell>
          <cell r="E13">
            <v>54.125</v>
          </cell>
          <cell r="F13">
            <v>73</v>
          </cell>
          <cell r="G13">
            <v>29</v>
          </cell>
          <cell r="H13">
            <v>12.24</v>
          </cell>
          <cell r="I13" t="str">
            <v>NE</v>
          </cell>
          <cell r="J13">
            <v>35.28</v>
          </cell>
          <cell r="K13">
            <v>0</v>
          </cell>
        </row>
        <row r="14">
          <cell r="B14">
            <v>21.495833333333334</v>
          </cell>
          <cell r="C14">
            <v>26.4</v>
          </cell>
          <cell r="D14">
            <v>18.3</v>
          </cell>
          <cell r="E14">
            <v>83.791666666666671</v>
          </cell>
          <cell r="F14">
            <v>99</v>
          </cell>
          <cell r="G14">
            <v>53</v>
          </cell>
          <cell r="H14">
            <v>15.48</v>
          </cell>
          <cell r="I14" t="str">
            <v>N</v>
          </cell>
          <cell r="J14">
            <v>43.2</v>
          </cell>
          <cell r="K14">
            <v>79.2</v>
          </cell>
        </row>
        <row r="15">
          <cell r="B15">
            <v>19.545833333333338</v>
          </cell>
          <cell r="C15">
            <v>22.4</v>
          </cell>
          <cell r="D15">
            <v>17.7</v>
          </cell>
          <cell r="E15">
            <v>90.916666666666671</v>
          </cell>
          <cell r="F15">
            <v>95</v>
          </cell>
          <cell r="G15">
            <v>74</v>
          </cell>
          <cell r="H15">
            <v>9</v>
          </cell>
          <cell r="I15" t="str">
            <v>L</v>
          </cell>
          <cell r="J15">
            <v>38.519999999999996</v>
          </cell>
          <cell r="K15">
            <v>10.6</v>
          </cell>
        </row>
        <row r="16">
          <cell r="B16">
            <v>22.108333333333331</v>
          </cell>
          <cell r="C16">
            <v>28</v>
          </cell>
          <cell r="D16">
            <v>18.7</v>
          </cell>
          <cell r="E16">
            <v>84.333333333333329</v>
          </cell>
          <cell r="F16">
            <v>98</v>
          </cell>
          <cell r="G16">
            <v>59</v>
          </cell>
          <cell r="H16">
            <v>19.079999999999998</v>
          </cell>
          <cell r="I16" t="str">
            <v>NE</v>
          </cell>
          <cell r="J16">
            <v>34.56</v>
          </cell>
          <cell r="K16">
            <v>0</v>
          </cell>
        </row>
        <row r="17">
          <cell r="B17">
            <v>22.725000000000005</v>
          </cell>
          <cell r="C17">
            <v>29.5</v>
          </cell>
          <cell r="D17">
            <v>20.399999999999999</v>
          </cell>
          <cell r="E17">
            <v>86.416666666666671</v>
          </cell>
          <cell r="F17">
            <v>96</v>
          </cell>
          <cell r="G17">
            <v>53</v>
          </cell>
          <cell r="H17">
            <v>16.559999999999999</v>
          </cell>
          <cell r="I17" t="str">
            <v>NE</v>
          </cell>
          <cell r="J17">
            <v>32.4</v>
          </cell>
          <cell r="K17">
            <v>10.8</v>
          </cell>
        </row>
        <row r="18">
          <cell r="B18">
            <v>23.908333333333335</v>
          </cell>
          <cell r="C18">
            <v>31.3</v>
          </cell>
          <cell r="D18">
            <v>19.2</v>
          </cell>
          <cell r="E18">
            <v>78.416666666666671</v>
          </cell>
          <cell r="F18">
            <v>95</v>
          </cell>
          <cell r="G18">
            <v>45</v>
          </cell>
          <cell r="H18">
            <v>18.720000000000002</v>
          </cell>
          <cell r="I18" t="str">
            <v>NE</v>
          </cell>
          <cell r="J18">
            <v>34.56</v>
          </cell>
          <cell r="K18">
            <v>0.2</v>
          </cell>
        </row>
        <row r="19">
          <cell r="B19">
            <v>24.766666666666662</v>
          </cell>
          <cell r="C19">
            <v>30.9</v>
          </cell>
          <cell r="D19">
            <v>20.9</v>
          </cell>
          <cell r="E19">
            <v>75.333333333333329</v>
          </cell>
          <cell r="F19">
            <v>93</v>
          </cell>
          <cell r="G19">
            <v>47</v>
          </cell>
          <cell r="H19">
            <v>23.040000000000003</v>
          </cell>
          <cell r="I19" t="str">
            <v>N</v>
          </cell>
          <cell r="J19">
            <v>48.96</v>
          </cell>
          <cell r="K19">
            <v>0.4</v>
          </cell>
        </row>
        <row r="20">
          <cell r="B20">
            <v>24.912500000000005</v>
          </cell>
          <cell r="C20">
            <v>31.5</v>
          </cell>
          <cell r="D20">
            <v>19.7</v>
          </cell>
          <cell r="E20">
            <v>73.375</v>
          </cell>
          <cell r="F20">
            <v>95</v>
          </cell>
          <cell r="G20">
            <v>44</v>
          </cell>
          <cell r="H20">
            <v>15.48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26.045833333333331</v>
          </cell>
          <cell r="C21">
            <v>31.4</v>
          </cell>
          <cell r="D21">
            <v>22.2</v>
          </cell>
          <cell r="E21">
            <v>66.291666666666671</v>
          </cell>
          <cell r="F21">
            <v>83</v>
          </cell>
          <cell r="G21">
            <v>43</v>
          </cell>
          <cell r="H21">
            <v>16.559999999999999</v>
          </cell>
          <cell r="I21" t="str">
            <v>N</v>
          </cell>
          <cell r="J21">
            <v>42.480000000000004</v>
          </cell>
          <cell r="K21">
            <v>0</v>
          </cell>
        </row>
        <row r="22">
          <cell r="B22">
            <v>25.0625</v>
          </cell>
          <cell r="C22">
            <v>31.2</v>
          </cell>
          <cell r="D22">
            <v>19.3</v>
          </cell>
          <cell r="E22">
            <v>69.958333333333329</v>
          </cell>
          <cell r="F22">
            <v>97</v>
          </cell>
          <cell r="G22">
            <v>41</v>
          </cell>
          <cell r="H22">
            <v>14.4</v>
          </cell>
          <cell r="I22" t="str">
            <v>NE</v>
          </cell>
          <cell r="J22">
            <v>32.04</v>
          </cell>
          <cell r="K22">
            <v>0</v>
          </cell>
        </row>
        <row r="23">
          <cell r="B23">
            <v>24.6875</v>
          </cell>
          <cell r="C23">
            <v>30.2</v>
          </cell>
          <cell r="D23">
            <v>20.3</v>
          </cell>
          <cell r="E23">
            <v>76.083333333333329</v>
          </cell>
          <cell r="F23">
            <v>89</v>
          </cell>
          <cell r="G23">
            <v>51</v>
          </cell>
          <cell r="H23">
            <v>16.559999999999999</v>
          </cell>
          <cell r="I23" t="str">
            <v>NO</v>
          </cell>
          <cell r="J23">
            <v>54</v>
          </cell>
          <cell r="K23">
            <v>8.2000000000000011</v>
          </cell>
        </row>
        <row r="24">
          <cell r="B24">
            <v>22.758333333333336</v>
          </cell>
          <cell r="C24">
            <v>27.6</v>
          </cell>
          <cell r="D24">
            <v>20.100000000000001</v>
          </cell>
          <cell r="E24">
            <v>87.791666666666671</v>
          </cell>
          <cell r="F24">
            <v>95</v>
          </cell>
          <cell r="G24">
            <v>66</v>
          </cell>
          <cell r="H24">
            <v>19.079999999999998</v>
          </cell>
          <cell r="I24" t="str">
            <v>NO</v>
          </cell>
          <cell r="J24">
            <v>46.440000000000005</v>
          </cell>
          <cell r="K24">
            <v>27.599999999999994</v>
          </cell>
        </row>
        <row r="25">
          <cell r="B25">
            <v>22.041666666666668</v>
          </cell>
          <cell r="C25">
            <v>26.8</v>
          </cell>
          <cell r="D25">
            <v>19.399999999999999</v>
          </cell>
          <cell r="E25">
            <v>87.416666666666671</v>
          </cell>
          <cell r="F25">
            <v>96</v>
          </cell>
          <cell r="G25">
            <v>69</v>
          </cell>
          <cell r="H25">
            <v>21.240000000000002</v>
          </cell>
          <cell r="I25" t="str">
            <v>O</v>
          </cell>
          <cell r="J25">
            <v>38.880000000000003</v>
          </cell>
          <cell r="K25">
            <v>2</v>
          </cell>
        </row>
        <row r="26">
          <cell r="B26">
            <v>21.308333333333334</v>
          </cell>
          <cell r="C26">
            <v>24.6</v>
          </cell>
          <cell r="D26">
            <v>19.600000000000001</v>
          </cell>
          <cell r="E26">
            <v>83.833333333333329</v>
          </cell>
          <cell r="F26">
            <v>95</v>
          </cell>
          <cell r="G26">
            <v>64</v>
          </cell>
          <cell r="H26">
            <v>14.76</v>
          </cell>
          <cell r="I26" t="str">
            <v>S</v>
          </cell>
          <cell r="J26">
            <v>29.52</v>
          </cell>
          <cell r="K26">
            <v>1</v>
          </cell>
        </row>
        <row r="27">
          <cell r="B27">
            <v>20.191666666666666</v>
          </cell>
          <cell r="C27">
            <v>28.2</v>
          </cell>
          <cell r="D27">
            <v>13.7</v>
          </cell>
          <cell r="E27">
            <v>72.041666666666671</v>
          </cell>
          <cell r="F27">
            <v>93</v>
          </cell>
          <cell r="G27">
            <v>39</v>
          </cell>
          <cell r="H27">
            <v>13.68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>
            <v>22.291666666666668</v>
          </cell>
          <cell r="C28">
            <v>28.7</v>
          </cell>
          <cell r="D28">
            <v>17.8</v>
          </cell>
          <cell r="E28">
            <v>75</v>
          </cell>
          <cell r="F28">
            <v>96</v>
          </cell>
          <cell r="G28">
            <v>48</v>
          </cell>
          <cell r="H28">
            <v>20.16</v>
          </cell>
          <cell r="I28" t="str">
            <v>NE</v>
          </cell>
          <cell r="J28">
            <v>38.159999999999997</v>
          </cell>
          <cell r="K28">
            <v>0</v>
          </cell>
        </row>
        <row r="29">
          <cell r="B29">
            <v>23.387500000000003</v>
          </cell>
          <cell r="C29">
            <v>30.7</v>
          </cell>
          <cell r="D29">
            <v>17.899999999999999</v>
          </cell>
          <cell r="E29">
            <v>68.583333333333329</v>
          </cell>
          <cell r="F29">
            <v>87</v>
          </cell>
          <cell r="G29">
            <v>38</v>
          </cell>
          <cell r="H29">
            <v>16.559999999999999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23.654166666666665</v>
          </cell>
          <cell r="C30">
            <v>30.2</v>
          </cell>
          <cell r="D30">
            <v>18.7</v>
          </cell>
          <cell r="E30">
            <v>64.791666666666671</v>
          </cell>
          <cell r="F30">
            <v>80</v>
          </cell>
          <cell r="G30">
            <v>42</v>
          </cell>
          <cell r="H30">
            <v>21.240000000000002</v>
          </cell>
          <cell r="I30" t="str">
            <v>L</v>
          </cell>
          <cell r="J30">
            <v>44.28</v>
          </cell>
          <cell r="K30">
            <v>0</v>
          </cell>
        </row>
        <row r="31">
          <cell r="B31">
            <v>23.533333333333335</v>
          </cell>
          <cell r="C31">
            <v>30.6</v>
          </cell>
          <cell r="D31">
            <v>17.399999999999999</v>
          </cell>
          <cell r="E31">
            <v>65.083333333333329</v>
          </cell>
          <cell r="F31">
            <v>85</v>
          </cell>
          <cell r="G31">
            <v>35</v>
          </cell>
          <cell r="H31">
            <v>17.28</v>
          </cell>
          <cell r="I31" t="str">
            <v>NE</v>
          </cell>
          <cell r="J31">
            <v>35.28</v>
          </cell>
          <cell r="K31">
            <v>0</v>
          </cell>
        </row>
        <row r="32">
          <cell r="B32">
            <v>23.333333333333329</v>
          </cell>
          <cell r="C32">
            <v>30.4</v>
          </cell>
          <cell r="D32">
            <v>19.399999999999999</v>
          </cell>
          <cell r="E32">
            <v>77.25</v>
          </cell>
          <cell r="F32">
            <v>94</v>
          </cell>
          <cell r="G32">
            <v>51</v>
          </cell>
          <cell r="H32">
            <v>23.400000000000002</v>
          </cell>
          <cell r="I32" t="str">
            <v>NE</v>
          </cell>
          <cell r="J32">
            <v>66.960000000000008</v>
          </cell>
          <cell r="K32">
            <v>0.2</v>
          </cell>
        </row>
        <row r="33">
          <cell r="B33">
            <v>22.5625</v>
          </cell>
          <cell r="C33">
            <v>28.6</v>
          </cell>
          <cell r="D33">
            <v>19.399999999999999</v>
          </cell>
          <cell r="E33">
            <v>80.125</v>
          </cell>
          <cell r="F33">
            <v>94</v>
          </cell>
          <cell r="G33">
            <v>60</v>
          </cell>
          <cell r="H33">
            <v>18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23.395833333333339</v>
          </cell>
          <cell r="C34">
            <v>28.3</v>
          </cell>
          <cell r="D34">
            <v>20.7</v>
          </cell>
          <cell r="E34">
            <v>81</v>
          </cell>
          <cell r="F34">
            <v>94</v>
          </cell>
          <cell r="G34">
            <v>58</v>
          </cell>
          <cell r="H34">
            <v>20.88</v>
          </cell>
          <cell r="I34" t="str">
            <v>NE</v>
          </cell>
          <cell r="J34">
            <v>50.04</v>
          </cell>
          <cell r="K34">
            <v>0.6</v>
          </cell>
        </row>
        <row r="35">
          <cell r="B35">
            <v>24.304166666666671</v>
          </cell>
          <cell r="C35">
            <v>28.8</v>
          </cell>
          <cell r="D35">
            <v>20.9</v>
          </cell>
          <cell r="E35">
            <v>78.125</v>
          </cell>
          <cell r="F35">
            <v>91</v>
          </cell>
          <cell r="G35">
            <v>58</v>
          </cell>
          <cell r="H35">
            <v>14.76</v>
          </cell>
          <cell r="I35" t="str">
            <v>NE</v>
          </cell>
          <cell r="J35">
            <v>36.72</v>
          </cell>
          <cell r="K35">
            <v>0</v>
          </cell>
        </row>
        <row r="36">
          <cell r="I36" t="str">
            <v>NE</v>
          </cell>
        </row>
      </sheetData>
      <sheetData sheetId="3">
        <row r="5">
          <cell r="B5">
            <v>22.8125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21.154166666666669</v>
          </cell>
        </row>
      </sheetData>
      <sheetData sheetId="6"/>
      <sheetData sheetId="7"/>
      <sheetData sheetId="8">
        <row r="5">
          <cell r="B5">
            <v>26.108333333333334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</row>
      </sheetData>
      <sheetData sheetId="1">
        <row r="5">
          <cell r="B5" t="str">
            <v>*</v>
          </cell>
        </row>
      </sheetData>
      <sheetData sheetId="2">
        <row r="5">
          <cell r="B5">
            <v>27.933333333333337</v>
          </cell>
          <cell r="C5">
            <v>34.299999999999997</v>
          </cell>
          <cell r="D5">
            <v>18.5</v>
          </cell>
          <cell r="E5">
            <v>67.416666666666671</v>
          </cell>
          <cell r="F5">
            <v>91</v>
          </cell>
          <cell r="G5">
            <v>37</v>
          </cell>
          <cell r="H5">
            <v>7.5600000000000005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25.650000000000002</v>
          </cell>
          <cell r="C6">
            <v>31.8</v>
          </cell>
          <cell r="D6">
            <v>22.6</v>
          </cell>
          <cell r="E6">
            <v>76.458333333333329</v>
          </cell>
          <cell r="F6">
            <v>94</v>
          </cell>
          <cell r="G6">
            <v>54</v>
          </cell>
          <cell r="H6">
            <v>12.6</v>
          </cell>
          <cell r="I6" t="str">
            <v>SO</v>
          </cell>
          <cell r="J6">
            <v>45.36</v>
          </cell>
          <cell r="K6">
            <v>11.799999999999999</v>
          </cell>
        </row>
        <row r="7">
          <cell r="B7">
            <v>23.108333333333334</v>
          </cell>
          <cell r="C7">
            <v>26.8</v>
          </cell>
          <cell r="D7">
            <v>20.9</v>
          </cell>
          <cell r="E7">
            <v>90.458333333333329</v>
          </cell>
          <cell r="F7">
            <v>96</v>
          </cell>
          <cell r="G7">
            <v>76</v>
          </cell>
          <cell r="H7">
            <v>15.840000000000002</v>
          </cell>
          <cell r="I7" t="str">
            <v>SO</v>
          </cell>
          <cell r="J7">
            <v>29.52</v>
          </cell>
          <cell r="K7">
            <v>55.000000000000007</v>
          </cell>
        </row>
        <row r="8">
          <cell r="B8">
            <v>25.433333333333337</v>
          </cell>
          <cell r="C8">
            <v>31.7</v>
          </cell>
          <cell r="D8">
            <v>22.7</v>
          </cell>
          <cell r="E8">
            <v>85.208333333333329</v>
          </cell>
          <cell r="F8">
            <v>96</v>
          </cell>
          <cell r="G8">
            <v>56</v>
          </cell>
          <cell r="H8">
            <v>7.9200000000000008</v>
          </cell>
          <cell r="I8" t="str">
            <v>SO</v>
          </cell>
          <cell r="J8">
            <v>23.400000000000002</v>
          </cell>
          <cell r="K8">
            <v>3.1999999999999997</v>
          </cell>
        </row>
        <row r="9">
          <cell r="B9">
            <v>26.862500000000008</v>
          </cell>
          <cell r="C9">
            <v>32.5</v>
          </cell>
          <cell r="D9">
            <v>23</v>
          </cell>
          <cell r="E9">
            <v>78.875</v>
          </cell>
          <cell r="F9">
            <v>95</v>
          </cell>
          <cell r="G9">
            <v>51</v>
          </cell>
          <cell r="H9">
            <v>8.2799999999999994</v>
          </cell>
          <cell r="I9" t="str">
            <v>SO</v>
          </cell>
          <cell r="J9">
            <v>18.36</v>
          </cell>
          <cell r="K9">
            <v>0</v>
          </cell>
        </row>
        <row r="10">
          <cell r="B10">
            <v>28.437500000000004</v>
          </cell>
          <cell r="C10">
            <v>34.700000000000003</v>
          </cell>
          <cell r="D10">
            <v>23.2</v>
          </cell>
          <cell r="E10">
            <v>73.916666666666671</v>
          </cell>
          <cell r="F10">
            <v>95</v>
          </cell>
          <cell r="G10">
            <v>41</v>
          </cell>
          <cell r="H10">
            <v>6.48</v>
          </cell>
          <cell r="I10" t="str">
            <v>SO</v>
          </cell>
          <cell r="J10">
            <v>19.440000000000001</v>
          </cell>
          <cell r="K10">
            <v>0</v>
          </cell>
        </row>
        <row r="11">
          <cell r="B11">
            <v>28.512499999999999</v>
          </cell>
          <cell r="C11">
            <v>33.799999999999997</v>
          </cell>
          <cell r="D11">
            <v>24.2</v>
          </cell>
          <cell r="E11">
            <v>71.291666666666671</v>
          </cell>
          <cell r="F11">
            <v>93</v>
          </cell>
          <cell r="G11">
            <v>40</v>
          </cell>
          <cell r="H11">
            <v>15.120000000000001</v>
          </cell>
          <cell r="I11" t="str">
            <v>SO</v>
          </cell>
          <cell r="J11">
            <v>30.96</v>
          </cell>
          <cell r="K11">
            <v>0</v>
          </cell>
        </row>
        <row r="12">
          <cell r="B12">
            <v>26.570833333333329</v>
          </cell>
          <cell r="C12">
            <v>33.4</v>
          </cell>
          <cell r="D12">
            <v>20</v>
          </cell>
          <cell r="E12">
            <v>63.75</v>
          </cell>
          <cell r="F12">
            <v>92</v>
          </cell>
          <cell r="G12">
            <v>26</v>
          </cell>
          <cell r="H12">
            <v>9.7200000000000006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26.729166666666661</v>
          </cell>
          <cell r="C13">
            <v>34.799999999999997</v>
          </cell>
          <cell r="D13">
            <v>18.7</v>
          </cell>
          <cell r="E13">
            <v>63.833333333333336</v>
          </cell>
          <cell r="F13">
            <v>92</v>
          </cell>
          <cell r="G13">
            <v>30</v>
          </cell>
          <cell r="H13">
            <v>12.24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24.500000000000004</v>
          </cell>
          <cell r="C14">
            <v>29.9</v>
          </cell>
          <cell r="D14">
            <v>20.8</v>
          </cell>
          <cell r="E14">
            <v>84.625</v>
          </cell>
          <cell r="F14">
            <v>96</v>
          </cell>
          <cell r="G14">
            <v>54</v>
          </cell>
          <cell r="H14">
            <v>14.04</v>
          </cell>
          <cell r="I14" t="str">
            <v>SO</v>
          </cell>
          <cell r="J14">
            <v>39.96</v>
          </cell>
          <cell r="K14">
            <v>28.200000000000003</v>
          </cell>
        </row>
        <row r="15">
          <cell r="B15">
            <v>22.2</v>
          </cell>
          <cell r="C15">
            <v>23.5</v>
          </cell>
          <cell r="D15">
            <v>21.4</v>
          </cell>
          <cell r="E15">
            <v>94.416666666666671</v>
          </cell>
          <cell r="F15">
            <v>96</v>
          </cell>
          <cell r="G15">
            <v>89</v>
          </cell>
          <cell r="H15">
            <v>10.08</v>
          </cell>
          <cell r="I15" t="str">
            <v>SO</v>
          </cell>
          <cell r="J15">
            <v>21.240000000000002</v>
          </cell>
          <cell r="K15">
            <v>44.6</v>
          </cell>
        </row>
        <row r="16">
          <cell r="B16">
            <v>24.362499999999997</v>
          </cell>
          <cell r="C16">
            <v>30</v>
          </cell>
          <cell r="D16">
            <v>21.3</v>
          </cell>
          <cell r="E16">
            <v>85.541666666666671</v>
          </cell>
          <cell r="F16">
            <v>97</v>
          </cell>
          <cell r="G16">
            <v>59</v>
          </cell>
          <cell r="H16">
            <v>6.12</v>
          </cell>
          <cell r="I16" t="str">
            <v>SO</v>
          </cell>
          <cell r="J16">
            <v>16.2</v>
          </cell>
          <cell r="K16">
            <v>0.2</v>
          </cell>
        </row>
        <row r="17">
          <cell r="B17">
            <v>27.662500000000005</v>
          </cell>
          <cell r="C17">
            <v>34</v>
          </cell>
          <cell r="D17">
            <v>23.4</v>
          </cell>
          <cell r="E17">
            <v>76.458333333333329</v>
          </cell>
          <cell r="F17">
            <v>93</v>
          </cell>
          <cell r="G17">
            <v>47</v>
          </cell>
          <cell r="H17">
            <v>8.64</v>
          </cell>
          <cell r="I17" t="str">
            <v>SO</v>
          </cell>
          <cell r="J17">
            <v>20.88</v>
          </cell>
          <cell r="K17">
            <v>0</v>
          </cell>
        </row>
        <row r="18">
          <cell r="B18">
            <v>28.479166666666668</v>
          </cell>
          <cell r="C18">
            <v>34.6</v>
          </cell>
          <cell r="D18">
            <v>23.7</v>
          </cell>
          <cell r="E18">
            <v>73.875</v>
          </cell>
          <cell r="F18">
            <v>95</v>
          </cell>
          <cell r="G18">
            <v>47</v>
          </cell>
          <cell r="H18">
            <v>14.4</v>
          </cell>
          <cell r="I18" t="str">
            <v>SO</v>
          </cell>
          <cell r="J18">
            <v>38.519999999999996</v>
          </cell>
          <cell r="K18">
            <v>0</v>
          </cell>
        </row>
        <row r="19">
          <cell r="B19">
            <v>28.666666666666668</v>
          </cell>
          <cell r="C19">
            <v>34.700000000000003</v>
          </cell>
          <cell r="D19">
            <v>24.1</v>
          </cell>
          <cell r="E19">
            <v>71.958333333333329</v>
          </cell>
          <cell r="F19">
            <v>90</v>
          </cell>
          <cell r="G19">
            <v>47</v>
          </cell>
          <cell r="H19">
            <v>11.520000000000001</v>
          </cell>
          <cell r="I19" t="str">
            <v>SO</v>
          </cell>
          <cell r="J19">
            <v>30.6</v>
          </cell>
          <cell r="K19">
            <v>0</v>
          </cell>
        </row>
        <row r="20">
          <cell r="B20">
            <v>28.225000000000005</v>
          </cell>
          <cell r="C20">
            <v>34.1</v>
          </cell>
          <cell r="D20">
            <v>24.3</v>
          </cell>
          <cell r="E20">
            <v>73</v>
          </cell>
          <cell r="F20">
            <v>88</v>
          </cell>
          <cell r="G20">
            <v>47</v>
          </cell>
          <cell r="H20">
            <v>16.920000000000002</v>
          </cell>
          <cell r="I20" t="str">
            <v>SO</v>
          </cell>
          <cell r="J20">
            <v>41.04</v>
          </cell>
          <cell r="K20">
            <v>0.2</v>
          </cell>
        </row>
        <row r="21">
          <cell r="B21">
            <v>28.716666666666665</v>
          </cell>
          <cell r="C21">
            <v>34.799999999999997</v>
          </cell>
          <cell r="D21">
            <v>23.7</v>
          </cell>
          <cell r="E21">
            <v>68.25</v>
          </cell>
          <cell r="F21">
            <v>91</v>
          </cell>
          <cell r="G21">
            <v>41</v>
          </cell>
          <cell r="H21">
            <v>15.48</v>
          </cell>
          <cell r="I21" t="str">
            <v>SO</v>
          </cell>
          <cell r="J21">
            <v>41.4</v>
          </cell>
          <cell r="K21">
            <v>0</v>
          </cell>
        </row>
        <row r="22">
          <cell r="B22">
            <v>27.595833333333335</v>
          </cell>
          <cell r="C22">
            <v>33.700000000000003</v>
          </cell>
          <cell r="D22">
            <v>24.5</v>
          </cell>
          <cell r="E22">
            <v>74</v>
          </cell>
          <cell r="F22">
            <v>90</v>
          </cell>
          <cell r="G22">
            <v>49</v>
          </cell>
          <cell r="H22">
            <v>11.520000000000001</v>
          </cell>
          <cell r="I22" t="str">
            <v>SO</v>
          </cell>
          <cell r="J22">
            <v>45.72</v>
          </cell>
          <cell r="K22">
            <v>2.4</v>
          </cell>
        </row>
        <row r="23">
          <cell r="B23">
            <v>26.845833333333328</v>
          </cell>
          <cell r="C23">
            <v>31.2</v>
          </cell>
          <cell r="D23">
            <v>24.3</v>
          </cell>
          <cell r="E23">
            <v>81.416666666666671</v>
          </cell>
          <cell r="F23">
            <v>93</v>
          </cell>
          <cell r="G23">
            <v>60</v>
          </cell>
          <cell r="H23">
            <v>10.08</v>
          </cell>
          <cell r="I23" t="str">
            <v>SO</v>
          </cell>
          <cell r="J23">
            <v>24.48</v>
          </cell>
          <cell r="K23">
            <v>12.4</v>
          </cell>
        </row>
        <row r="24">
          <cell r="B24">
            <v>23.137500000000003</v>
          </cell>
          <cell r="C24">
            <v>27</v>
          </cell>
          <cell r="D24">
            <v>21.4</v>
          </cell>
          <cell r="E24">
            <v>91.333333333333329</v>
          </cell>
          <cell r="F24">
            <v>96</v>
          </cell>
          <cell r="G24">
            <v>83</v>
          </cell>
          <cell r="H24">
            <v>21.96</v>
          </cell>
          <cell r="I24" t="str">
            <v>SO</v>
          </cell>
          <cell r="J24">
            <v>46.440000000000005</v>
          </cell>
          <cell r="K24">
            <v>14.799999999999999</v>
          </cell>
        </row>
        <row r="25">
          <cell r="B25">
            <v>23.737500000000001</v>
          </cell>
          <cell r="C25">
            <v>29.5</v>
          </cell>
          <cell r="D25">
            <v>20.5</v>
          </cell>
          <cell r="E25">
            <v>82.916666666666671</v>
          </cell>
          <cell r="F25">
            <v>94</v>
          </cell>
          <cell r="G25">
            <v>65</v>
          </cell>
          <cell r="H25">
            <v>7.5600000000000005</v>
          </cell>
          <cell r="I25" t="str">
            <v>SO</v>
          </cell>
          <cell r="J25">
            <v>16.2</v>
          </cell>
          <cell r="K25">
            <v>0</v>
          </cell>
        </row>
        <row r="26">
          <cell r="B26">
            <v>24.387499999999999</v>
          </cell>
          <cell r="C26">
            <v>27.7</v>
          </cell>
          <cell r="D26">
            <v>22</v>
          </cell>
          <cell r="E26">
            <v>81.625</v>
          </cell>
          <cell r="F26">
            <v>96</v>
          </cell>
          <cell r="G26">
            <v>56</v>
          </cell>
          <cell r="H26">
            <v>23.759999999999998</v>
          </cell>
          <cell r="I26" t="str">
            <v>SO</v>
          </cell>
          <cell r="J26">
            <v>57.24</v>
          </cell>
          <cell r="K26">
            <v>40</v>
          </cell>
        </row>
        <row r="27">
          <cell r="B27">
            <v>21.237500000000001</v>
          </cell>
          <cell r="C27">
            <v>27.7</v>
          </cell>
          <cell r="D27">
            <v>15.4</v>
          </cell>
          <cell r="E27">
            <v>70.041666666666671</v>
          </cell>
          <cell r="F27">
            <v>86</v>
          </cell>
          <cell r="G27">
            <v>44</v>
          </cell>
          <cell r="H27">
            <v>15.120000000000001</v>
          </cell>
          <cell r="I27" t="str">
            <v>SO</v>
          </cell>
          <cell r="J27">
            <v>32.76</v>
          </cell>
          <cell r="K27">
            <v>0</v>
          </cell>
        </row>
        <row r="28">
          <cell r="B28">
            <v>23.991666666666671</v>
          </cell>
          <cell r="C28">
            <v>32.200000000000003</v>
          </cell>
          <cell r="D28">
            <v>18</v>
          </cell>
          <cell r="E28">
            <v>72.833333333333329</v>
          </cell>
          <cell r="F28">
            <v>94</v>
          </cell>
          <cell r="G28">
            <v>49</v>
          </cell>
          <cell r="H28">
            <v>7.2</v>
          </cell>
          <cell r="I28" t="str">
            <v>SO</v>
          </cell>
          <cell r="J28">
            <v>16.920000000000002</v>
          </cell>
          <cell r="K28">
            <v>0</v>
          </cell>
        </row>
        <row r="29">
          <cell r="B29">
            <v>27.074999999999992</v>
          </cell>
          <cell r="C29">
            <v>32.799999999999997</v>
          </cell>
          <cell r="D29">
            <v>23.5</v>
          </cell>
          <cell r="E29">
            <v>75.75</v>
          </cell>
          <cell r="F29">
            <v>95</v>
          </cell>
          <cell r="G29">
            <v>47</v>
          </cell>
          <cell r="H29">
            <v>10.44</v>
          </cell>
          <cell r="I29" t="str">
            <v>SO</v>
          </cell>
          <cell r="J29">
            <v>23.040000000000003</v>
          </cell>
          <cell r="K29">
            <v>3</v>
          </cell>
        </row>
        <row r="30">
          <cell r="B30">
            <v>26.754166666666666</v>
          </cell>
          <cell r="C30">
            <v>33.6</v>
          </cell>
          <cell r="D30">
            <v>22.1</v>
          </cell>
          <cell r="E30">
            <v>71.666666666666671</v>
          </cell>
          <cell r="F30">
            <v>88</v>
          </cell>
          <cell r="G30">
            <v>43</v>
          </cell>
          <cell r="H30">
            <v>8.64</v>
          </cell>
          <cell r="I30" t="str">
            <v>SO</v>
          </cell>
          <cell r="J30">
            <v>17.28</v>
          </cell>
          <cell r="K30">
            <v>0</v>
          </cell>
        </row>
        <row r="31">
          <cell r="B31">
            <v>27.287499999999994</v>
          </cell>
          <cell r="C31">
            <v>33.799999999999997</v>
          </cell>
          <cell r="D31">
            <v>22.3</v>
          </cell>
          <cell r="E31">
            <v>69.125</v>
          </cell>
          <cell r="F31">
            <v>92</v>
          </cell>
          <cell r="G31">
            <v>37</v>
          </cell>
          <cell r="H31">
            <v>7.5600000000000005</v>
          </cell>
          <cell r="I31" t="str">
            <v>SO</v>
          </cell>
          <cell r="J31">
            <v>22.32</v>
          </cell>
          <cell r="K31">
            <v>0</v>
          </cell>
        </row>
        <row r="32">
          <cell r="B32">
            <v>25.862500000000001</v>
          </cell>
          <cell r="C32">
            <v>32.6</v>
          </cell>
          <cell r="D32">
            <v>22.7</v>
          </cell>
          <cell r="E32">
            <v>79.291666666666671</v>
          </cell>
          <cell r="F32">
            <v>95</v>
          </cell>
          <cell r="G32">
            <v>54</v>
          </cell>
          <cell r="H32">
            <v>19.8</v>
          </cell>
          <cell r="I32" t="str">
            <v>SO</v>
          </cell>
          <cell r="J32">
            <v>47.16</v>
          </cell>
          <cell r="K32">
            <v>0.4</v>
          </cell>
        </row>
        <row r="33">
          <cell r="B33">
            <v>25.925000000000001</v>
          </cell>
          <cell r="C33">
            <v>30.1</v>
          </cell>
          <cell r="D33">
            <v>22.8</v>
          </cell>
          <cell r="E33">
            <v>80.666666666666671</v>
          </cell>
          <cell r="F33">
            <v>92</v>
          </cell>
          <cell r="G33">
            <v>63</v>
          </cell>
          <cell r="H33">
            <v>15.120000000000001</v>
          </cell>
          <cell r="I33" t="str">
            <v>SO</v>
          </cell>
          <cell r="J33">
            <v>38.880000000000003</v>
          </cell>
          <cell r="K33">
            <v>0.2</v>
          </cell>
        </row>
        <row r="34">
          <cell r="B34">
            <v>27.183333333333334</v>
          </cell>
          <cell r="C34">
            <v>32</v>
          </cell>
          <cell r="D34">
            <v>24.6</v>
          </cell>
          <cell r="E34">
            <v>77.166666666666671</v>
          </cell>
          <cell r="F34">
            <v>87</v>
          </cell>
          <cell r="G34">
            <v>54</v>
          </cell>
          <cell r="H34">
            <v>19.8</v>
          </cell>
          <cell r="I34" t="str">
            <v>SO</v>
          </cell>
          <cell r="J34">
            <v>50.4</v>
          </cell>
          <cell r="K34">
            <v>2</v>
          </cell>
        </row>
        <row r="35">
          <cell r="B35">
            <v>27.720833333333328</v>
          </cell>
          <cell r="C35">
            <v>32.700000000000003</v>
          </cell>
          <cell r="D35">
            <v>24.7</v>
          </cell>
          <cell r="E35">
            <v>76.125</v>
          </cell>
          <cell r="F35">
            <v>88</v>
          </cell>
          <cell r="G35">
            <v>55</v>
          </cell>
          <cell r="H35">
            <v>12.6</v>
          </cell>
          <cell r="I35" t="str">
            <v>SO</v>
          </cell>
          <cell r="J35">
            <v>37.440000000000005</v>
          </cell>
          <cell r="K35">
            <v>0.2</v>
          </cell>
        </row>
        <row r="36">
          <cell r="I36" t="str">
            <v>SO</v>
          </cell>
        </row>
      </sheetData>
      <sheetData sheetId="3">
        <row r="5">
          <cell r="B5">
            <v>28.116666666666664</v>
          </cell>
        </row>
      </sheetData>
      <sheetData sheetId="4">
        <row r="5">
          <cell r="B5">
            <v>21.254166666666666</v>
          </cell>
        </row>
      </sheetData>
      <sheetData sheetId="5">
        <row r="5">
          <cell r="B5">
            <v>25.150000000000002</v>
          </cell>
        </row>
      </sheetData>
      <sheetData sheetId="6"/>
      <sheetData sheetId="7"/>
      <sheetData sheetId="8">
        <row r="5">
          <cell r="B5">
            <v>29.608333333333338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27.470833333333331</v>
          </cell>
        </row>
      </sheetData>
      <sheetData sheetId="1">
        <row r="5">
          <cell r="B5">
            <v>27.133333333333326</v>
          </cell>
        </row>
      </sheetData>
      <sheetData sheetId="2">
        <row r="5">
          <cell r="B5">
            <v>24.720833333333331</v>
          </cell>
          <cell r="C5">
            <v>32.1</v>
          </cell>
          <cell r="D5">
            <v>18.2</v>
          </cell>
          <cell r="E5">
            <v>71.708333333333329</v>
          </cell>
          <cell r="F5">
            <v>96</v>
          </cell>
          <cell r="G5">
            <v>43</v>
          </cell>
          <cell r="H5">
            <v>0</v>
          </cell>
          <cell r="I5" t="str">
            <v>SE</v>
          </cell>
          <cell r="J5">
            <v>0</v>
          </cell>
          <cell r="K5">
            <v>0</v>
          </cell>
        </row>
        <row r="6">
          <cell r="B6">
            <v>25.991666666666674</v>
          </cell>
          <cell r="C6">
            <v>34.299999999999997</v>
          </cell>
          <cell r="D6">
            <v>20.6</v>
          </cell>
          <cell r="E6">
            <v>72.75</v>
          </cell>
          <cell r="F6">
            <v>95</v>
          </cell>
          <cell r="G6">
            <v>39</v>
          </cell>
          <cell r="H6">
            <v>0</v>
          </cell>
          <cell r="I6" t="str">
            <v>N</v>
          </cell>
          <cell r="J6">
            <v>0</v>
          </cell>
          <cell r="K6">
            <v>5.2</v>
          </cell>
        </row>
        <row r="7">
          <cell r="B7">
            <v>20.812499999999996</v>
          </cell>
          <cell r="C7">
            <v>22.5</v>
          </cell>
          <cell r="D7">
            <v>19.100000000000001</v>
          </cell>
          <cell r="E7">
            <v>92.208333333333329</v>
          </cell>
          <cell r="F7">
            <v>96</v>
          </cell>
          <cell r="G7">
            <v>80</v>
          </cell>
          <cell r="H7">
            <v>0</v>
          </cell>
          <cell r="I7" t="str">
            <v>SE</v>
          </cell>
          <cell r="J7">
            <v>0</v>
          </cell>
          <cell r="K7">
            <v>45.8</v>
          </cell>
        </row>
        <row r="8">
          <cell r="B8">
            <v>23.920833333333334</v>
          </cell>
          <cell r="C8">
            <v>31.3</v>
          </cell>
          <cell r="D8">
            <v>20</v>
          </cell>
          <cell r="E8">
            <v>85</v>
          </cell>
          <cell r="F8">
            <v>97</v>
          </cell>
          <cell r="G8">
            <v>58</v>
          </cell>
          <cell r="H8">
            <v>0</v>
          </cell>
          <cell r="I8" t="str">
            <v>L</v>
          </cell>
          <cell r="J8">
            <v>0</v>
          </cell>
          <cell r="K8">
            <v>1</v>
          </cell>
        </row>
        <row r="9">
          <cell r="B9">
            <v>25.616666666666664</v>
          </cell>
          <cell r="C9">
            <v>33.4</v>
          </cell>
          <cell r="D9">
            <v>20.5</v>
          </cell>
          <cell r="E9">
            <v>79.166666666666671</v>
          </cell>
          <cell r="F9">
            <v>96</v>
          </cell>
          <cell r="G9">
            <v>47</v>
          </cell>
          <cell r="H9">
            <v>0</v>
          </cell>
          <cell r="I9" t="str">
            <v>NO</v>
          </cell>
          <cell r="J9">
            <v>0</v>
          </cell>
          <cell r="K9">
            <v>0</v>
          </cell>
        </row>
        <row r="10">
          <cell r="B10">
            <v>24.708333333333332</v>
          </cell>
          <cell r="C10">
            <v>33.4</v>
          </cell>
          <cell r="D10">
            <v>20.7</v>
          </cell>
          <cell r="E10">
            <v>82.833333333333329</v>
          </cell>
          <cell r="F10">
            <v>96</v>
          </cell>
          <cell r="G10">
            <v>47</v>
          </cell>
          <cell r="H10">
            <v>0</v>
          </cell>
          <cell r="I10" t="str">
            <v>L</v>
          </cell>
          <cell r="J10">
            <v>0</v>
          </cell>
          <cell r="K10">
            <v>14</v>
          </cell>
        </row>
        <row r="11">
          <cell r="B11">
            <v>24.750000000000004</v>
          </cell>
          <cell r="C11">
            <v>30.5</v>
          </cell>
          <cell r="D11">
            <v>19.399999999999999</v>
          </cell>
          <cell r="E11">
            <v>79.375</v>
          </cell>
          <cell r="F11">
            <v>96</v>
          </cell>
          <cell r="G11">
            <v>53</v>
          </cell>
          <cell r="H11">
            <v>0</v>
          </cell>
          <cell r="I11" t="str">
            <v>O</v>
          </cell>
          <cell r="J11">
            <v>0</v>
          </cell>
          <cell r="K11">
            <v>0</v>
          </cell>
        </row>
        <row r="12">
          <cell r="B12">
            <v>24.883333333333329</v>
          </cell>
          <cell r="C12">
            <v>32</v>
          </cell>
          <cell r="D12">
            <v>18.100000000000001</v>
          </cell>
          <cell r="E12">
            <v>73.75</v>
          </cell>
          <cell r="F12">
            <v>97</v>
          </cell>
          <cell r="G12">
            <v>39</v>
          </cell>
          <cell r="H12">
            <v>0</v>
          </cell>
          <cell r="I12" t="str">
            <v>NE</v>
          </cell>
          <cell r="J12">
            <v>0</v>
          </cell>
          <cell r="K12">
            <v>0</v>
          </cell>
        </row>
        <row r="13">
          <cell r="B13">
            <v>26.224999999999998</v>
          </cell>
          <cell r="C13">
            <v>33.700000000000003</v>
          </cell>
          <cell r="D13">
            <v>18.899999999999999</v>
          </cell>
          <cell r="E13">
            <v>68.75</v>
          </cell>
          <cell r="F13">
            <v>96</v>
          </cell>
          <cell r="G13">
            <v>32</v>
          </cell>
          <cell r="H13">
            <v>0</v>
          </cell>
          <cell r="I13" t="str">
            <v>O</v>
          </cell>
          <cell r="J13">
            <v>0</v>
          </cell>
          <cell r="K13">
            <v>0</v>
          </cell>
        </row>
        <row r="14">
          <cell r="B14">
            <v>22.945833333333329</v>
          </cell>
          <cell r="C14">
            <v>29</v>
          </cell>
          <cell r="D14">
            <v>20.2</v>
          </cell>
          <cell r="E14">
            <v>83.791666666666671</v>
          </cell>
          <cell r="F14">
            <v>95</v>
          </cell>
          <cell r="G14">
            <v>64</v>
          </cell>
          <cell r="H14">
            <v>0</v>
          </cell>
          <cell r="I14" t="str">
            <v>NO</v>
          </cell>
          <cell r="J14">
            <v>0</v>
          </cell>
          <cell r="K14">
            <v>6</v>
          </cell>
        </row>
        <row r="15">
          <cell r="B15">
            <v>21.308333333333334</v>
          </cell>
          <cell r="C15">
            <v>27.8</v>
          </cell>
          <cell r="D15">
            <v>19.2</v>
          </cell>
          <cell r="E15">
            <v>91.916666666666671</v>
          </cell>
          <cell r="F15">
            <v>97</v>
          </cell>
          <cell r="G15">
            <v>66</v>
          </cell>
          <cell r="H15">
            <v>0</v>
          </cell>
          <cell r="I15" t="str">
            <v>L</v>
          </cell>
          <cell r="J15">
            <v>0</v>
          </cell>
          <cell r="K15">
            <v>67.399999999999991</v>
          </cell>
        </row>
        <row r="16">
          <cell r="B16">
            <v>24.220833333333331</v>
          </cell>
          <cell r="C16">
            <v>30.4</v>
          </cell>
          <cell r="D16">
            <v>20.5</v>
          </cell>
          <cell r="E16">
            <v>84.083333333333329</v>
          </cell>
          <cell r="F16">
            <v>96</v>
          </cell>
          <cell r="G16">
            <v>54</v>
          </cell>
          <cell r="H16">
            <v>0</v>
          </cell>
          <cell r="I16" t="str">
            <v>N</v>
          </cell>
          <cell r="J16">
            <v>0</v>
          </cell>
          <cell r="K16">
            <v>0.4</v>
          </cell>
        </row>
        <row r="17">
          <cell r="B17">
            <v>26.008333333333336</v>
          </cell>
          <cell r="C17">
            <v>32.4</v>
          </cell>
          <cell r="D17">
            <v>20.8</v>
          </cell>
          <cell r="E17">
            <v>78.625</v>
          </cell>
          <cell r="F17">
            <v>96</v>
          </cell>
          <cell r="G17">
            <v>47</v>
          </cell>
          <cell r="H17">
            <v>0</v>
          </cell>
          <cell r="I17" t="str">
            <v>L</v>
          </cell>
          <cell r="J17">
            <v>0</v>
          </cell>
          <cell r="K17">
            <v>0</v>
          </cell>
        </row>
        <row r="18">
          <cell r="B18">
            <v>24.766666666666669</v>
          </cell>
          <cell r="C18">
            <v>32.5</v>
          </cell>
          <cell r="D18">
            <v>20.5</v>
          </cell>
          <cell r="E18">
            <v>80.958333333333329</v>
          </cell>
          <cell r="F18">
            <v>96</v>
          </cell>
          <cell r="G18">
            <v>51</v>
          </cell>
          <cell r="H18">
            <v>0</v>
          </cell>
          <cell r="I18" t="str">
            <v>N</v>
          </cell>
          <cell r="J18">
            <v>0</v>
          </cell>
          <cell r="K18">
            <v>27.200000000000003</v>
          </cell>
        </row>
        <row r="19">
          <cell r="B19">
            <v>25.545833333333334</v>
          </cell>
          <cell r="C19">
            <v>34</v>
          </cell>
          <cell r="D19">
            <v>20.100000000000001</v>
          </cell>
          <cell r="E19">
            <v>78.75</v>
          </cell>
          <cell r="F19">
            <v>96</v>
          </cell>
          <cell r="G19">
            <v>41</v>
          </cell>
          <cell r="H19">
            <v>0</v>
          </cell>
          <cell r="I19" t="str">
            <v>O</v>
          </cell>
          <cell r="J19">
            <v>0</v>
          </cell>
          <cell r="K19">
            <v>0</v>
          </cell>
        </row>
        <row r="20">
          <cell r="B20">
            <v>26.020833333333339</v>
          </cell>
          <cell r="C20">
            <v>33.5</v>
          </cell>
          <cell r="D20">
            <v>20.3</v>
          </cell>
          <cell r="E20">
            <v>76.583333333333329</v>
          </cell>
          <cell r="F20">
            <v>96</v>
          </cell>
          <cell r="G20">
            <v>44</v>
          </cell>
          <cell r="H20">
            <v>0</v>
          </cell>
          <cell r="I20" t="str">
            <v>NO</v>
          </cell>
          <cell r="J20">
            <v>0</v>
          </cell>
          <cell r="K20">
            <v>0</v>
          </cell>
        </row>
        <row r="21">
          <cell r="B21">
            <v>26.999999999999996</v>
          </cell>
          <cell r="C21">
            <v>33.9</v>
          </cell>
          <cell r="D21">
            <v>20.9</v>
          </cell>
          <cell r="E21">
            <v>71.833333333333329</v>
          </cell>
          <cell r="F21">
            <v>95</v>
          </cell>
          <cell r="G21">
            <v>40</v>
          </cell>
          <cell r="H21">
            <v>0</v>
          </cell>
          <cell r="I21" t="str">
            <v>NO</v>
          </cell>
          <cell r="J21">
            <v>0</v>
          </cell>
          <cell r="K21">
            <v>0</v>
          </cell>
        </row>
        <row r="22">
          <cell r="B22">
            <v>25.962499999999995</v>
          </cell>
          <cell r="C22">
            <v>32.799999999999997</v>
          </cell>
          <cell r="D22">
            <v>20.8</v>
          </cell>
          <cell r="E22">
            <v>74.75</v>
          </cell>
          <cell r="F22">
            <v>95</v>
          </cell>
          <cell r="G22">
            <v>44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25.758333333333336</v>
          </cell>
          <cell r="C23">
            <v>32.4</v>
          </cell>
          <cell r="D23">
            <v>21.5</v>
          </cell>
          <cell r="E23">
            <v>81.166666666666671</v>
          </cell>
          <cell r="F23">
            <v>95</v>
          </cell>
          <cell r="G23">
            <v>52</v>
          </cell>
          <cell r="H23">
            <v>0</v>
          </cell>
          <cell r="I23" t="str">
            <v>O</v>
          </cell>
          <cell r="J23">
            <v>0</v>
          </cell>
          <cell r="K23">
            <v>9</v>
          </cell>
        </row>
        <row r="24">
          <cell r="B24">
            <v>24.745833333333334</v>
          </cell>
          <cell r="C24">
            <v>30</v>
          </cell>
          <cell r="D24">
            <v>22.4</v>
          </cell>
          <cell r="E24">
            <v>86</v>
          </cell>
          <cell r="F24">
            <v>96</v>
          </cell>
          <cell r="G24">
            <v>59</v>
          </cell>
          <cell r="H24">
            <v>0</v>
          </cell>
          <cell r="I24" t="str">
            <v>O</v>
          </cell>
          <cell r="J24">
            <v>0</v>
          </cell>
          <cell r="K24">
            <v>12.6</v>
          </cell>
        </row>
        <row r="25">
          <cell r="B25">
            <v>25.349999999999998</v>
          </cell>
          <cell r="C25">
            <v>31.1</v>
          </cell>
          <cell r="D25">
            <v>22.6</v>
          </cell>
          <cell r="E25">
            <v>86.041666666666671</v>
          </cell>
          <cell r="F25">
            <v>96</v>
          </cell>
          <cell r="G25">
            <v>58</v>
          </cell>
          <cell r="H25">
            <v>0</v>
          </cell>
          <cell r="I25" t="str">
            <v>O</v>
          </cell>
          <cell r="J25">
            <v>0</v>
          </cell>
          <cell r="K25">
            <v>23.599999999999998</v>
          </cell>
        </row>
        <row r="26">
          <cell r="B26">
            <v>23.958333333333332</v>
          </cell>
          <cell r="C26">
            <v>27.4</v>
          </cell>
          <cell r="D26">
            <v>22.5</v>
          </cell>
          <cell r="E26">
            <v>86.041666666666671</v>
          </cell>
          <cell r="F26">
            <v>96</v>
          </cell>
          <cell r="G26">
            <v>65</v>
          </cell>
          <cell r="H26">
            <v>0</v>
          </cell>
          <cell r="I26" t="str">
            <v>SE</v>
          </cell>
          <cell r="J26">
            <v>0</v>
          </cell>
          <cell r="K26">
            <v>2.2000000000000002</v>
          </cell>
        </row>
        <row r="27">
          <cell r="B27">
            <v>21.633333333333329</v>
          </cell>
          <cell r="C27">
            <v>29</v>
          </cell>
          <cell r="D27">
            <v>15.6</v>
          </cell>
          <cell r="E27">
            <v>80.25</v>
          </cell>
          <cell r="F27">
            <v>94</v>
          </cell>
          <cell r="G27">
            <v>57</v>
          </cell>
          <cell r="H27">
            <v>0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23.833333333333329</v>
          </cell>
          <cell r="C28">
            <v>30.3</v>
          </cell>
          <cell r="D28">
            <v>19.399999999999999</v>
          </cell>
          <cell r="E28">
            <v>77.291666666666671</v>
          </cell>
          <cell r="F28">
            <v>95</v>
          </cell>
          <cell r="G28">
            <v>48</v>
          </cell>
          <cell r="H28">
            <v>0</v>
          </cell>
          <cell r="I28" t="str">
            <v>L</v>
          </cell>
          <cell r="J28">
            <v>0</v>
          </cell>
          <cell r="K28">
            <v>0</v>
          </cell>
        </row>
        <row r="29">
          <cell r="B29">
            <v>24.05</v>
          </cell>
          <cell r="C29">
            <v>31.2</v>
          </cell>
          <cell r="D29">
            <v>17</v>
          </cell>
          <cell r="E29">
            <v>75.083333333333329</v>
          </cell>
          <cell r="F29">
            <v>96</v>
          </cell>
          <cell r="G29">
            <v>49</v>
          </cell>
          <cell r="H29">
            <v>0</v>
          </cell>
          <cell r="I29" t="str">
            <v>L</v>
          </cell>
          <cell r="J29">
            <v>0</v>
          </cell>
          <cell r="K29">
            <v>0</v>
          </cell>
        </row>
        <row r="30">
          <cell r="B30">
            <v>24.625</v>
          </cell>
          <cell r="C30">
            <v>31.4</v>
          </cell>
          <cell r="D30">
            <v>18.8</v>
          </cell>
          <cell r="E30">
            <v>72.75</v>
          </cell>
          <cell r="F30">
            <v>95</v>
          </cell>
          <cell r="G30">
            <v>43</v>
          </cell>
          <cell r="H30">
            <v>0</v>
          </cell>
          <cell r="I30" t="str">
            <v>L</v>
          </cell>
          <cell r="J30">
            <v>0</v>
          </cell>
          <cell r="K30">
            <v>0</v>
          </cell>
        </row>
        <row r="31">
          <cell r="B31">
            <v>23.854166666666671</v>
          </cell>
          <cell r="C31">
            <v>31.1</v>
          </cell>
          <cell r="D31">
            <v>16.600000000000001</v>
          </cell>
          <cell r="E31">
            <v>75.833333333333329</v>
          </cell>
          <cell r="F31">
            <v>96</v>
          </cell>
          <cell r="G31">
            <v>52</v>
          </cell>
          <cell r="H31">
            <v>0</v>
          </cell>
          <cell r="I31" t="str">
            <v>N</v>
          </cell>
          <cell r="J31">
            <v>0</v>
          </cell>
          <cell r="K31">
            <v>0</v>
          </cell>
        </row>
        <row r="32">
          <cell r="B32">
            <v>23.991666666666671</v>
          </cell>
          <cell r="C32">
            <v>31.4</v>
          </cell>
          <cell r="D32">
            <v>20.2</v>
          </cell>
          <cell r="E32">
            <v>83.083333333333329</v>
          </cell>
          <cell r="F32">
            <v>95</v>
          </cell>
          <cell r="G32">
            <v>53</v>
          </cell>
          <cell r="H32">
            <v>0</v>
          </cell>
          <cell r="I32" t="str">
            <v>N</v>
          </cell>
          <cell r="J32">
            <v>0</v>
          </cell>
          <cell r="K32">
            <v>1.2000000000000002</v>
          </cell>
        </row>
        <row r="33">
          <cell r="B33">
            <v>23.433333333333337</v>
          </cell>
          <cell r="C33">
            <v>29.2</v>
          </cell>
          <cell r="D33">
            <v>19.5</v>
          </cell>
          <cell r="E33">
            <v>88.583333333333329</v>
          </cell>
          <cell r="F33">
            <v>96</v>
          </cell>
          <cell r="G33">
            <v>66</v>
          </cell>
          <cell r="H33">
            <v>0</v>
          </cell>
          <cell r="I33" t="str">
            <v>NO</v>
          </cell>
          <cell r="J33">
            <v>0</v>
          </cell>
          <cell r="K33">
            <v>6</v>
          </cell>
        </row>
        <row r="34">
          <cell r="B34">
            <v>24.508333333333336</v>
          </cell>
          <cell r="C34">
            <v>29.4</v>
          </cell>
          <cell r="D34">
            <v>21.8</v>
          </cell>
          <cell r="E34">
            <v>85.5</v>
          </cell>
          <cell r="F34">
            <v>95</v>
          </cell>
          <cell r="G34">
            <v>63</v>
          </cell>
          <cell r="H34">
            <v>0</v>
          </cell>
          <cell r="I34" t="str">
            <v>N</v>
          </cell>
          <cell r="J34">
            <v>0</v>
          </cell>
          <cell r="K34">
            <v>0.4</v>
          </cell>
        </row>
        <row r="35">
          <cell r="B35">
            <v>25.104166666666668</v>
          </cell>
          <cell r="C35">
            <v>30.4</v>
          </cell>
          <cell r="D35">
            <v>21.4</v>
          </cell>
          <cell r="E35">
            <v>82.416666666666671</v>
          </cell>
          <cell r="F35">
            <v>95</v>
          </cell>
          <cell r="G35">
            <v>59</v>
          </cell>
          <cell r="H35">
            <v>0</v>
          </cell>
          <cell r="I35" t="str">
            <v>NO</v>
          </cell>
          <cell r="J35">
            <v>0</v>
          </cell>
          <cell r="K35">
            <v>5.8</v>
          </cell>
        </row>
        <row r="36">
          <cell r="I36" t="str">
            <v>N</v>
          </cell>
        </row>
      </sheetData>
      <sheetData sheetId="3">
        <row r="5">
          <cell r="B5">
            <v>25.333333333333339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24.204166666666662</v>
          </cell>
        </row>
      </sheetData>
      <sheetData sheetId="1">
        <row r="5">
          <cell r="B5">
            <v>24.870833333333337</v>
          </cell>
        </row>
      </sheetData>
      <sheetData sheetId="2">
        <row r="5">
          <cell r="B5">
            <v>23.695833333333336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>
            <v>0.72000000000000008</v>
          </cell>
          <cell r="I5" t="str">
            <v>O</v>
          </cell>
          <cell r="J5">
            <v>26.28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>
            <v>7.2</v>
          </cell>
          <cell r="I6" t="str">
            <v>NE</v>
          </cell>
          <cell r="J6">
            <v>28.44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S</v>
          </cell>
          <cell r="J7">
            <v>37.080000000000005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>
            <v>3.9600000000000004</v>
          </cell>
          <cell r="I8" t="str">
            <v>L</v>
          </cell>
          <cell r="J8">
            <v>32.76</v>
          </cell>
          <cell r="K8">
            <v>0</v>
          </cell>
        </row>
        <row r="9">
          <cell r="B9">
            <v>26.166666666666668</v>
          </cell>
          <cell r="C9">
            <v>28.5</v>
          </cell>
          <cell r="D9">
            <v>23.9</v>
          </cell>
          <cell r="E9">
            <v>77.833333333333329</v>
          </cell>
          <cell r="F9">
            <v>94</v>
          </cell>
          <cell r="G9">
            <v>61</v>
          </cell>
          <cell r="H9">
            <v>14.4</v>
          </cell>
          <cell r="I9" t="str">
            <v>NE</v>
          </cell>
          <cell r="J9">
            <v>11.16</v>
          </cell>
          <cell r="K9">
            <v>0</v>
          </cell>
        </row>
        <row r="10">
          <cell r="B10">
            <v>24.663636363636364</v>
          </cell>
          <cell r="C10">
            <v>29</v>
          </cell>
          <cell r="D10">
            <v>22.4</v>
          </cell>
          <cell r="E10">
            <v>85.818181818181813</v>
          </cell>
          <cell r="F10">
            <v>96</v>
          </cell>
          <cell r="G10">
            <v>63</v>
          </cell>
          <cell r="H10">
            <v>1.8</v>
          </cell>
          <cell r="I10" t="str">
            <v>NO</v>
          </cell>
          <cell r="J10">
            <v>30.6</v>
          </cell>
          <cell r="K10">
            <v>0</v>
          </cell>
        </row>
        <row r="11">
          <cell r="B11">
            <v>24.352631578947374</v>
          </cell>
          <cell r="C11">
            <v>31.3</v>
          </cell>
          <cell r="D11">
            <v>19.899999999999999</v>
          </cell>
          <cell r="E11">
            <v>82.631578947368425</v>
          </cell>
          <cell r="F11">
            <v>97</v>
          </cell>
          <cell r="G11">
            <v>52</v>
          </cell>
          <cell r="H11">
            <v>16.2</v>
          </cell>
          <cell r="I11" t="str">
            <v>O</v>
          </cell>
          <cell r="J11">
            <v>54.36</v>
          </cell>
          <cell r="K11">
            <v>0</v>
          </cell>
        </row>
        <row r="12">
          <cell r="B12">
            <v>23.466666666666669</v>
          </cell>
          <cell r="C12">
            <v>30.6</v>
          </cell>
          <cell r="D12">
            <v>18.3</v>
          </cell>
          <cell r="E12">
            <v>77.166666666666671</v>
          </cell>
          <cell r="F12">
            <v>98</v>
          </cell>
          <cell r="G12">
            <v>46</v>
          </cell>
          <cell r="H12">
            <v>14.4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24.387499999999992</v>
          </cell>
          <cell r="C13">
            <v>31.6</v>
          </cell>
          <cell r="D13">
            <v>19.100000000000001</v>
          </cell>
          <cell r="E13">
            <v>76.166666666666671</v>
          </cell>
          <cell r="F13">
            <v>95</v>
          </cell>
          <cell r="G13">
            <v>45</v>
          </cell>
          <cell r="H13">
            <v>14.04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24.000000000000004</v>
          </cell>
          <cell r="C14">
            <v>30.6</v>
          </cell>
          <cell r="D14">
            <v>21.1</v>
          </cell>
          <cell r="E14">
            <v>83.75</v>
          </cell>
          <cell r="F14">
            <v>96</v>
          </cell>
          <cell r="G14">
            <v>52</v>
          </cell>
          <cell r="H14">
            <v>18.720000000000002</v>
          </cell>
          <cell r="I14" t="str">
            <v>SE</v>
          </cell>
          <cell r="J14">
            <v>35.64</v>
          </cell>
          <cell r="K14">
            <v>0</v>
          </cell>
        </row>
        <row r="15">
          <cell r="B15">
            <v>22.566666666666674</v>
          </cell>
          <cell r="C15">
            <v>29.9</v>
          </cell>
          <cell r="D15">
            <v>19.600000000000001</v>
          </cell>
          <cell r="E15">
            <v>87.125</v>
          </cell>
          <cell r="F15">
            <v>97</v>
          </cell>
          <cell r="G15">
            <v>60</v>
          </cell>
          <cell r="H15">
            <v>21.240000000000002</v>
          </cell>
          <cell r="I15" t="str">
            <v>L</v>
          </cell>
          <cell r="J15">
            <v>53.64</v>
          </cell>
          <cell r="K15">
            <v>0</v>
          </cell>
        </row>
        <row r="16">
          <cell r="B16">
            <v>22.170833333333334</v>
          </cell>
          <cell r="C16">
            <v>27</v>
          </cell>
          <cell r="D16">
            <v>19.5</v>
          </cell>
          <cell r="E16">
            <v>91.875</v>
          </cell>
          <cell r="F16">
            <v>98</v>
          </cell>
          <cell r="G16">
            <v>73</v>
          </cell>
          <cell r="H16">
            <v>23.400000000000002</v>
          </cell>
          <cell r="I16" t="str">
            <v>L</v>
          </cell>
          <cell r="J16">
            <v>59.04</v>
          </cell>
          <cell r="K16">
            <v>0</v>
          </cell>
        </row>
        <row r="17">
          <cell r="B17">
            <v>23.175000000000001</v>
          </cell>
          <cell r="C17">
            <v>30.5</v>
          </cell>
          <cell r="D17">
            <v>20.6</v>
          </cell>
          <cell r="E17">
            <v>89.958333333333329</v>
          </cell>
          <cell r="F17">
            <v>97</v>
          </cell>
          <cell r="G17">
            <v>60</v>
          </cell>
          <cell r="H17">
            <v>31.680000000000003</v>
          </cell>
          <cell r="I17" t="str">
            <v>L</v>
          </cell>
          <cell r="J17">
            <v>42.84</v>
          </cell>
          <cell r="K17">
            <v>0</v>
          </cell>
        </row>
        <row r="18">
          <cell r="B18">
            <v>23.970833333333335</v>
          </cell>
          <cell r="C18">
            <v>31.5</v>
          </cell>
          <cell r="D18">
            <v>20.2</v>
          </cell>
          <cell r="E18">
            <v>81.833333333333329</v>
          </cell>
          <cell r="F18">
            <v>95</v>
          </cell>
          <cell r="G18">
            <v>50</v>
          </cell>
          <cell r="H18">
            <v>27</v>
          </cell>
          <cell r="I18" t="str">
            <v>L</v>
          </cell>
          <cell r="J18">
            <v>47.16</v>
          </cell>
          <cell r="K18">
            <v>0</v>
          </cell>
        </row>
        <row r="19">
          <cell r="B19">
            <v>23.462499999999995</v>
          </cell>
          <cell r="C19">
            <v>30.9</v>
          </cell>
          <cell r="D19">
            <v>20</v>
          </cell>
          <cell r="E19">
            <v>85.541666666666671</v>
          </cell>
          <cell r="F19">
            <v>92</v>
          </cell>
          <cell r="G19">
            <v>68</v>
          </cell>
          <cell r="H19">
            <v>18.720000000000002</v>
          </cell>
          <cell r="I19" t="str">
            <v>L</v>
          </cell>
          <cell r="J19">
            <v>36</v>
          </cell>
          <cell r="K19">
            <v>0</v>
          </cell>
        </row>
        <row r="20">
          <cell r="B20">
            <v>24.137499999999999</v>
          </cell>
          <cell r="C20">
            <v>31</v>
          </cell>
          <cell r="D20">
            <v>19.2</v>
          </cell>
          <cell r="E20">
            <v>81.208333333333329</v>
          </cell>
          <cell r="F20">
            <v>93</v>
          </cell>
          <cell r="G20">
            <v>56</v>
          </cell>
          <cell r="H20">
            <v>11.16</v>
          </cell>
          <cell r="I20" t="str">
            <v>N</v>
          </cell>
          <cell r="J20">
            <v>34.92</v>
          </cell>
          <cell r="K20">
            <v>0</v>
          </cell>
        </row>
        <row r="21">
          <cell r="B21">
            <v>24.158333333333335</v>
          </cell>
          <cell r="C21">
            <v>31.1</v>
          </cell>
          <cell r="D21">
            <v>20.399999999999999</v>
          </cell>
          <cell r="E21">
            <v>82.208333333333329</v>
          </cell>
          <cell r="F21">
            <v>94</v>
          </cell>
          <cell r="G21">
            <v>61</v>
          </cell>
          <cell r="H21">
            <v>23.040000000000003</v>
          </cell>
          <cell r="I21" t="str">
            <v>L</v>
          </cell>
          <cell r="J21">
            <v>39.6</v>
          </cell>
          <cell r="K21">
            <v>0</v>
          </cell>
        </row>
        <row r="22">
          <cell r="B22">
            <v>23.495833333333337</v>
          </cell>
          <cell r="C22">
            <v>30.4</v>
          </cell>
          <cell r="D22">
            <v>19.3</v>
          </cell>
          <cell r="E22">
            <v>81.166666666666671</v>
          </cell>
          <cell r="F22">
            <v>92</v>
          </cell>
          <cell r="G22">
            <v>64</v>
          </cell>
          <cell r="H22">
            <v>19.079999999999998</v>
          </cell>
          <cell r="I22" t="str">
            <v>L</v>
          </cell>
          <cell r="J22">
            <v>67.319999999999993</v>
          </cell>
          <cell r="K22">
            <v>0</v>
          </cell>
        </row>
        <row r="23">
          <cell r="B23">
            <v>23.883333333333336</v>
          </cell>
          <cell r="C23">
            <v>31.4</v>
          </cell>
          <cell r="D23">
            <v>20.100000000000001</v>
          </cell>
          <cell r="E23">
            <v>82.208333333333329</v>
          </cell>
          <cell r="F23">
            <v>91</v>
          </cell>
          <cell r="G23">
            <v>65</v>
          </cell>
          <cell r="H23">
            <v>22.32</v>
          </cell>
          <cell r="I23" t="str">
            <v>SE</v>
          </cell>
          <cell r="J23">
            <v>50.4</v>
          </cell>
          <cell r="K23">
            <v>0</v>
          </cell>
        </row>
        <row r="24">
          <cell r="B24">
            <v>23.379166666666666</v>
          </cell>
          <cell r="C24">
            <v>28.4</v>
          </cell>
          <cell r="D24">
            <v>20.6</v>
          </cell>
          <cell r="E24">
            <v>88.291666666666671</v>
          </cell>
          <cell r="F24">
            <v>93</v>
          </cell>
          <cell r="G24">
            <v>79</v>
          </cell>
          <cell r="H24">
            <v>24.48</v>
          </cell>
          <cell r="I24" t="str">
            <v>O</v>
          </cell>
          <cell r="J24">
            <v>46.800000000000004</v>
          </cell>
          <cell r="K24">
            <v>0</v>
          </cell>
        </row>
        <row r="25">
          <cell r="B25">
            <v>23.558333333333337</v>
          </cell>
          <cell r="C25">
            <v>29.3</v>
          </cell>
          <cell r="D25">
            <v>21.1</v>
          </cell>
          <cell r="E25">
            <v>87.791666666666671</v>
          </cell>
          <cell r="F25">
            <v>93</v>
          </cell>
          <cell r="G25">
            <v>75</v>
          </cell>
          <cell r="H25">
            <v>23.040000000000003</v>
          </cell>
          <cell r="I25" t="str">
            <v>NO</v>
          </cell>
          <cell r="J25">
            <v>60.12</v>
          </cell>
          <cell r="K25">
            <v>0</v>
          </cell>
        </row>
        <row r="26">
          <cell r="B26">
            <v>21.487500000000001</v>
          </cell>
          <cell r="C26">
            <v>24.9</v>
          </cell>
          <cell r="D26">
            <v>19.399999999999999</v>
          </cell>
          <cell r="E26">
            <v>90.166666666666671</v>
          </cell>
          <cell r="F26">
            <v>93</v>
          </cell>
          <cell r="G26">
            <v>82</v>
          </cell>
          <cell r="H26">
            <v>22.68</v>
          </cell>
          <cell r="I26" t="str">
            <v>SE</v>
          </cell>
          <cell r="J26">
            <v>42.84</v>
          </cell>
          <cell r="K26">
            <v>0.60000000000000009</v>
          </cell>
        </row>
        <row r="27">
          <cell r="B27">
            <v>22.770833333333339</v>
          </cell>
          <cell r="C27">
            <v>28.4</v>
          </cell>
          <cell r="D27">
            <v>18.8</v>
          </cell>
          <cell r="E27">
            <v>82.458333333333329</v>
          </cell>
          <cell r="F27">
            <v>92</v>
          </cell>
          <cell r="G27">
            <v>64</v>
          </cell>
          <cell r="H27">
            <v>7.5600000000000005</v>
          </cell>
          <cell r="I27" t="str">
            <v>SE</v>
          </cell>
          <cell r="J27">
            <v>25.92</v>
          </cell>
          <cell r="K27">
            <v>0.4</v>
          </cell>
        </row>
        <row r="28">
          <cell r="B28">
            <v>24.137499999999999</v>
          </cell>
          <cell r="C28">
            <v>29.5</v>
          </cell>
          <cell r="D28">
            <v>20.2</v>
          </cell>
          <cell r="E28">
            <v>76.583333333333329</v>
          </cell>
          <cell r="F28">
            <v>90</v>
          </cell>
          <cell r="G28">
            <v>57</v>
          </cell>
          <cell r="H28">
            <v>21.6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24.079166666666669</v>
          </cell>
          <cell r="C29">
            <v>31.1</v>
          </cell>
          <cell r="D29">
            <v>19.600000000000001</v>
          </cell>
          <cell r="E29">
            <v>74.875</v>
          </cell>
          <cell r="F29">
            <v>88</v>
          </cell>
          <cell r="G29">
            <v>51</v>
          </cell>
          <cell r="H29">
            <v>20.52</v>
          </cell>
          <cell r="I29" t="str">
            <v>L</v>
          </cell>
          <cell r="J29">
            <v>60.480000000000004</v>
          </cell>
          <cell r="K29">
            <v>0</v>
          </cell>
        </row>
        <row r="30">
          <cell r="B30">
            <v>24.270833333333329</v>
          </cell>
          <cell r="C30">
            <v>30.7</v>
          </cell>
          <cell r="D30">
            <v>20.100000000000001</v>
          </cell>
          <cell r="E30">
            <v>77.75</v>
          </cell>
          <cell r="F30">
            <v>91</v>
          </cell>
          <cell r="G30">
            <v>50</v>
          </cell>
          <cell r="H30">
            <v>18</v>
          </cell>
          <cell r="I30" t="str">
            <v>L</v>
          </cell>
          <cell r="J30">
            <v>30.6</v>
          </cell>
          <cell r="K30">
            <v>0.2</v>
          </cell>
        </row>
        <row r="31">
          <cell r="B31">
            <v>23.533333333333328</v>
          </cell>
          <cell r="C31">
            <v>28.9</v>
          </cell>
          <cell r="D31">
            <v>19.2</v>
          </cell>
          <cell r="E31">
            <v>74.875</v>
          </cell>
          <cell r="F31">
            <v>88</v>
          </cell>
          <cell r="G31">
            <v>52</v>
          </cell>
          <cell r="H31">
            <v>14.4</v>
          </cell>
          <cell r="I31" t="str">
            <v>L</v>
          </cell>
          <cell r="J31">
            <v>30.96</v>
          </cell>
          <cell r="K31">
            <v>0</v>
          </cell>
        </row>
        <row r="32">
          <cell r="B32">
            <v>23.000000000000004</v>
          </cell>
          <cell r="C32">
            <v>28.5</v>
          </cell>
          <cell r="D32">
            <v>18.399999999999999</v>
          </cell>
          <cell r="E32">
            <v>84.5</v>
          </cell>
          <cell r="F32">
            <v>93</v>
          </cell>
          <cell r="G32">
            <v>68</v>
          </cell>
          <cell r="H32">
            <v>5.4</v>
          </cell>
          <cell r="I32" t="str">
            <v>SE</v>
          </cell>
          <cell r="J32">
            <v>38.880000000000003</v>
          </cell>
          <cell r="K32">
            <v>0</v>
          </cell>
        </row>
        <row r="33">
          <cell r="B33">
            <v>22.3125</v>
          </cell>
          <cell r="C33">
            <v>27.5</v>
          </cell>
          <cell r="D33">
            <v>20.100000000000001</v>
          </cell>
          <cell r="E33">
            <v>89.083333333333329</v>
          </cell>
          <cell r="F33">
            <v>94</v>
          </cell>
          <cell r="G33">
            <v>75</v>
          </cell>
          <cell r="H33">
            <v>14.04</v>
          </cell>
          <cell r="I33" t="str">
            <v>L</v>
          </cell>
          <cell r="J33">
            <v>41.76</v>
          </cell>
          <cell r="K33">
            <v>0</v>
          </cell>
        </row>
        <row r="34">
          <cell r="B34">
            <v>22.287499999999998</v>
          </cell>
          <cell r="C34">
            <v>28.2</v>
          </cell>
          <cell r="D34">
            <v>20.399999999999999</v>
          </cell>
          <cell r="E34">
            <v>90.291666666666671</v>
          </cell>
          <cell r="F34">
            <v>95</v>
          </cell>
          <cell r="G34">
            <v>71</v>
          </cell>
          <cell r="H34">
            <v>12.96</v>
          </cell>
          <cell r="I34" t="str">
            <v>N</v>
          </cell>
          <cell r="J34">
            <v>38.519999999999996</v>
          </cell>
          <cell r="K34">
            <v>0.2</v>
          </cell>
        </row>
        <row r="35">
          <cell r="B35">
            <v>23.083333333333332</v>
          </cell>
          <cell r="C35">
            <v>29</v>
          </cell>
          <cell r="D35">
            <v>19.600000000000001</v>
          </cell>
          <cell r="E35">
            <v>86.25</v>
          </cell>
          <cell r="F35">
            <v>95</v>
          </cell>
          <cell r="G35">
            <v>67</v>
          </cell>
          <cell r="H35">
            <v>14.04</v>
          </cell>
          <cell r="I35" t="str">
            <v>NE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23.629166666666659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21.745833333333326</v>
          </cell>
        </row>
      </sheetData>
      <sheetData sheetId="6"/>
      <sheetData sheetId="7"/>
      <sheetData sheetId="8">
        <row r="5">
          <cell r="B5">
            <v>32.766666666666673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26.158333333333331</v>
          </cell>
        </row>
      </sheetData>
      <sheetData sheetId="1">
        <row r="5">
          <cell r="B5">
            <v>28.533333333333335</v>
          </cell>
        </row>
      </sheetData>
      <sheetData sheetId="2">
        <row r="5">
          <cell r="B5">
            <v>25.208333333333332</v>
          </cell>
          <cell r="C5">
            <v>30.9</v>
          </cell>
          <cell r="D5">
            <v>15.9</v>
          </cell>
          <cell r="E5">
            <v>54.416666666666664</v>
          </cell>
          <cell r="F5">
            <v>83</v>
          </cell>
          <cell r="G5">
            <v>20</v>
          </cell>
          <cell r="H5">
            <v>9</v>
          </cell>
          <cell r="I5" t="str">
            <v>S</v>
          </cell>
          <cell r="J5">
            <v>31.680000000000003</v>
          </cell>
          <cell r="K5">
            <v>0</v>
          </cell>
        </row>
        <row r="6">
          <cell r="B6">
            <v>24.275000000000002</v>
          </cell>
          <cell r="C6">
            <v>31.5</v>
          </cell>
          <cell r="D6">
            <v>18.399999999999999</v>
          </cell>
          <cell r="E6">
            <v>54.625</v>
          </cell>
          <cell r="F6">
            <v>75</v>
          </cell>
          <cell r="G6">
            <v>37</v>
          </cell>
          <cell r="H6">
            <v>14.76</v>
          </cell>
          <cell r="I6" t="str">
            <v>SE</v>
          </cell>
          <cell r="J6">
            <v>30.6</v>
          </cell>
          <cell r="K6">
            <v>0</v>
          </cell>
        </row>
        <row r="7">
          <cell r="B7">
            <v>20.833333333333332</v>
          </cell>
          <cell r="C7">
            <v>25.2</v>
          </cell>
          <cell r="D7">
            <v>18.399999999999999</v>
          </cell>
          <cell r="E7">
            <v>87.916666666666671</v>
          </cell>
          <cell r="F7">
            <v>95</v>
          </cell>
          <cell r="G7">
            <v>69</v>
          </cell>
          <cell r="H7">
            <v>19.079999999999998</v>
          </cell>
          <cell r="I7" t="str">
            <v>NE</v>
          </cell>
          <cell r="J7">
            <v>41.04</v>
          </cell>
          <cell r="K7">
            <v>17.600000000000001</v>
          </cell>
        </row>
        <row r="8">
          <cell r="B8">
            <v>23.312500000000004</v>
          </cell>
          <cell r="C8">
            <v>28.8</v>
          </cell>
          <cell r="D8">
            <v>20.399999999999999</v>
          </cell>
          <cell r="E8">
            <v>84.916666666666671</v>
          </cell>
          <cell r="F8">
            <v>95</v>
          </cell>
          <cell r="G8">
            <v>64</v>
          </cell>
          <cell r="H8">
            <v>18</v>
          </cell>
          <cell r="I8" t="str">
            <v>SE</v>
          </cell>
          <cell r="J8">
            <v>38.519999999999996</v>
          </cell>
          <cell r="K8">
            <v>1.4</v>
          </cell>
        </row>
        <row r="9">
          <cell r="B9">
            <v>24.854166666666668</v>
          </cell>
          <cell r="C9">
            <v>31.3</v>
          </cell>
          <cell r="D9">
            <v>21</v>
          </cell>
          <cell r="E9">
            <v>77.625</v>
          </cell>
          <cell r="F9">
            <v>95</v>
          </cell>
          <cell r="G9">
            <v>48</v>
          </cell>
          <cell r="H9">
            <v>13.32</v>
          </cell>
          <cell r="I9" t="str">
            <v>O</v>
          </cell>
          <cell r="J9">
            <v>25.92</v>
          </cell>
          <cell r="K9">
            <v>0.4</v>
          </cell>
        </row>
        <row r="10">
          <cell r="B10">
            <v>25.862500000000001</v>
          </cell>
          <cell r="C10">
            <v>33.1</v>
          </cell>
          <cell r="D10">
            <v>20.6</v>
          </cell>
          <cell r="E10">
            <v>68.916666666666671</v>
          </cell>
          <cell r="F10">
            <v>92</v>
          </cell>
          <cell r="G10">
            <v>37</v>
          </cell>
          <cell r="H10">
            <v>11.520000000000001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24.733333333333334</v>
          </cell>
          <cell r="C11">
            <v>31.4</v>
          </cell>
          <cell r="D11">
            <v>20.100000000000001</v>
          </cell>
          <cell r="E11">
            <v>60.666666666666664</v>
          </cell>
          <cell r="F11">
            <v>83</v>
          </cell>
          <cell r="G11">
            <v>31</v>
          </cell>
          <cell r="H11">
            <v>13.68</v>
          </cell>
          <cell r="I11" t="str">
            <v>S</v>
          </cell>
          <cell r="J11">
            <v>27.36</v>
          </cell>
          <cell r="K11">
            <v>0</v>
          </cell>
        </row>
        <row r="12">
          <cell r="B12">
            <v>24.4375</v>
          </cell>
          <cell r="C12">
            <v>31.7</v>
          </cell>
          <cell r="D12">
            <v>17.8</v>
          </cell>
          <cell r="E12">
            <v>58.416666666666664</v>
          </cell>
          <cell r="F12">
            <v>87</v>
          </cell>
          <cell r="G12">
            <v>28</v>
          </cell>
          <cell r="H12">
            <v>11.879999999999999</v>
          </cell>
          <cell r="I12" t="str">
            <v>S</v>
          </cell>
          <cell r="J12">
            <v>24.48</v>
          </cell>
          <cell r="K12">
            <v>0</v>
          </cell>
        </row>
        <row r="13">
          <cell r="B13">
            <v>25.354166666666671</v>
          </cell>
          <cell r="C13">
            <v>33</v>
          </cell>
          <cell r="D13">
            <v>18.7</v>
          </cell>
          <cell r="E13">
            <v>56.833333333333336</v>
          </cell>
          <cell r="F13">
            <v>79</v>
          </cell>
          <cell r="G13">
            <v>33</v>
          </cell>
          <cell r="H13">
            <v>14.76</v>
          </cell>
          <cell r="I13" t="str">
            <v>N</v>
          </cell>
          <cell r="J13">
            <v>32.76</v>
          </cell>
          <cell r="K13">
            <v>0</v>
          </cell>
        </row>
        <row r="14">
          <cell r="B14">
            <v>22.145833333333332</v>
          </cell>
          <cell r="C14">
            <v>27.2</v>
          </cell>
          <cell r="D14">
            <v>18.399999999999999</v>
          </cell>
          <cell r="E14">
            <v>80.5</v>
          </cell>
          <cell r="F14">
            <v>95</v>
          </cell>
          <cell r="G14">
            <v>53</v>
          </cell>
          <cell r="H14">
            <v>16.2</v>
          </cell>
          <cell r="I14" t="str">
            <v>NE</v>
          </cell>
          <cell r="J14">
            <v>60.480000000000004</v>
          </cell>
          <cell r="K14">
            <v>31.199999999999996</v>
          </cell>
        </row>
        <row r="15">
          <cell r="B15">
            <v>24.037500000000001</v>
          </cell>
          <cell r="C15">
            <v>29</v>
          </cell>
          <cell r="D15">
            <v>19.100000000000001</v>
          </cell>
          <cell r="E15">
            <v>74.9375</v>
          </cell>
          <cell r="F15">
            <v>94</v>
          </cell>
          <cell r="G15">
            <v>53</v>
          </cell>
          <cell r="H15">
            <v>12.24</v>
          </cell>
          <cell r="I15" t="str">
            <v>NO</v>
          </cell>
          <cell r="J15">
            <v>26.64</v>
          </cell>
          <cell r="K15">
            <v>0</v>
          </cell>
        </row>
        <row r="16">
          <cell r="B16">
            <v>23.395833333333339</v>
          </cell>
          <cell r="C16">
            <v>30.8</v>
          </cell>
          <cell r="D16">
            <v>19.3</v>
          </cell>
          <cell r="E16">
            <v>80.791666666666671</v>
          </cell>
          <cell r="F16">
            <v>96</v>
          </cell>
          <cell r="G16">
            <v>48</v>
          </cell>
          <cell r="H16">
            <v>16.559999999999999</v>
          </cell>
          <cell r="I16" t="str">
            <v>NE</v>
          </cell>
          <cell r="J16">
            <v>43.2</v>
          </cell>
          <cell r="K16">
            <v>0</v>
          </cell>
        </row>
        <row r="17">
          <cell r="B17">
            <v>23.112500000000001</v>
          </cell>
          <cell r="C17">
            <v>31.5</v>
          </cell>
          <cell r="D17">
            <v>18.600000000000001</v>
          </cell>
          <cell r="E17">
            <v>79.333333333333329</v>
          </cell>
          <cell r="F17">
            <v>92</v>
          </cell>
          <cell r="G17">
            <v>47</v>
          </cell>
          <cell r="H17">
            <v>26.28</v>
          </cell>
          <cell r="I17" t="str">
            <v>NE</v>
          </cell>
          <cell r="J17">
            <v>46.080000000000005</v>
          </cell>
          <cell r="K17">
            <v>0.4</v>
          </cell>
        </row>
        <row r="18">
          <cell r="B18">
            <v>24.062499999999996</v>
          </cell>
          <cell r="C18">
            <v>32.5</v>
          </cell>
          <cell r="D18">
            <v>18.7</v>
          </cell>
          <cell r="E18">
            <v>75.916666666666671</v>
          </cell>
          <cell r="F18">
            <v>92</v>
          </cell>
          <cell r="G18">
            <v>49</v>
          </cell>
          <cell r="H18">
            <v>24.840000000000003</v>
          </cell>
          <cell r="I18" t="str">
            <v>NE</v>
          </cell>
          <cell r="J18">
            <v>48.6</v>
          </cell>
          <cell r="K18">
            <v>6</v>
          </cell>
        </row>
        <row r="19">
          <cell r="B19">
            <v>24.875</v>
          </cell>
          <cell r="C19">
            <v>32.299999999999997</v>
          </cell>
          <cell r="D19">
            <v>20.9</v>
          </cell>
          <cell r="E19">
            <v>77.833333333333329</v>
          </cell>
          <cell r="F19">
            <v>93</v>
          </cell>
          <cell r="G19">
            <v>48</v>
          </cell>
          <cell r="H19">
            <v>20.16</v>
          </cell>
          <cell r="I19" t="str">
            <v>N</v>
          </cell>
          <cell r="J19">
            <v>37.800000000000004</v>
          </cell>
          <cell r="K19">
            <v>0.60000000000000009</v>
          </cell>
        </row>
        <row r="20">
          <cell r="B20">
            <v>25.954166666666666</v>
          </cell>
          <cell r="C20">
            <v>33.1</v>
          </cell>
          <cell r="D20">
            <v>21.1</v>
          </cell>
          <cell r="E20">
            <v>72.708333333333329</v>
          </cell>
          <cell r="F20">
            <v>93</v>
          </cell>
          <cell r="G20">
            <v>42</v>
          </cell>
          <cell r="H20">
            <v>22.68</v>
          </cell>
          <cell r="I20" t="str">
            <v>N</v>
          </cell>
          <cell r="J20">
            <v>38.159999999999997</v>
          </cell>
          <cell r="K20">
            <v>0</v>
          </cell>
        </row>
        <row r="21">
          <cell r="B21">
            <v>24.683333333333326</v>
          </cell>
          <cell r="C21">
            <v>32.200000000000003</v>
          </cell>
          <cell r="D21">
            <v>20.6</v>
          </cell>
          <cell r="E21">
            <v>76.875</v>
          </cell>
          <cell r="F21">
            <v>93</v>
          </cell>
          <cell r="G21">
            <v>47</v>
          </cell>
          <cell r="H21">
            <v>18.720000000000002</v>
          </cell>
          <cell r="I21" t="str">
            <v>N</v>
          </cell>
          <cell r="J21">
            <v>40.32</v>
          </cell>
          <cell r="K21">
            <v>0.60000000000000009</v>
          </cell>
        </row>
        <row r="22">
          <cell r="B22">
            <v>23.466666666666669</v>
          </cell>
          <cell r="C22">
            <v>30.6</v>
          </cell>
          <cell r="D22">
            <v>19.899999999999999</v>
          </cell>
          <cell r="E22">
            <v>81.416666666666671</v>
          </cell>
          <cell r="F22">
            <v>94</v>
          </cell>
          <cell r="G22">
            <v>55</v>
          </cell>
          <cell r="H22">
            <v>13.32</v>
          </cell>
          <cell r="I22" t="str">
            <v>NE</v>
          </cell>
          <cell r="J22">
            <v>48.24</v>
          </cell>
          <cell r="K22">
            <v>3.6</v>
          </cell>
        </row>
        <row r="23">
          <cell r="B23">
            <v>24.733333333333334</v>
          </cell>
          <cell r="C23">
            <v>31.5</v>
          </cell>
          <cell r="D23">
            <v>20.8</v>
          </cell>
          <cell r="E23">
            <v>79.5</v>
          </cell>
          <cell r="F23">
            <v>95</v>
          </cell>
          <cell r="G23">
            <v>50</v>
          </cell>
          <cell r="H23">
            <v>21.240000000000002</v>
          </cell>
          <cell r="I23" t="str">
            <v>NE</v>
          </cell>
          <cell r="J23">
            <v>46.440000000000005</v>
          </cell>
          <cell r="K23">
            <v>1.8</v>
          </cell>
        </row>
        <row r="24">
          <cell r="B24">
            <v>22.154166666666669</v>
          </cell>
          <cell r="C24">
            <v>25.2</v>
          </cell>
          <cell r="D24">
            <v>21</v>
          </cell>
          <cell r="E24">
            <v>92.5</v>
          </cell>
          <cell r="F24">
            <v>96</v>
          </cell>
          <cell r="G24">
            <v>78</v>
          </cell>
          <cell r="H24">
            <v>12.96</v>
          </cell>
          <cell r="I24" t="str">
            <v>NE</v>
          </cell>
          <cell r="J24">
            <v>30.6</v>
          </cell>
          <cell r="K24">
            <v>96.000000000000014</v>
          </cell>
        </row>
        <row r="25">
          <cell r="B25">
            <v>22.158333333333335</v>
          </cell>
          <cell r="C25">
            <v>26.4</v>
          </cell>
          <cell r="D25">
            <v>20.100000000000001</v>
          </cell>
          <cell r="E25">
            <v>86.666666666666671</v>
          </cell>
          <cell r="F25">
            <v>95</v>
          </cell>
          <cell r="G25">
            <v>68</v>
          </cell>
          <cell r="H25">
            <v>16.2</v>
          </cell>
          <cell r="I25" t="str">
            <v>O</v>
          </cell>
          <cell r="J25">
            <v>29.52</v>
          </cell>
          <cell r="K25">
            <v>1.2</v>
          </cell>
        </row>
        <row r="26">
          <cell r="B26">
            <v>21.683333333333334</v>
          </cell>
          <cell r="C26">
            <v>26.9</v>
          </cell>
          <cell r="D26">
            <v>18</v>
          </cell>
          <cell r="E26">
            <v>80.041666666666671</v>
          </cell>
          <cell r="F26">
            <v>95</v>
          </cell>
          <cell r="G26">
            <v>43</v>
          </cell>
          <cell r="H26">
            <v>16.920000000000002</v>
          </cell>
          <cell r="I26" t="str">
            <v>S</v>
          </cell>
          <cell r="J26">
            <v>31.319999999999997</v>
          </cell>
          <cell r="K26">
            <v>1.5999999999999999</v>
          </cell>
        </row>
        <row r="27">
          <cell r="B27">
            <v>19.44166666666667</v>
          </cell>
          <cell r="C27">
            <v>27.1</v>
          </cell>
          <cell r="D27">
            <v>12.8</v>
          </cell>
          <cell r="E27">
            <v>75.791666666666671</v>
          </cell>
          <cell r="F27">
            <v>91</v>
          </cell>
          <cell r="G27">
            <v>51</v>
          </cell>
          <cell r="H27">
            <v>18.36</v>
          </cell>
          <cell r="I27" t="str">
            <v>S</v>
          </cell>
          <cell r="J27">
            <v>28.44</v>
          </cell>
          <cell r="K27">
            <v>0</v>
          </cell>
        </row>
        <row r="28">
          <cell r="B28">
            <v>22.379166666666666</v>
          </cell>
          <cell r="C28">
            <v>28.8</v>
          </cell>
          <cell r="D28">
            <v>18.2</v>
          </cell>
          <cell r="E28">
            <v>75.666666666666671</v>
          </cell>
          <cell r="F28">
            <v>95</v>
          </cell>
          <cell r="G28">
            <v>47</v>
          </cell>
          <cell r="H28">
            <v>18.36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23.208333333333332</v>
          </cell>
          <cell r="C29">
            <v>29.9</v>
          </cell>
          <cell r="D29">
            <v>17.8</v>
          </cell>
          <cell r="E29">
            <v>69.5</v>
          </cell>
          <cell r="F29">
            <v>88</v>
          </cell>
          <cell r="G29">
            <v>44</v>
          </cell>
          <cell r="H29">
            <v>18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23.229166666666668</v>
          </cell>
          <cell r="C30">
            <v>30.6</v>
          </cell>
          <cell r="D30">
            <v>18.3</v>
          </cell>
          <cell r="E30">
            <v>66.958333333333329</v>
          </cell>
          <cell r="F30">
            <v>84</v>
          </cell>
          <cell r="G30">
            <v>41</v>
          </cell>
          <cell r="H30">
            <v>18.36</v>
          </cell>
          <cell r="I30" t="str">
            <v>SE</v>
          </cell>
          <cell r="J30">
            <v>30.96</v>
          </cell>
          <cell r="K30">
            <v>0</v>
          </cell>
        </row>
        <row r="31">
          <cell r="B31">
            <v>23.579166666666662</v>
          </cell>
          <cell r="C31">
            <v>30.1</v>
          </cell>
          <cell r="D31">
            <v>18.5</v>
          </cell>
          <cell r="E31">
            <v>68.5</v>
          </cell>
          <cell r="F31">
            <v>86</v>
          </cell>
          <cell r="G31">
            <v>44</v>
          </cell>
          <cell r="H31">
            <v>17.64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25.079166666666669</v>
          </cell>
          <cell r="C32">
            <v>30.9</v>
          </cell>
          <cell r="D32">
            <v>20.3</v>
          </cell>
          <cell r="E32">
            <v>69.25</v>
          </cell>
          <cell r="F32">
            <v>86</v>
          </cell>
          <cell r="G32">
            <v>49</v>
          </cell>
          <cell r="H32">
            <v>19.8</v>
          </cell>
          <cell r="I32" t="str">
            <v>NE</v>
          </cell>
          <cell r="J32">
            <v>36.72</v>
          </cell>
          <cell r="K32">
            <v>0</v>
          </cell>
        </row>
        <row r="33">
          <cell r="B33">
            <v>24.716666666666669</v>
          </cell>
          <cell r="C33">
            <v>30.1</v>
          </cell>
          <cell r="D33">
            <v>21.6</v>
          </cell>
          <cell r="E33">
            <v>74.708333333333329</v>
          </cell>
          <cell r="F33">
            <v>88</v>
          </cell>
          <cell r="G33">
            <v>54</v>
          </cell>
          <cell r="H33">
            <v>33.840000000000003</v>
          </cell>
          <cell r="I33" t="str">
            <v>NE</v>
          </cell>
          <cell r="J33">
            <v>63</v>
          </cell>
          <cell r="K33">
            <v>0.4</v>
          </cell>
        </row>
        <row r="34">
          <cell r="B34">
            <v>24.475000000000005</v>
          </cell>
          <cell r="C34">
            <v>30.2</v>
          </cell>
          <cell r="D34">
            <v>21.3</v>
          </cell>
          <cell r="E34">
            <v>78.75</v>
          </cell>
          <cell r="F34">
            <v>92</v>
          </cell>
          <cell r="G34">
            <v>55</v>
          </cell>
          <cell r="H34">
            <v>20.52</v>
          </cell>
          <cell r="I34" t="str">
            <v>NE</v>
          </cell>
          <cell r="J34">
            <v>39.96</v>
          </cell>
          <cell r="K34">
            <v>0.2</v>
          </cell>
        </row>
        <row r="35">
          <cell r="B35">
            <v>23.416666666666668</v>
          </cell>
          <cell r="C35">
            <v>28.3</v>
          </cell>
          <cell r="D35">
            <v>19.399999999999999</v>
          </cell>
          <cell r="E35">
            <v>87.333333333333329</v>
          </cell>
          <cell r="F35">
            <v>96</v>
          </cell>
          <cell r="G35">
            <v>67</v>
          </cell>
          <cell r="H35">
            <v>14.76</v>
          </cell>
          <cell r="I35" t="str">
            <v>N</v>
          </cell>
          <cell r="J35">
            <v>54.72</v>
          </cell>
          <cell r="K35">
            <v>68.2</v>
          </cell>
        </row>
        <row r="36">
          <cell r="I36" t="str">
            <v>NE</v>
          </cell>
        </row>
      </sheetData>
      <sheetData sheetId="3">
        <row r="5">
          <cell r="B5">
            <v>23.400000000000002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20.891666666666666</v>
          </cell>
        </row>
      </sheetData>
      <sheetData sheetId="6"/>
      <sheetData sheetId="7"/>
      <sheetData sheetId="8">
        <row r="5">
          <cell r="B5">
            <v>23.137499999999992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25.620833333333334</v>
          </cell>
        </row>
      </sheetData>
      <sheetData sheetId="1">
        <row r="5">
          <cell r="B5">
            <v>26.562499999999996</v>
          </cell>
        </row>
      </sheetData>
      <sheetData sheetId="2">
        <row r="5">
          <cell r="B5">
            <v>25.008333333333336</v>
          </cell>
          <cell r="C5">
            <v>32.1</v>
          </cell>
          <cell r="D5">
            <v>20.3</v>
          </cell>
          <cell r="E5">
            <v>73.25</v>
          </cell>
          <cell r="F5">
            <v>92</v>
          </cell>
          <cell r="G5">
            <v>46</v>
          </cell>
          <cell r="H5">
            <v>10.44</v>
          </cell>
          <cell r="I5" t="str">
            <v>NO</v>
          </cell>
          <cell r="J5">
            <v>24.840000000000003</v>
          </cell>
          <cell r="K5">
            <v>0</v>
          </cell>
        </row>
        <row r="6">
          <cell r="B6">
            <v>25.795833333333334</v>
          </cell>
          <cell r="C6">
            <v>33.1</v>
          </cell>
          <cell r="D6">
            <v>18.600000000000001</v>
          </cell>
          <cell r="E6">
            <v>71.375</v>
          </cell>
          <cell r="F6">
            <v>93</v>
          </cell>
          <cell r="G6">
            <v>46</v>
          </cell>
          <cell r="H6">
            <v>15.120000000000001</v>
          </cell>
          <cell r="I6" t="str">
            <v>SE</v>
          </cell>
          <cell r="J6">
            <v>72.72</v>
          </cell>
          <cell r="K6">
            <v>25.200000000000003</v>
          </cell>
        </row>
        <row r="7">
          <cell r="B7">
            <v>20.254166666666666</v>
          </cell>
          <cell r="C7">
            <v>23.3</v>
          </cell>
          <cell r="D7">
            <v>19</v>
          </cell>
          <cell r="E7">
            <v>92.625</v>
          </cell>
          <cell r="F7">
            <v>95</v>
          </cell>
          <cell r="G7">
            <v>72</v>
          </cell>
          <cell r="H7">
            <v>15.840000000000002</v>
          </cell>
          <cell r="I7" t="str">
            <v>S</v>
          </cell>
          <cell r="J7">
            <v>73.08</v>
          </cell>
          <cell r="K7">
            <v>59.6</v>
          </cell>
        </row>
        <row r="8">
          <cell r="B8">
            <v>22.366666666666671</v>
          </cell>
          <cell r="C8">
            <v>29.4</v>
          </cell>
          <cell r="D8">
            <v>19.2</v>
          </cell>
          <cell r="E8">
            <v>87.083333333333329</v>
          </cell>
          <cell r="F8">
            <v>95</v>
          </cell>
          <cell r="G8">
            <v>63</v>
          </cell>
          <cell r="H8">
            <v>12.24</v>
          </cell>
          <cell r="I8" t="str">
            <v>SE</v>
          </cell>
          <cell r="J8">
            <v>27</v>
          </cell>
          <cell r="K8">
            <v>0.2</v>
          </cell>
        </row>
        <row r="9">
          <cell r="B9">
            <v>24.650000000000006</v>
          </cell>
          <cell r="C9">
            <v>32.200000000000003</v>
          </cell>
          <cell r="D9">
            <v>19.8</v>
          </cell>
          <cell r="E9">
            <v>78.708333333333329</v>
          </cell>
          <cell r="F9">
            <v>94</v>
          </cell>
          <cell r="G9">
            <v>48</v>
          </cell>
          <cell r="H9">
            <v>16.2</v>
          </cell>
          <cell r="I9" t="str">
            <v>NO</v>
          </cell>
          <cell r="J9">
            <v>28.08</v>
          </cell>
          <cell r="K9">
            <v>0</v>
          </cell>
        </row>
        <row r="10">
          <cell r="B10">
            <v>24.820833333333336</v>
          </cell>
          <cell r="C10">
            <v>32.200000000000003</v>
          </cell>
          <cell r="D10">
            <v>20.6</v>
          </cell>
          <cell r="E10">
            <v>80.083333333333329</v>
          </cell>
          <cell r="F10">
            <v>95</v>
          </cell>
          <cell r="G10">
            <v>53</v>
          </cell>
          <cell r="H10">
            <v>12.24</v>
          </cell>
          <cell r="I10" t="str">
            <v>SE</v>
          </cell>
          <cell r="J10">
            <v>29.52</v>
          </cell>
          <cell r="K10">
            <v>9.4</v>
          </cell>
        </row>
        <row r="11">
          <cell r="B11">
            <v>24.329166666666669</v>
          </cell>
          <cell r="C11">
            <v>32</v>
          </cell>
          <cell r="D11">
            <v>19.5</v>
          </cell>
          <cell r="E11">
            <v>81.083333333333329</v>
          </cell>
          <cell r="F11">
            <v>95</v>
          </cell>
          <cell r="G11">
            <v>46</v>
          </cell>
          <cell r="H11">
            <v>21.6</v>
          </cell>
          <cell r="I11" t="str">
            <v>S</v>
          </cell>
          <cell r="J11">
            <v>72.360000000000014</v>
          </cell>
          <cell r="K11">
            <v>10.799999999999999</v>
          </cell>
        </row>
        <row r="12">
          <cell r="B12">
            <v>24.883333333333329</v>
          </cell>
          <cell r="C12">
            <v>31</v>
          </cell>
          <cell r="D12">
            <v>19.100000000000001</v>
          </cell>
          <cell r="E12">
            <v>72.625</v>
          </cell>
          <cell r="F12">
            <v>94</v>
          </cell>
          <cell r="G12">
            <v>38</v>
          </cell>
          <cell r="H12">
            <v>10.08</v>
          </cell>
          <cell r="I12" t="str">
            <v>NE</v>
          </cell>
          <cell r="J12">
            <v>20.52</v>
          </cell>
          <cell r="K12">
            <v>0</v>
          </cell>
        </row>
        <row r="13">
          <cell r="B13">
            <v>25.774999999999995</v>
          </cell>
          <cell r="C13">
            <v>32.700000000000003</v>
          </cell>
          <cell r="D13">
            <v>18.8</v>
          </cell>
          <cell r="E13">
            <v>66.666666666666671</v>
          </cell>
          <cell r="F13">
            <v>89</v>
          </cell>
          <cell r="G13">
            <v>40</v>
          </cell>
          <cell r="H13">
            <v>11.879999999999999</v>
          </cell>
          <cell r="I13" t="str">
            <v>NO</v>
          </cell>
          <cell r="J13">
            <v>29.52</v>
          </cell>
          <cell r="K13">
            <v>0</v>
          </cell>
        </row>
        <row r="14">
          <cell r="B14">
            <v>23.016666666666666</v>
          </cell>
          <cell r="C14">
            <v>29.1</v>
          </cell>
          <cell r="D14">
            <v>19.7</v>
          </cell>
          <cell r="E14">
            <v>81.083333333333329</v>
          </cell>
          <cell r="F14">
            <v>94</v>
          </cell>
          <cell r="G14">
            <v>65</v>
          </cell>
          <cell r="H14">
            <v>25.92</v>
          </cell>
          <cell r="I14" t="str">
            <v>NE</v>
          </cell>
          <cell r="J14">
            <v>51.480000000000004</v>
          </cell>
          <cell r="K14">
            <v>25.4</v>
          </cell>
        </row>
        <row r="15">
          <cell r="B15">
            <v>21.633333333333329</v>
          </cell>
          <cell r="C15">
            <v>29.7</v>
          </cell>
          <cell r="D15">
            <v>18.7</v>
          </cell>
          <cell r="E15">
            <v>87.291666666666671</v>
          </cell>
          <cell r="F15">
            <v>95</v>
          </cell>
          <cell r="G15">
            <v>58</v>
          </cell>
          <cell r="H15">
            <v>15.48</v>
          </cell>
          <cell r="I15" t="str">
            <v>SE</v>
          </cell>
          <cell r="J15">
            <v>31.319999999999997</v>
          </cell>
          <cell r="K15">
            <v>18</v>
          </cell>
        </row>
        <row r="16">
          <cell r="B16">
            <v>23.508333333333336</v>
          </cell>
          <cell r="C16">
            <v>28.7</v>
          </cell>
          <cell r="D16">
            <v>20.100000000000001</v>
          </cell>
          <cell r="E16">
            <v>82.458333333333329</v>
          </cell>
          <cell r="F16">
            <v>94</v>
          </cell>
          <cell r="G16">
            <v>62</v>
          </cell>
          <cell r="H16">
            <v>15.840000000000002</v>
          </cell>
          <cell r="I16" t="str">
            <v>NO</v>
          </cell>
          <cell r="J16">
            <v>35.64</v>
          </cell>
          <cell r="K16">
            <v>1.8</v>
          </cell>
        </row>
        <row r="17">
          <cell r="B17">
            <v>25.504166666666663</v>
          </cell>
          <cell r="C17">
            <v>32</v>
          </cell>
          <cell r="D17">
            <v>20.9</v>
          </cell>
          <cell r="E17">
            <v>75.791666666666671</v>
          </cell>
          <cell r="F17">
            <v>94</v>
          </cell>
          <cell r="G17">
            <v>46</v>
          </cell>
          <cell r="H17">
            <v>16.2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25.129166666666674</v>
          </cell>
          <cell r="C18">
            <v>31.9</v>
          </cell>
          <cell r="D18">
            <v>20.6</v>
          </cell>
          <cell r="E18">
            <v>75.666666666666671</v>
          </cell>
          <cell r="F18">
            <v>94</v>
          </cell>
          <cell r="G18">
            <v>52</v>
          </cell>
          <cell r="H18">
            <v>13.68</v>
          </cell>
          <cell r="I18" t="str">
            <v>SE</v>
          </cell>
          <cell r="J18">
            <v>38.880000000000003</v>
          </cell>
          <cell r="K18">
            <v>0</v>
          </cell>
        </row>
        <row r="19">
          <cell r="B19">
            <v>26.112500000000001</v>
          </cell>
          <cell r="C19">
            <v>32.799999999999997</v>
          </cell>
          <cell r="D19">
            <v>20.6</v>
          </cell>
          <cell r="E19">
            <v>70.791666666666671</v>
          </cell>
          <cell r="F19">
            <v>91</v>
          </cell>
          <cell r="G19">
            <v>44</v>
          </cell>
          <cell r="H19">
            <v>15.120000000000001</v>
          </cell>
          <cell r="I19" t="str">
            <v>NO</v>
          </cell>
          <cell r="J19">
            <v>33.480000000000004</v>
          </cell>
          <cell r="K19">
            <v>0</v>
          </cell>
        </row>
        <row r="20">
          <cell r="B20">
            <v>26.066666666666663</v>
          </cell>
          <cell r="C20">
            <v>32.299999999999997</v>
          </cell>
          <cell r="D20">
            <v>21.6</v>
          </cell>
          <cell r="E20">
            <v>71.291666666666671</v>
          </cell>
          <cell r="F20">
            <v>91</v>
          </cell>
          <cell r="G20">
            <v>46</v>
          </cell>
          <cell r="H20">
            <v>14.4</v>
          </cell>
          <cell r="I20" t="str">
            <v>NO</v>
          </cell>
          <cell r="J20">
            <v>33.840000000000003</v>
          </cell>
          <cell r="K20">
            <v>0</v>
          </cell>
        </row>
        <row r="21">
          <cell r="B21">
            <v>26.725000000000005</v>
          </cell>
          <cell r="C21">
            <v>33.200000000000003</v>
          </cell>
          <cell r="D21">
            <v>22.3</v>
          </cell>
          <cell r="E21">
            <v>69.166666666666671</v>
          </cell>
          <cell r="F21">
            <v>88</v>
          </cell>
          <cell r="G21">
            <v>42</v>
          </cell>
          <cell r="H21">
            <v>15.48</v>
          </cell>
          <cell r="I21" t="str">
            <v>NO</v>
          </cell>
          <cell r="J21">
            <v>34.92</v>
          </cell>
          <cell r="K21">
            <v>0</v>
          </cell>
        </row>
        <row r="22">
          <cell r="B22">
            <v>26.029166666666669</v>
          </cell>
          <cell r="C22">
            <v>32.700000000000003</v>
          </cell>
          <cell r="D22">
            <v>20.8</v>
          </cell>
          <cell r="E22">
            <v>67.333333333333329</v>
          </cell>
          <cell r="F22">
            <v>88</v>
          </cell>
          <cell r="G22">
            <v>43</v>
          </cell>
          <cell r="H22">
            <v>16.559999999999999</v>
          </cell>
          <cell r="I22" t="str">
            <v>NO</v>
          </cell>
          <cell r="J22">
            <v>37.800000000000004</v>
          </cell>
          <cell r="K22">
            <v>0</v>
          </cell>
        </row>
        <row r="23">
          <cell r="B23">
            <v>25.620833333333334</v>
          </cell>
          <cell r="C23">
            <v>32.4</v>
          </cell>
          <cell r="D23">
            <v>21.6</v>
          </cell>
          <cell r="E23">
            <v>73.958333333333329</v>
          </cell>
          <cell r="F23">
            <v>90</v>
          </cell>
          <cell r="G23">
            <v>48</v>
          </cell>
          <cell r="H23">
            <v>16.559999999999999</v>
          </cell>
          <cell r="I23" t="str">
            <v>NO</v>
          </cell>
          <cell r="J23">
            <v>49.680000000000007</v>
          </cell>
          <cell r="K23">
            <v>4.4000000000000004</v>
          </cell>
        </row>
        <row r="24">
          <cell r="B24">
            <v>24.041666666666668</v>
          </cell>
          <cell r="C24">
            <v>29.5</v>
          </cell>
          <cell r="D24">
            <v>21.9</v>
          </cell>
          <cell r="E24">
            <v>84.416666666666671</v>
          </cell>
          <cell r="F24">
            <v>94</v>
          </cell>
          <cell r="G24">
            <v>60</v>
          </cell>
          <cell r="H24">
            <v>16.559999999999999</v>
          </cell>
          <cell r="I24" t="str">
            <v>NO</v>
          </cell>
          <cell r="J24">
            <v>38.880000000000003</v>
          </cell>
          <cell r="K24">
            <v>9.8000000000000007</v>
          </cell>
        </row>
        <row r="25">
          <cell r="B25">
            <v>24.708333333333332</v>
          </cell>
          <cell r="C25">
            <v>30.3</v>
          </cell>
          <cell r="D25">
            <v>22.2</v>
          </cell>
          <cell r="E25">
            <v>84.583333333333329</v>
          </cell>
          <cell r="F25">
            <v>94</v>
          </cell>
          <cell r="G25">
            <v>59</v>
          </cell>
          <cell r="H25">
            <v>16.559999999999999</v>
          </cell>
          <cell r="I25" t="str">
            <v>NO</v>
          </cell>
          <cell r="J25">
            <v>34.200000000000003</v>
          </cell>
          <cell r="K25">
            <v>4.2000000000000011</v>
          </cell>
        </row>
        <row r="26">
          <cell r="B26">
            <v>23.541666666666668</v>
          </cell>
          <cell r="C26">
            <v>25</v>
          </cell>
          <cell r="D26">
            <v>22.2</v>
          </cell>
          <cell r="E26">
            <v>86.916666666666671</v>
          </cell>
          <cell r="F26">
            <v>94</v>
          </cell>
          <cell r="G26">
            <v>75</v>
          </cell>
          <cell r="H26">
            <v>12.6</v>
          </cell>
          <cell r="I26" t="str">
            <v>SE</v>
          </cell>
          <cell r="J26">
            <v>27.720000000000002</v>
          </cell>
          <cell r="K26">
            <v>5</v>
          </cell>
        </row>
        <row r="27">
          <cell r="B27">
            <v>21.974999999999998</v>
          </cell>
          <cell r="C27">
            <v>29.1</v>
          </cell>
          <cell r="D27">
            <v>15.7</v>
          </cell>
          <cell r="E27">
            <v>76.333333333333329</v>
          </cell>
          <cell r="F27">
            <v>94</v>
          </cell>
          <cell r="G27">
            <v>47</v>
          </cell>
          <cell r="H27">
            <v>16.559999999999999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23.883333333333336</v>
          </cell>
          <cell r="C28">
            <v>31</v>
          </cell>
          <cell r="D28">
            <v>19.3</v>
          </cell>
          <cell r="E28">
            <v>75.416666666666671</v>
          </cell>
          <cell r="F28">
            <v>94</v>
          </cell>
          <cell r="G28">
            <v>46</v>
          </cell>
          <cell r="H28">
            <v>10.44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24.375</v>
          </cell>
          <cell r="C29">
            <v>32.1</v>
          </cell>
          <cell r="D29">
            <v>18.5</v>
          </cell>
          <cell r="E29">
            <v>71.583333333333329</v>
          </cell>
          <cell r="F29">
            <v>89</v>
          </cell>
          <cell r="G29">
            <v>44</v>
          </cell>
          <cell r="H29">
            <v>14.04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24.708333333333332</v>
          </cell>
          <cell r="C30">
            <v>32.299999999999997</v>
          </cell>
          <cell r="D30">
            <v>18.7</v>
          </cell>
          <cell r="E30">
            <v>71.041666666666671</v>
          </cell>
          <cell r="F30">
            <v>91</v>
          </cell>
          <cell r="G30">
            <v>38</v>
          </cell>
          <cell r="H30">
            <v>11.879999999999999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23.641666666666666</v>
          </cell>
          <cell r="C31">
            <v>30.9</v>
          </cell>
          <cell r="D31">
            <v>17.3</v>
          </cell>
          <cell r="E31">
            <v>72.041666666666671</v>
          </cell>
          <cell r="F31">
            <v>87</v>
          </cell>
          <cell r="G31">
            <v>49</v>
          </cell>
          <cell r="H31">
            <v>13.68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24.325000000000003</v>
          </cell>
          <cell r="C32">
            <v>31.1</v>
          </cell>
          <cell r="D32">
            <v>20.100000000000001</v>
          </cell>
          <cell r="E32">
            <v>75.791666666666671</v>
          </cell>
          <cell r="F32">
            <v>90</v>
          </cell>
          <cell r="G32">
            <v>51</v>
          </cell>
          <cell r="H32">
            <v>13.32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23.045833333333334</v>
          </cell>
          <cell r="C33">
            <v>28.5</v>
          </cell>
          <cell r="D33">
            <v>20.7</v>
          </cell>
          <cell r="E33">
            <v>83.791666666666671</v>
          </cell>
          <cell r="F33">
            <v>92</v>
          </cell>
          <cell r="G33">
            <v>62</v>
          </cell>
          <cell r="H33">
            <v>14.04</v>
          </cell>
          <cell r="I33" t="str">
            <v>NO</v>
          </cell>
          <cell r="J33">
            <v>32.4</v>
          </cell>
          <cell r="K33">
            <v>4.6000000000000005</v>
          </cell>
        </row>
        <row r="34">
          <cell r="B34">
            <v>24.012499999999999</v>
          </cell>
          <cell r="C34">
            <v>29</v>
          </cell>
          <cell r="D34">
            <v>21.8</v>
          </cell>
          <cell r="E34">
            <v>81.958333333333329</v>
          </cell>
          <cell r="F34">
            <v>91</v>
          </cell>
          <cell r="G34">
            <v>61</v>
          </cell>
          <cell r="H34">
            <v>17.64</v>
          </cell>
          <cell r="I34" t="str">
            <v>N</v>
          </cell>
          <cell r="J34">
            <v>38.519999999999996</v>
          </cell>
          <cell r="K34">
            <v>0.8</v>
          </cell>
        </row>
        <row r="35">
          <cell r="B35">
            <v>24.537499999999998</v>
          </cell>
          <cell r="C35">
            <v>30.4</v>
          </cell>
          <cell r="D35">
            <v>20.7</v>
          </cell>
          <cell r="E35">
            <v>77.958333333333329</v>
          </cell>
          <cell r="F35">
            <v>92</v>
          </cell>
          <cell r="G35">
            <v>55</v>
          </cell>
          <cell r="H35">
            <v>16.2</v>
          </cell>
          <cell r="I35" t="str">
            <v>NO</v>
          </cell>
          <cell r="J35">
            <v>30.96</v>
          </cell>
          <cell r="K35">
            <v>0</v>
          </cell>
        </row>
        <row r="36">
          <cell r="I36" t="str">
            <v>NO</v>
          </cell>
        </row>
      </sheetData>
      <sheetData sheetId="3">
        <row r="5">
          <cell r="B5">
            <v>25.558333333333334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>
        <row r="5">
          <cell r="B5">
            <v>27.820833333333329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25.129166666666666</v>
          </cell>
        </row>
      </sheetData>
      <sheetData sheetId="1">
        <row r="5">
          <cell r="B5">
            <v>24.166666666666671</v>
          </cell>
        </row>
      </sheetData>
      <sheetData sheetId="2">
        <row r="5">
          <cell r="B5">
            <v>24.254166666666666</v>
          </cell>
          <cell r="C5">
            <v>32.700000000000003</v>
          </cell>
          <cell r="D5">
            <v>21.1</v>
          </cell>
          <cell r="E5">
            <v>78.375</v>
          </cell>
          <cell r="F5">
            <v>94</v>
          </cell>
          <cell r="G5">
            <v>48</v>
          </cell>
          <cell r="H5">
            <v>16.920000000000002</v>
          </cell>
          <cell r="I5" t="str">
            <v>O</v>
          </cell>
          <cell r="J5">
            <v>31.319999999999997</v>
          </cell>
          <cell r="K5">
            <v>0</v>
          </cell>
        </row>
        <row r="6">
          <cell r="B6">
            <v>25.529166666666665</v>
          </cell>
          <cell r="C6">
            <v>32.6</v>
          </cell>
          <cell r="D6">
            <v>20.7</v>
          </cell>
          <cell r="E6">
            <v>78.25</v>
          </cell>
          <cell r="F6">
            <v>96</v>
          </cell>
          <cell r="G6">
            <v>44</v>
          </cell>
          <cell r="H6">
            <v>15.120000000000001</v>
          </cell>
          <cell r="I6" t="str">
            <v>NE</v>
          </cell>
          <cell r="J6">
            <v>25.2</v>
          </cell>
          <cell r="K6">
            <v>0</v>
          </cell>
        </row>
        <row r="7">
          <cell r="B7">
            <v>25.458333333333339</v>
          </cell>
          <cell r="C7">
            <v>32.6</v>
          </cell>
          <cell r="D7">
            <v>19</v>
          </cell>
          <cell r="E7">
            <v>73.125</v>
          </cell>
          <cell r="F7">
            <v>95</v>
          </cell>
          <cell r="G7">
            <v>43</v>
          </cell>
          <cell r="H7">
            <v>28.8</v>
          </cell>
          <cell r="I7" t="str">
            <v>NE</v>
          </cell>
          <cell r="J7">
            <v>51.480000000000004</v>
          </cell>
          <cell r="K7">
            <v>8.6</v>
          </cell>
        </row>
        <row r="8">
          <cell r="B8">
            <v>25.045833333333331</v>
          </cell>
          <cell r="C8">
            <v>32.700000000000003</v>
          </cell>
          <cell r="D8">
            <v>20.7</v>
          </cell>
          <cell r="E8">
            <v>79.083333333333329</v>
          </cell>
          <cell r="F8">
            <v>96</v>
          </cell>
          <cell r="G8">
            <v>47</v>
          </cell>
          <cell r="H8">
            <v>21.240000000000002</v>
          </cell>
          <cell r="I8" t="str">
            <v>L</v>
          </cell>
          <cell r="J8">
            <v>36.36</v>
          </cell>
          <cell r="K8">
            <v>14.6</v>
          </cell>
        </row>
        <row r="9">
          <cell r="B9">
            <v>24.808333333333337</v>
          </cell>
          <cell r="C9">
            <v>29.2</v>
          </cell>
          <cell r="D9">
            <v>22.1</v>
          </cell>
          <cell r="E9">
            <v>83.416666666666671</v>
          </cell>
          <cell r="F9">
            <v>96</v>
          </cell>
          <cell r="G9">
            <v>65</v>
          </cell>
          <cell r="H9">
            <v>20.16</v>
          </cell>
          <cell r="I9" t="str">
            <v>L</v>
          </cell>
          <cell r="J9">
            <v>33.119999999999997</v>
          </cell>
          <cell r="K9">
            <v>1.2</v>
          </cell>
        </row>
        <row r="10">
          <cell r="B10">
            <v>25.80416666666666</v>
          </cell>
          <cell r="C10">
            <v>31.9</v>
          </cell>
          <cell r="D10">
            <v>21.5</v>
          </cell>
          <cell r="E10">
            <v>77.083333333333329</v>
          </cell>
          <cell r="F10">
            <v>94</v>
          </cell>
          <cell r="G10">
            <v>52</v>
          </cell>
          <cell r="H10">
            <v>16.2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24.258333333333336</v>
          </cell>
          <cell r="C11">
            <v>30.9</v>
          </cell>
          <cell r="D11">
            <v>21.5</v>
          </cell>
          <cell r="E11">
            <v>85.166666666666671</v>
          </cell>
          <cell r="F11">
            <v>96</v>
          </cell>
          <cell r="G11">
            <v>58</v>
          </cell>
          <cell r="H11">
            <v>24.12</v>
          </cell>
          <cell r="I11" t="str">
            <v>L</v>
          </cell>
          <cell r="J11">
            <v>47.519999999999996</v>
          </cell>
          <cell r="K11">
            <v>16.2</v>
          </cell>
        </row>
        <row r="12">
          <cell r="B12">
            <v>25.212500000000002</v>
          </cell>
          <cell r="C12">
            <v>31.7</v>
          </cell>
          <cell r="D12">
            <v>21</v>
          </cell>
          <cell r="E12">
            <v>79.25</v>
          </cell>
          <cell r="F12">
            <v>95</v>
          </cell>
          <cell r="G12">
            <v>52</v>
          </cell>
          <cell r="H12">
            <v>19.440000000000001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26.170833333333331</v>
          </cell>
          <cell r="C13">
            <v>33.299999999999997</v>
          </cell>
          <cell r="D13">
            <v>21.9</v>
          </cell>
          <cell r="E13">
            <v>74.708333333333329</v>
          </cell>
          <cell r="F13">
            <v>92</v>
          </cell>
          <cell r="G13">
            <v>42</v>
          </cell>
          <cell r="H13">
            <v>19.079999999999998</v>
          </cell>
          <cell r="I13" t="str">
            <v>NE</v>
          </cell>
          <cell r="J13">
            <v>41.04</v>
          </cell>
          <cell r="K13">
            <v>0</v>
          </cell>
        </row>
        <row r="14">
          <cell r="B14">
            <v>26.283333333333335</v>
          </cell>
          <cell r="C14">
            <v>32.299999999999997</v>
          </cell>
          <cell r="D14">
            <v>22.6</v>
          </cell>
          <cell r="E14">
            <v>76.416666666666671</v>
          </cell>
          <cell r="F14">
            <v>93</v>
          </cell>
          <cell r="G14">
            <v>49</v>
          </cell>
          <cell r="H14">
            <v>25.92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23.941666666666666</v>
          </cell>
          <cell r="C15">
            <v>31.3</v>
          </cell>
          <cell r="D15">
            <v>18.7</v>
          </cell>
          <cell r="E15">
            <v>85</v>
          </cell>
          <cell r="F15">
            <v>97</v>
          </cell>
          <cell r="G15">
            <v>55</v>
          </cell>
          <cell r="H15">
            <v>26.64</v>
          </cell>
          <cell r="I15" t="str">
            <v>N</v>
          </cell>
          <cell r="J15">
            <v>68.400000000000006</v>
          </cell>
          <cell r="K15">
            <v>44.6</v>
          </cell>
        </row>
        <row r="16">
          <cell r="B16">
            <v>24.454166666666666</v>
          </cell>
          <cell r="C16">
            <v>31.1</v>
          </cell>
          <cell r="D16">
            <v>20.5</v>
          </cell>
          <cell r="E16">
            <v>81.333333333333329</v>
          </cell>
          <cell r="F16">
            <v>96</v>
          </cell>
          <cell r="G16">
            <v>53</v>
          </cell>
          <cell r="H16">
            <v>19.8</v>
          </cell>
          <cell r="I16" t="str">
            <v>L</v>
          </cell>
          <cell r="J16">
            <v>38.159999999999997</v>
          </cell>
          <cell r="K16">
            <v>1.4</v>
          </cell>
        </row>
        <row r="17">
          <cell r="B17">
            <v>24.95</v>
          </cell>
          <cell r="C17">
            <v>31</v>
          </cell>
          <cell r="D17">
            <v>21.1</v>
          </cell>
          <cell r="E17">
            <v>78.375</v>
          </cell>
          <cell r="F17">
            <v>92</v>
          </cell>
          <cell r="G17">
            <v>44</v>
          </cell>
          <cell r="H17">
            <v>18</v>
          </cell>
          <cell r="I17" t="str">
            <v>NE</v>
          </cell>
          <cell r="J17">
            <v>36</v>
          </cell>
          <cell r="K17">
            <v>4.2</v>
          </cell>
        </row>
        <row r="18">
          <cell r="B18">
            <v>25.245833333333334</v>
          </cell>
          <cell r="C18">
            <v>31.9</v>
          </cell>
          <cell r="D18">
            <v>21.3</v>
          </cell>
          <cell r="E18">
            <v>77.083333333333329</v>
          </cell>
          <cell r="F18">
            <v>91</v>
          </cell>
          <cell r="G18">
            <v>46</v>
          </cell>
          <cell r="H18">
            <v>21.6</v>
          </cell>
          <cell r="I18" t="str">
            <v>L</v>
          </cell>
          <cell r="J18">
            <v>37.080000000000005</v>
          </cell>
          <cell r="K18">
            <v>0</v>
          </cell>
        </row>
        <row r="19">
          <cell r="B19">
            <v>25.013043478260876</v>
          </cell>
          <cell r="C19">
            <v>33</v>
          </cell>
          <cell r="D19">
            <v>21.1</v>
          </cell>
          <cell r="E19">
            <v>75.130434782608702</v>
          </cell>
          <cell r="F19">
            <v>94</v>
          </cell>
          <cell r="G19">
            <v>43</v>
          </cell>
          <cell r="H19">
            <v>18.720000000000002</v>
          </cell>
          <cell r="I19" t="str">
            <v>L</v>
          </cell>
          <cell r="J19">
            <v>36.36</v>
          </cell>
          <cell r="K19">
            <v>0.4</v>
          </cell>
        </row>
        <row r="20">
          <cell r="B20">
            <v>25.074999999999999</v>
          </cell>
          <cell r="C20">
            <v>32</v>
          </cell>
          <cell r="D20">
            <v>20.9</v>
          </cell>
          <cell r="E20">
            <v>74.791666666666671</v>
          </cell>
          <cell r="F20">
            <v>93</v>
          </cell>
          <cell r="G20">
            <v>40</v>
          </cell>
          <cell r="H20">
            <v>17.64</v>
          </cell>
          <cell r="I20" t="str">
            <v>NE</v>
          </cell>
          <cell r="J20">
            <v>36.72</v>
          </cell>
          <cell r="K20">
            <v>0</v>
          </cell>
        </row>
        <row r="21">
          <cell r="B21">
            <v>24.708333333333332</v>
          </cell>
          <cell r="C21">
            <v>31.8</v>
          </cell>
          <cell r="D21">
            <v>21.3</v>
          </cell>
          <cell r="E21">
            <v>75.375</v>
          </cell>
          <cell r="F21">
            <v>87</v>
          </cell>
          <cell r="G21">
            <v>44</v>
          </cell>
          <cell r="H21">
            <v>23.400000000000002</v>
          </cell>
          <cell r="I21" t="str">
            <v>N</v>
          </cell>
          <cell r="J21">
            <v>55.080000000000005</v>
          </cell>
          <cell r="K21">
            <v>15.2</v>
          </cell>
        </row>
        <row r="22">
          <cell r="B22">
            <v>24.291666666666671</v>
          </cell>
          <cell r="C22">
            <v>31.1</v>
          </cell>
          <cell r="D22">
            <v>20.3</v>
          </cell>
          <cell r="E22">
            <v>76</v>
          </cell>
          <cell r="F22">
            <v>91</v>
          </cell>
          <cell r="G22">
            <v>48</v>
          </cell>
          <cell r="H22">
            <v>21.6</v>
          </cell>
          <cell r="I22" t="str">
            <v>L</v>
          </cell>
          <cell r="J22">
            <v>42.84</v>
          </cell>
          <cell r="K22">
            <v>0.4</v>
          </cell>
        </row>
        <row r="23">
          <cell r="B23">
            <v>25.412499999999998</v>
          </cell>
          <cell r="C23">
            <v>32.700000000000003</v>
          </cell>
          <cell r="D23">
            <v>21.4</v>
          </cell>
          <cell r="E23">
            <v>74.791666666666671</v>
          </cell>
          <cell r="F23">
            <v>91</v>
          </cell>
          <cell r="G23">
            <v>43</v>
          </cell>
          <cell r="H23">
            <v>27.36</v>
          </cell>
          <cell r="I23" t="str">
            <v>L</v>
          </cell>
          <cell r="J23">
            <v>49.32</v>
          </cell>
          <cell r="K23">
            <v>0</v>
          </cell>
        </row>
        <row r="24">
          <cell r="B24">
            <v>25.029166666666665</v>
          </cell>
          <cell r="C24">
            <v>31.7</v>
          </cell>
          <cell r="D24">
            <v>22.8</v>
          </cell>
          <cell r="E24">
            <v>80.083333333333329</v>
          </cell>
          <cell r="F24">
            <v>91</v>
          </cell>
          <cell r="G24">
            <v>52</v>
          </cell>
          <cell r="H24">
            <v>24.48</v>
          </cell>
          <cell r="I24" t="str">
            <v>NE</v>
          </cell>
          <cell r="J24">
            <v>46.080000000000005</v>
          </cell>
          <cell r="K24">
            <v>0.2</v>
          </cell>
        </row>
        <row r="25">
          <cell r="B25">
            <v>25.641666666666669</v>
          </cell>
          <cell r="C25">
            <v>31.9</v>
          </cell>
          <cell r="D25">
            <v>21.8</v>
          </cell>
          <cell r="E25">
            <v>76.5</v>
          </cell>
          <cell r="F25">
            <v>94</v>
          </cell>
          <cell r="G25">
            <v>50</v>
          </cell>
          <cell r="H25">
            <v>21.6</v>
          </cell>
          <cell r="I25" t="str">
            <v>NE</v>
          </cell>
          <cell r="J25">
            <v>33.119999999999997</v>
          </cell>
          <cell r="K25">
            <v>0.2</v>
          </cell>
        </row>
        <row r="26">
          <cell r="B26">
            <v>23.891666666666666</v>
          </cell>
          <cell r="C26">
            <v>29.2</v>
          </cell>
          <cell r="D26">
            <v>20.399999999999999</v>
          </cell>
          <cell r="E26">
            <v>85.5</v>
          </cell>
          <cell r="F26">
            <v>97</v>
          </cell>
          <cell r="G26">
            <v>62</v>
          </cell>
          <cell r="H26">
            <v>24.840000000000003</v>
          </cell>
          <cell r="I26" t="str">
            <v>L</v>
          </cell>
          <cell r="J26">
            <v>71.64</v>
          </cell>
          <cell r="K26">
            <v>36.400000000000006</v>
          </cell>
        </row>
        <row r="27">
          <cell r="B27">
            <v>22.8125</v>
          </cell>
          <cell r="C27">
            <v>30</v>
          </cell>
          <cell r="D27">
            <v>19.8</v>
          </cell>
          <cell r="E27">
            <v>86.833333333333329</v>
          </cell>
          <cell r="F27">
            <v>97</v>
          </cell>
          <cell r="G27">
            <v>55</v>
          </cell>
          <cell r="H27">
            <v>19.079999999999998</v>
          </cell>
          <cell r="I27" t="str">
            <v>SE</v>
          </cell>
          <cell r="J27">
            <v>32.4</v>
          </cell>
          <cell r="K27">
            <v>0.4</v>
          </cell>
        </row>
        <row r="28">
          <cell r="B28">
            <v>24.224999999999998</v>
          </cell>
          <cell r="C28">
            <v>30.7</v>
          </cell>
          <cell r="D28">
            <v>21.3</v>
          </cell>
          <cell r="E28">
            <v>84.208333333333329</v>
          </cell>
          <cell r="F28">
            <v>97</v>
          </cell>
          <cell r="G28">
            <v>57</v>
          </cell>
          <cell r="H28">
            <v>15.840000000000002</v>
          </cell>
          <cell r="I28" t="str">
            <v>S</v>
          </cell>
          <cell r="J28">
            <v>30.6</v>
          </cell>
          <cell r="K28">
            <v>0</v>
          </cell>
        </row>
        <row r="29">
          <cell r="B29">
            <v>23.758333333333336</v>
          </cell>
          <cell r="C29">
            <v>29.9</v>
          </cell>
          <cell r="D29">
            <v>20.7</v>
          </cell>
          <cell r="E29">
            <v>84.625</v>
          </cell>
          <cell r="F29">
            <v>97</v>
          </cell>
          <cell r="G29">
            <v>54</v>
          </cell>
          <cell r="H29">
            <v>25.2</v>
          </cell>
          <cell r="I29" t="str">
            <v>SE</v>
          </cell>
          <cell r="J29">
            <v>46.440000000000005</v>
          </cell>
          <cell r="K29">
            <v>15.6</v>
          </cell>
        </row>
        <row r="30">
          <cell r="B30">
            <v>23.595833333333328</v>
          </cell>
          <cell r="C30">
            <v>31</v>
          </cell>
          <cell r="D30">
            <v>20.100000000000001</v>
          </cell>
          <cell r="E30">
            <v>84.75</v>
          </cell>
          <cell r="F30">
            <v>95</v>
          </cell>
          <cell r="G30">
            <v>51</v>
          </cell>
          <cell r="H30">
            <v>16.559999999999999</v>
          </cell>
          <cell r="I30" t="str">
            <v>L</v>
          </cell>
          <cell r="J30">
            <v>58.680000000000007</v>
          </cell>
          <cell r="K30">
            <v>39.6</v>
          </cell>
        </row>
        <row r="31">
          <cell r="B31">
            <v>23.654166666666665</v>
          </cell>
          <cell r="C31">
            <v>29.7</v>
          </cell>
          <cell r="D31">
            <v>20.8</v>
          </cell>
          <cell r="E31">
            <v>82.666666666666671</v>
          </cell>
          <cell r="F31">
            <v>95</v>
          </cell>
          <cell r="G31">
            <v>57</v>
          </cell>
          <cell r="H31">
            <v>26.64</v>
          </cell>
          <cell r="I31" t="str">
            <v>L</v>
          </cell>
          <cell r="J31">
            <v>44.28</v>
          </cell>
          <cell r="K31">
            <v>0.2</v>
          </cell>
        </row>
        <row r="32">
          <cell r="B32">
            <v>24.545833333333331</v>
          </cell>
          <cell r="C32">
            <v>29.9</v>
          </cell>
          <cell r="D32">
            <v>21.8</v>
          </cell>
          <cell r="E32">
            <v>79.75</v>
          </cell>
          <cell r="F32">
            <v>93</v>
          </cell>
          <cell r="G32">
            <v>54</v>
          </cell>
          <cell r="H32">
            <v>19.440000000000001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23.254166666666666</v>
          </cell>
          <cell r="C33">
            <v>27.2</v>
          </cell>
          <cell r="D33">
            <v>21.3</v>
          </cell>
          <cell r="E33">
            <v>88.625</v>
          </cell>
          <cell r="F33">
            <v>96</v>
          </cell>
          <cell r="G33">
            <v>72</v>
          </cell>
          <cell r="H33">
            <v>21.6</v>
          </cell>
          <cell r="I33" t="str">
            <v>NE</v>
          </cell>
          <cell r="J33">
            <v>49.680000000000007</v>
          </cell>
          <cell r="K33">
            <v>18.599999999999998</v>
          </cell>
        </row>
        <row r="34">
          <cell r="B34">
            <v>23.204166666666666</v>
          </cell>
          <cell r="C34">
            <v>27.5</v>
          </cell>
          <cell r="D34">
            <v>21.5</v>
          </cell>
          <cell r="E34">
            <v>88.791666666666671</v>
          </cell>
          <cell r="F34">
            <v>96</v>
          </cell>
          <cell r="G34">
            <v>70</v>
          </cell>
          <cell r="H34">
            <v>24.48</v>
          </cell>
          <cell r="I34" t="str">
            <v>NE</v>
          </cell>
          <cell r="J34">
            <v>39.24</v>
          </cell>
          <cell r="K34">
            <v>12.799999999999999</v>
          </cell>
        </row>
        <row r="35">
          <cell r="B35">
            <v>24.5</v>
          </cell>
          <cell r="C35">
            <v>29.8</v>
          </cell>
          <cell r="D35">
            <v>21.6</v>
          </cell>
          <cell r="E35">
            <v>82.375</v>
          </cell>
          <cell r="F35">
            <v>95</v>
          </cell>
          <cell r="G35">
            <v>56</v>
          </cell>
          <cell r="H35">
            <v>15.48</v>
          </cell>
          <cell r="I35" t="str">
            <v>NE</v>
          </cell>
          <cell r="J35">
            <v>28.44</v>
          </cell>
          <cell r="K35">
            <v>0.2</v>
          </cell>
        </row>
        <row r="36">
          <cell r="I36" t="str">
            <v>NE</v>
          </cell>
        </row>
      </sheetData>
      <sheetData sheetId="3">
        <row r="5">
          <cell r="B5">
            <v>25.316666666666663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22.933333333333337</v>
          </cell>
        </row>
      </sheetData>
      <sheetData sheetId="6"/>
      <sheetData sheetId="7"/>
      <sheetData sheetId="8">
        <row r="5">
          <cell r="B5">
            <v>26.908333333333331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27.291666666666661</v>
          </cell>
        </row>
      </sheetData>
      <sheetData sheetId="1">
        <row r="5">
          <cell r="B5">
            <v>30.508333333333326</v>
          </cell>
        </row>
      </sheetData>
      <sheetData sheetId="2">
        <row r="5">
          <cell r="B5">
            <v>25.654166666666669</v>
          </cell>
          <cell r="C5">
            <v>34.1</v>
          </cell>
          <cell r="D5">
            <v>21.6</v>
          </cell>
          <cell r="E5">
            <v>73.333333333333329</v>
          </cell>
          <cell r="F5">
            <v>93</v>
          </cell>
          <cell r="G5">
            <v>37</v>
          </cell>
          <cell r="H5">
            <v>8.2799999999999994</v>
          </cell>
          <cell r="I5" t="str">
            <v>N</v>
          </cell>
          <cell r="J5">
            <v>20.88</v>
          </cell>
          <cell r="K5">
            <v>0.2</v>
          </cell>
        </row>
        <row r="6">
          <cell r="B6">
            <v>27.145833333333332</v>
          </cell>
          <cell r="C6">
            <v>33.1</v>
          </cell>
          <cell r="D6">
            <v>22.3</v>
          </cell>
          <cell r="E6">
            <v>68.791666666666671</v>
          </cell>
          <cell r="F6">
            <v>89</v>
          </cell>
          <cell r="G6">
            <v>41</v>
          </cell>
          <cell r="H6">
            <v>11.16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28.025000000000002</v>
          </cell>
          <cell r="C7">
            <v>33.700000000000003</v>
          </cell>
          <cell r="D7">
            <v>23.3</v>
          </cell>
          <cell r="E7">
            <v>65.875</v>
          </cell>
          <cell r="F7">
            <v>84</v>
          </cell>
          <cell r="G7">
            <v>45</v>
          </cell>
          <cell r="H7">
            <v>9.3600000000000012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26.387500000000003</v>
          </cell>
          <cell r="C8">
            <v>33.200000000000003</v>
          </cell>
          <cell r="D8">
            <v>20.5</v>
          </cell>
          <cell r="E8">
            <v>75.541666666666671</v>
          </cell>
          <cell r="F8">
            <v>96</v>
          </cell>
          <cell r="G8">
            <v>49</v>
          </cell>
          <cell r="H8">
            <v>12.24</v>
          </cell>
          <cell r="I8" t="str">
            <v>NE</v>
          </cell>
          <cell r="J8">
            <v>51.480000000000004</v>
          </cell>
          <cell r="K8">
            <v>24</v>
          </cell>
        </row>
        <row r="9">
          <cell r="B9">
            <v>25.695833333333329</v>
          </cell>
          <cell r="C9">
            <v>30.4</v>
          </cell>
          <cell r="D9">
            <v>21.6</v>
          </cell>
          <cell r="E9">
            <v>81.5</v>
          </cell>
          <cell r="F9">
            <v>96</v>
          </cell>
          <cell r="G9">
            <v>64</v>
          </cell>
          <cell r="H9">
            <v>14.04</v>
          </cell>
          <cell r="I9" t="str">
            <v>N</v>
          </cell>
          <cell r="J9">
            <v>34.56</v>
          </cell>
          <cell r="K9">
            <v>56</v>
          </cell>
        </row>
        <row r="10">
          <cell r="B10">
            <v>27.358333333333331</v>
          </cell>
          <cell r="C10">
            <v>33.799999999999997</v>
          </cell>
          <cell r="D10">
            <v>22.3</v>
          </cell>
          <cell r="E10">
            <v>74.75</v>
          </cell>
          <cell r="F10">
            <v>95</v>
          </cell>
          <cell r="G10">
            <v>44</v>
          </cell>
          <cell r="H10">
            <v>6.48</v>
          </cell>
          <cell r="I10" t="str">
            <v>N</v>
          </cell>
          <cell r="J10">
            <v>25.2</v>
          </cell>
          <cell r="K10">
            <v>0</v>
          </cell>
        </row>
        <row r="11">
          <cell r="B11">
            <v>25.279166666666665</v>
          </cell>
          <cell r="C11">
            <v>33.5</v>
          </cell>
          <cell r="D11">
            <v>18.2</v>
          </cell>
          <cell r="E11">
            <v>80.416666666666671</v>
          </cell>
          <cell r="F11">
            <v>97</v>
          </cell>
          <cell r="G11">
            <v>48</v>
          </cell>
          <cell r="H11">
            <v>19.8</v>
          </cell>
          <cell r="I11" t="str">
            <v>S</v>
          </cell>
          <cell r="J11">
            <v>86.039999999999992</v>
          </cell>
          <cell r="K11">
            <v>49.399999999999991</v>
          </cell>
        </row>
        <row r="12">
          <cell r="B12">
            <v>23.458333333333339</v>
          </cell>
          <cell r="C12">
            <v>29.8</v>
          </cell>
          <cell r="D12">
            <v>19.8</v>
          </cell>
          <cell r="E12">
            <v>78.958333333333329</v>
          </cell>
          <cell r="F12">
            <v>95</v>
          </cell>
          <cell r="G12">
            <v>46</v>
          </cell>
          <cell r="H12">
            <v>8.64</v>
          </cell>
          <cell r="I12" t="str">
            <v>SE</v>
          </cell>
          <cell r="J12">
            <v>23.759999999999998</v>
          </cell>
          <cell r="K12">
            <v>0.2</v>
          </cell>
        </row>
        <row r="13">
          <cell r="B13">
            <v>26.470833333333331</v>
          </cell>
          <cell r="C13">
            <v>34.1</v>
          </cell>
          <cell r="D13">
            <v>20.2</v>
          </cell>
          <cell r="E13">
            <v>66.875</v>
          </cell>
          <cell r="F13">
            <v>95</v>
          </cell>
          <cell r="G13">
            <v>29</v>
          </cell>
          <cell r="H13">
            <v>8.64</v>
          </cell>
          <cell r="I13" t="str">
            <v>N</v>
          </cell>
          <cell r="J13">
            <v>45.36</v>
          </cell>
          <cell r="K13">
            <v>0</v>
          </cell>
        </row>
        <row r="14">
          <cell r="B14">
            <v>25.045833333333334</v>
          </cell>
          <cell r="C14">
            <v>29.4</v>
          </cell>
          <cell r="D14">
            <v>22</v>
          </cell>
          <cell r="E14">
            <v>75.041666666666671</v>
          </cell>
          <cell r="F14">
            <v>91</v>
          </cell>
          <cell r="G14">
            <v>58</v>
          </cell>
          <cell r="H14">
            <v>18</v>
          </cell>
          <cell r="I14" t="str">
            <v>NE</v>
          </cell>
          <cell r="J14">
            <v>38.880000000000003</v>
          </cell>
          <cell r="K14">
            <v>3.4</v>
          </cell>
        </row>
        <row r="15">
          <cell r="B15">
            <v>25.299999999999997</v>
          </cell>
          <cell r="C15">
            <v>31.6</v>
          </cell>
          <cell r="D15">
            <v>20.9</v>
          </cell>
          <cell r="E15">
            <v>75.875</v>
          </cell>
          <cell r="F15">
            <v>92</v>
          </cell>
          <cell r="G15">
            <v>46</v>
          </cell>
          <cell r="H15">
            <v>7.5600000000000005</v>
          </cell>
          <cell r="I15" t="str">
            <v>N</v>
          </cell>
          <cell r="J15">
            <v>21.96</v>
          </cell>
          <cell r="K15">
            <v>0.60000000000000009</v>
          </cell>
        </row>
        <row r="16">
          <cell r="B16">
            <v>24.8125</v>
          </cell>
          <cell r="C16">
            <v>28.1</v>
          </cell>
          <cell r="D16">
            <v>19.8</v>
          </cell>
          <cell r="E16">
            <v>80.75</v>
          </cell>
          <cell r="F16">
            <v>97</v>
          </cell>
          <cell r="G16">
            <v>65</v>
          </cell>
          <cell r="H16">
            <v>15.48</v>
          </cell>
          <cell r="I16" t="str">
            <v>NE</v>
          </cell>
          <cell r="J16">
            <v>44.28</v>
          </cell>
          <cell r="K16">
            <v>40.6</v>
          </cell>
        </row>
        <row r="17">
          <cell r="B17">
            <v>26.5</v>
          </cell>
          <cell r="C17">
            <v>31.6</v>
          </cell>
          <cell r="D17">
            <v>21.8</v>
          </cell>
          <cell r="E17">
            <v>75.875</v>
          </cell>
          <cell r="F17">
            <v>96</v>
          </cell>
          <cell r="G17">
            <v>49</v>
          </cell>
          <cell r="H17">
            <v>11.879999999999999</v>
          </cell>
          <cell r="I17" t="str">
            <v>NE</v>
          </cell>
          <cell r="J17">
            <v>26.28</v>
          </cell>
          <cell r="K17">
            <v>20.6</v>
          </cell>
        </row>
        <row r="18">
          <cell r="B18">
            <v>26.695833333333326</v>
          </cell>
          <cell r="C18">
            <v>33.9</v>
          </cell>
          <cell r="D18">
            <v>22.6</v>
          </cell>
          <cell r="E18">
            <v>71.208333333333329</v>
          </cell>
          <cell r="F18">
            <v>88</v>
          </cell>
          <cell r="G18">
            <v>41</v>
          </cell>
          <cell r="H18">
            <v>23.040000000000003</v>
          </cell>
          <cell r="I18" t="str">
            <v>NE</v>
          </cell>
          <cell r="J18">
            <v>77.400000000000006</v>
          </cell>
          <cell r="K18">
            <v>1.2</v>
          </cell>
        </row>
        <row r="19">
          <cell r="B19">
            <v>27.437499999999989</v>
          </cell>
          <cell r="C19">
            <v>34.799999999999997</v>
          </cell>
          <cell r="D19">
            <v>21.9</v>
          </cell>
          <cell r="E19">
            <v>69.083333333333329</v>
          </cell>
          <cell r="F19">
            <v>93</v>
          </cell>
          <cell r="G19">
            <v>38</v>
          </cell>
          <cell r="H19">
            <v>17.28</v>
          </cell>
          <cell r="I19" t="str">
            <v>NO</v>
          </cell>
          <cell r="J19">
            <v>41.76</v>
          </cell>
          <cell r="K19">
            <v>0</v>
          </cell>
        </row>
        <row r="20">
          <cell r="B20">
            <v>27.279166666666669</v>
          </cell>
          <cell r="C20">
            <v>33.700000000000003</v>
          </cell>
          <cell r="D20">
            <v>22.3</v>
          </cell>
          <cell r="E20">
            <v>68.625</v>
          </cell>
          <cell r="F20">
            <v>90</v>
          </cell>
          <cell r="G20">
            <v>40</v>
          </cell>
          <cell r="H20">
            <v>10.44</v>
          </cell>
          <cell r="I20" t="str">
            <v>NO</v>
          </cell>
          <cell r="J20">
            <v>21.96</v>
          </cell>
          <cell r="K20">
            <v>0</v>
          </cell>
        </row>
        <row r="21">
          <cell r="B21">
            <v>27.879166666666663</v>
          </cell>
          <cell r="C21">
            <v>35.4</v>
          </cell>
          <cell r="D21">
            <v>22.9</v>
          </cell>
          <cell r="E21">
            <v>64.291666666666671</v>
          </cell>
          <cell r="F21">
            <v>86</v>
          </cell>
          <cell r="G21">
            <v>33</v>
          </cell>
          <cell r="H21">
            <v>12.6</v>
          </cell>
          <cell r="I21" t="str">
            <v>NO</v>
          </cell>
          <cell r="J21">
            <v>33.840000000000003</v>
          </cell>
          <cell r="K21">
            <v>0</v>
          </cell>
        </row>
        <row r="22">
          <cell r="B22">
            <v>26.608333333333334</v>
          </cell>
          <cell r="C22">
            <v>34.1</v>
          </cell>
          <cell r="D22">
            <v>20.9</v>
          </cell>
          <cell r="E22">
            <v>65.916666666666671</v>
          </cell>
          <cell r="F22">
            <v>92</v>
          </cell>
          <cell r="G22">
            <v>38</v>
          </cell>
          <cell r="H22">
            <v>14.04</v>
          </cell>
          <cell r="I22" t="str">
            <v>N</v>
          </cell>
          <cell r="J22">
            <v>27.720000000000002</v>
          </cell>
          <cell r="K22">
            <v>0</v>
          </cell>
        </row>
        <row r="23">
          <cell r="B23">
            <v>28.454166666666666</v>
          </cell>
          <cell r="C23">
            <v>35</v>
          </cell>
          <cell r="D23">
            <v>23.3</v>
          </cell>
          <cell r="E23">
            <v>62.125</v>
          </cell>
          <cell r="F23">
            <v>84</v>
          </cell>
          <cell r="G23">
            <v>36</v>
          </cell>
          <cell r="H23">
            <v>12.6</v>
          </cell>
          <cell r="I23" t="str">
            <v>N</v>
          </cell>
          <cell r="J23">
            <v>27</v>
          </cell>
          <cell r="K23">
            <v>0</v>
          </cell>
        </row>
        <row r="24">
          <cell r="B24">
            <v>25.729166666666671</v>
          </cell>
          <cell r="C24">
            <v>32.5</v>
          </cell>
          <cell r="D24">
            <v>21.8</v>
          </cell>
          <cell r="E24">
            <v>79.875</v>
          </cell>
          <cell r="F24">
            <v>93</v>
          </cell>
          <cell r="G24">
            <v>53</v>
          </cell>
          <cell r="H24">
            <v>15.48</v>
          </cell>
          <cell r="I24" t="str">
            <v>NO</v>
          </cell>
          <cell r="J24">
            <v>30.240000000000002</v>
          </cell>
          <cell r="K24">
            <v>12.4</v>
          </cell>
        </row>
        <row r="25">
          <cell r="B25">
            <v>25.841666666666665</v>
          </cell>
          <cell r="C25">
            <v>32.200000000000003</v>
          </cell>
          <cell r="D25">
            <v>22.8</v>
          </cell>
          <cell r="E25">
            <v>81.125</v>
          </cell>
          <cell r="F25">
            <v>93</v>
          </cell>
          <cell r="G25">
            <v>55</v>
          </cell>
          <cell r="H25">
            <v>12.24</v>
          </cell>
          <cell r="I25" t="str">
            <v>N</v>
          </cell>
          <cell r="J25">
            <v>34.56</v>
          </cell>
          <cell r="K25">
            <v>3.8000000000000003</v>
          </cell>
        </row>
        <row r="26">
          <cell r="B26">
            <v>24.324999999999999</v>
          </cell>
          <cell r="C26">
            <v>29.2</v>
          </cell>
          <cell r="D26">
            <v>20.7</v>
          </cell>
          <cell r="E26">
            <v>86.041666666666671</v>
          </cell>
          <cell r="F26">
            <v>96</v>
          </cell>
          <cell r="G26">
            <v>65</v>
          </cell>
          <cell r="H26">
            <v>12.6</v>
          </cell>
          <cell r="I26" t="str">
            <v>NO</v>
          </cell>
          <cell r="J26">
            <v>33.119999999999997</v>
          </cell>
          <cell r="K26">
            <v>44.400000000000006</v>
          </cell>
        </row>
        <row r="27">
          <cell r="B27">
            <v>25.862500000000001</v>
          </cell>
          <cell r="C27">
            <v>32.1</v>
          </cell>
          <cell r="D27">
            <v>20.9</v>
          </cell>
          <cell r="E27">
            <v>74.166666666666671</v>
          </cell>
          <cell r="F27">
            <v>91</v>
          </cell>
          <cell r="G27">
            <v>47</v>
          </cell>
          <cell r="H27">
            <v>9.7200000000000006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24.829166666666662</v>
          </cell>
          <cell r="C28">
            <v>32.299999999999997</v>
          </cell>
          <cell r="D28">
            <v>18.399999999999999</v>
          </cell>
          <cell r="E28">
            <v>70.583333333333329</v>
          </cell>
          <cell r="F28">
            <v>89</v>
          </cell>
          <cell r="G28">
            <v>48</v>
          </cell>
          <cell r="H28">
            <v>11.520000000000001</v>
          </cell>
          <cell r="I28" t="str">
            <v>SE</v>
          </cell>
          <cell r="J28">
            <v>25.92</v>
          </cell>
          <cell r="K28">
            <v>0</v>
          </cell>
        </row>
        <row r="29">
          <cell r="B29">
            <v>26.608333333333324</v>
          </cell>
          <cell r="C29">
            <v>33.6</v>
          </cell>
          <cell r="D29">
            <v>20.7</v>
          </cell>
          <cell r="E29">
            <v>68.916666666666671</v>
          </cell>
          <cell r="F29">
            <v>86</v>
          </cell>
          <cell r="G29">
            <v>46</v>
          </cell>
          <cell r="H29">
            <v>8.2799999999999994</v>
          </cell>
          <cell r="I29" t="str">
            <v>SE</v>
          </cell>
          <cell r="J29">
            <v>26.28</v>
          </cell>
          <cell r="K29">
            <v>0</v>
          </cell>
        </row>
        <row r="30">
          <cell r="B30">
            <v>26.324999999999992</v>
          </cell>
          <cell r="C30">
            <v>33.5</v>
          </cell>
          <cell r="D30">
            <v>20</v>
          </cell>
          <cell r="E30">
            <v>65.375</v>
          </cell>
          <cell r="F30">
            <v>84</v>
          </cell>
          <cell r="G30">
            <v>45</v>
          </cell>
          <cell r="H30">
            <v>7.9200000000000008</v>
          </cell>
          <cell r="I30" t="str">
            <v>SE</v>
          </cell>
          <cell r="J30">
            <v>32.4</v>
          </cell>
          <cell r="K30">
            <v>0</v>
          </cell>
        </row>
        <row r="31">
          <cell r="B31">
            <v>25.591666666666665</v>
          </cell>
          <cell r="C31">
            <v>31</v>
          </cell>
          <cell r="D31">
            <v>20.3</v>
          </cell>
          <cell r="E31">
            <v>71.166666666666671</v>
          </cell>
          <cell r="F31">
            <v>89</v>
          </cell>
          <cell r="G31">
            <v>51</v>
          </cell>
          <cell r="H31">
            <v>12.96</v>
          </cell>
          <cell r="I31" t="str">
            <v>SE</v>
          </cell>
          <cell r="J31">
            <v>32.76</v>
          </cell>
          <cell r="K31">
            <v>0</v>
          </cell>
        </row>
        <row r="32">
          <cell r="B32">
            <v>26.554166666666671</v>
          </cell>
          <cell r="C32">
            <v>32.700000000000003</v>
          </cell>
          <cell r="D32">
            <v>21.1</v>
          </cell>
          <cell r="E32">
            <v>70.541666666666671</v>
          </cell>
          <cell r="F32">
            <v>93</v>
          </cell>
          <cell r="G32">
            <v>44</v>
          </cell>
          <cell r="H32">
            <v>6.84</v>
          </cell>
          <cell r="I32" t="str">
            <v>NE</v>
          </cell>
          <cell r="J32">
            <v>21.96</v>
          </cell>
          <cell r="K32">
            <v>0</v>
          </cell>
        </row>
        <row r="33">
          <cell r="B33">
            <v>25.979166666666671</v>
          </cell>
          <cell r="C33">
            <v>31.5</v>
          </cell>
          <cell r="D33">
            <v>22</v>
          </cell>
          <cell r="E33">
            <v>72.458333333333329</v>
          </cell>
          <cell r="F33">
            <v>93</v>
          </cell>
          <cell r="G33">
            <v>54</v>
          </cell>
          <cell r="H33">
            <v>16.2</v>
          </cell>
          <cell r="I33" t="str">
            <v>NE</v>
          </cell>
          <cell r="J33">
            <v>43.56</v>
          </cell>
          <cell r="K33">
            <v>6.3999999999999995</v>
          </cell>
        </row>
        <row r="34">
          <cell r="B34">
            <v>25.05</v>
          </cell>
          <cell r="C34">
            <v>29.8</v>
          </cell>
          <cell r="D34">
            <v>22.3</v>
          </cell>
          <cell r="E34">
            <v>80.708333333333329</v>
          </cell>
          <cell r="F34">
            <v>93</v>
          </cell>
          <cell r="G34">
            <v>58</v>
          </cell>
          <cell r="H34">
            <v>14.76</v>
          </cell>
          <cell r="I34" t="str">
            <v>NE</v>
          </cell>
          <cell r="J34">
            <v>26.64</v>
          </cell>
          <cell r="K34">
            <v>0.4</v>
          </cell>
        </row>
        <row r="35">
          <cell r="B35">
            <v>26.720833333333335</v>
          </cell>
          <cell r="C35">
            <v>32.4</v>
          </cell>
          <cell r="D35">
            <v>24</v>
          </cell>
          <cell r="E35">
            <v>75.25</v>
          </cell>
          <cell r="F35">
            <v>88</v>
          </cell>
          <cell r="G35">
            <v>53</v>
          </cell>
          <cell r="H35">
            <v>9</v>
          </cell>
          <cell r="I35" t="str">
            <v>NE</v>
          </cell>
          <cell r="J35">
            <v>19.8</v>
          </cell>
          <cell r="K35">
            <v>0.2</v>
          </cell>
        </row>
        <row r="36">
          <cell r="I36" t="str">
            <v>NE</v>
          </cell>
        </row>
      </sheetData>
      <sheetData sheetId="3">
        <row r="5">
          <cell r="B5">
            <v>27.708333333333332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24.412499999999998</v>
          </cell>
        </row>
      </sheetData>
      <sheetData sheetId="6"/>
      <sheetData sheetId="7"/>
      <sheetData sheetId="8">
        <row r="5">
          <cell r="B5">
            <v>27.108333333333334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</row>
      </sheetData>
      <sheetData sheetId="1">
        <row r="5">
          <cell r="B5">
            <v>28.716666666666672</v>
          </cell>
        </row>
      </sheetData>
      <sheetData sheetId="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31.92</v>
          </cell>
          <cell r="C6">
            <v>35.299999999999997</v>
          </cell>
          <cell r="D6">
            <v>30.6</v>
          </cell>
          <cell r="E6">
            <v>58.6</v>
          </cell>
          <cell r="F6">
            <v>68</v>
          </cell>
          <cell r="G6">
            <v>45</v>
          </cell>
          <cell r="H6">
            <v>9.3600000000000012</v>
          </cell>
          <cell r="I6" t="str">
            <v>NO</v>
          </cell>
          <cell r="J6">
            <v>24.840000000000003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NO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25.408333333333335</v>
          </cell>
        </row>
      </sheetData>
      <sheetData sheetId="1">
        <row r="5">
          <cell r="B5">
            <v>30.054166666666664</v>
          </cell>
        </row>
      </sheetData>
      <sheetData sheetId="2">
        <row r="5">
          <cell r="B5">
            <v>25.783333333333328</v>
          </cell>
          <cell r="C5">
            <v>31.8</v>
          </cell>
          <cell r="D5">
            <v>21.1</v>
          </cell>
          <cell r="E5">
            <v>68.416666666666671</v>
          </cell>
          <cell r="F5">
            <v>94</v>
          </cell>
          <cell r="G5">
            <v>42</v>
          </cell>
          <cell r="H5">
            <v>16.559999999999999</v>
          </cell>
          <cell r="I5" t="str">
            <v>S</v>
          </cell>
          <cell r="J5">
            <v>37.800000000000004</v>
          </cell>
          <cell r="K5">
            <v>0</v>
          </cell>
        </row>
        <row r="6">
          <cell r="B6">
            <v>27.116666666666664</v>
          </cell>
          <cell r="C6">
            <v>33.299999999999997</v>
          </cell>
          <cell r="D6">
            <v>22.6</v>
          </cell>
          <cell r="E6">
            <v>67.041666666666671</v>
          </cell>
          <cell r="F6">
            <v>90</v>
          </cell>
          <cell r="G6">
            <v>37</v>
          </cell>
          <cell r="H6">
            <v>16.559999999999999</v>
          </cell>
          <cell r="I6" t="str">
            <v>L</v>
          </cell>
          <cell r="J6">
            <v>30.240000000000002</v>
          </cell>
          <cell r="K6">
            <v>0</v>
          </cell>
        </row>
        <row r="7">
          <cell r="B7">
            <v>26.116666666666664</v>
          </cell>
          <cell r="C7">
            <v>29.9</v>
          </cell>
          <cell r="D7">
            <v>21.9</v>
          </cell>
          <cell r="E7">
            <v>70.375</v>
          </cell>
          <cell r="F7">
            <v>89</v>
          </cell>
          <cell r="G7">
            <v>52</v>
          </cell>
          <cell r="H7">
            <v>25.56</v>
          </cell>
          <cell r="I7" t="str">
            <v>L</v>
          </cell>
          <cell r="J7">
            <v>41.76</v>
          </cell>
          <cell r="K7">
            <v>0</v>
          </cell>
        </row>
        <row r="8">
          <cell r="B8">
            <v>26.920833333333338</v>
          </cell>
          <cell r="C8">
            <v>33.9</v>
          </cell>
          <cell r="D8">
            <v>22</v>
          </cell>
          <cell r="E8">
            <v>69.458333333333329</v>
          </cell>
          <cell r="F8">
            <v>90</v>
          </cell>
          <cell r="G8">
            <v>39</v>
          </cell>
          <cell r="H8">
            <v>26.28</v>
          </cell>
          <cell r="I8" t="str">
            <v>L</v>
          </cell>
          <cell r="J8">
            <v>51.12</v>
          </cell>
          <cell r="K8">
            <v>0</v>
          </cell>
        </row>
        <row r="9">
          <cell r="B9">
            <v>25.170833333333334</v>
          </cell>
          <cell r="C9">
            <v>30.2</v>
          </cell>
          <cell r="D9">
            <v>21.6</v>
          </cell>
          <cell r="E9">
            <v>82.875</v>
          </cell>
          <cell r="F9">
            <v>97</v>
          </cell>
          <cell r="G9">
            <v>56</v>
          </cell>
          <cell r="H9">
            <v>18.720000000000002</v>
          </cell>
          <cell r="I9" t="str">
            <v>L</v>
          </cell>
          <cell r="J9">
            <v>32.04</v>
          </cell>
          <cell r="K9">
            <v>23.2</v>
          </cell>
        </row>
        <row r="10">
          <cell r="B10">
            <v>26.212500000000002</v>
          </cell>
          <cell r="C10">
            <v>32.9</v>
          </cell>
          <cell r="D10">
            <v>22.1</v>
          </cell>
          <cell r="E10">
            <v>78.375</v>
          </cell>
          <cell r="F10">
            <v>96</v>
          </cell>
          <cell r="G10">
            <v>47</v>
          </cell>
          <cell r="H10">
            <v>11.879999999999999</v>
          </cell>
          <cell r="I10" t="str">
            <v>SE</v>
          </cell>
          <cell r="J10">
            <v>27</v>
          </cell>
          <cell r="K10">
            <v>0.6</v>
          </cell>
        </row>
        <row r="11">
          <cell r="B11">
            <v>23.883333333333336</v>
          </cell>
          <cell r="C11">
            <v>31.9</v>
          </cell>
          <cell r="D11">
            <v>19.7</v>
          </cell>
          <cell r="E11">
            <v>81.041666666666671</v>
          </cell>
          <cell r="F11">
            <v>97</v>
          </cell>
          <cell r="G11">
            <v>50</v>
          </cell>
          <cell r="H11">
            <v>46.800000000000004</v>
          </cell>
          <cell r="I11" t="str">
            <v>S</v>
          </cell>
          <cell r="J11">
            <v>78.12</v>
          </cell>
          <cell r="K11">
            <v>32.200000000000003</v>
          </cell>
        </row>
        <row r="12">
          <cell r="B12">
            <v>23.108333333333334</v>
          </cell>
          <cell r="C12">
            <v>29</v>
          </cell>
          <cell r="D12">
            <v>18.600000000000001</v>
          </cell>
          <cell r="E12">
            <v>78.708333333333329</v>
          </cell>
          <cell r="F12">
            <v>97</v>
          </cell>
          <cell r="G12">
            <v>49</v>
          </cell>
          <cell r="H12">
            <v>12.96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25.545833333333334</v>
          </cell>
          <cell r="C13">
            <v>32.1</v>
          </cell>
          <cell r="D13">
            <v>20</v>
          </cell>
          <cell r="E13">
            <v>64.375</v>
          </cell>
          <cell r="F13">
            <v>88</v>
          </cell>
          <cell r="G13">
            <v>34</v>
          </cell>
          <cell r="H13">
            <v>14.4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25.862500000000001</v>
          </cell>
          <cell r="C14">
            <v>31.8</v>
          </cell>
          <cell r="D14">
            <v>23.2</v>
          </cell>
          <cell r="E14">
            <v>71.5</v>
          </cell>
          <cell r="F14">
            <v>83</v>
          </cell>
          <cell r="G14">
            <v>50</v>
          </cell>
          <cell r="H14">
            <v>28.8</v>
          </cell>
          <cell r="I14" t="str">
            <v>L</v>
          </cell>
          <cell r="J14">
            <v>59.760000000000005</v>
          </cell>
          <cell r="K14">
            <v>0</v>
          </cell>
        </row>
        <row r="15">
          <cell r="B15">
            <v>24.787500000000005</v>
          </cell>
          <cell r="C15">
            <v>31.8</v>
          </cell>
          <cell r="D15">
            <v>21.2</v>
          </cell>
          <cell r="E15">
            <v>76.708333333333329</v>
          </cell>
          <cell r="F15">
            <v>94</v>
          </cell>
          <cell r="G15">
            <v>44</v>
          </cell>
          <cell r="H15">
            <v>14.4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23.262499999999999</v>
          </cell>
          <cell r="C16">
            <v>26.9</v>
          </cell>
          <cell r="D16">
            <v>20.6</v>
          </cell>
          <cell r="E16">
            <v>88.208333333333329</v>
          </cell>
          <cell r="F16">
            <v>97</v>
          </cell>
          <cell r="G16">
            <v>69</v>
          </cell>
          <cell r="H16">
            <v>15.840000000000002</v>
          </cell>
          <cell r="I16" t="str">
            <v>L</v>
          </cell>
          <cell r="J16">
            <v>27.720000000000002</v>
          </cell>
          <cell r="K16">
            <v>16</v>
          </cell>
        </row>
        <row r="17">
          <cell r="B17">
            <v>25.854166666666661</v>
          </cell>
          <cell r="C17">
            <v>31.3</v>
          </cell>
          <cell r="D17">
            <v>22.5</v>
          </cell>
          <cell r="E17">
            <v>77.5</v>
          </cell>
          <cell r="F17">
            <v>95</v>
          </cell>
          <cell r="G17">
            <v>48</v>
          </cell>
          <cell r="H17">
            <v>13.68</v>
          </cell>
          <cell r="I17" t="str">
            <v>L</v>
          </cell>
          <cell r="J17">
            <v>33.840000000000003</v>
          </cell>
          <cell r="K17">
            <v>0</v>
          </cell>
        </row>
        <row r="18">
          <cell r="B18">
            <v>27.012499999999999</v>
          </cell>
          <cell r="C18">
            <v>33.1</v>
          </cell>
          <cell r="D18">
            <v>22.3</v>
          </cell>
          <cell r="E18">
            <v>70.458333333333329</v>
          </cell>
          <cell r="F18">
            <v>94</v>
          </cell>
          <cell r="G18">
            <v>41</v>
          </cell>
          <cell r="H18">
            <v>19.079999999999998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26.158333333333331</v>
          </cell>
          <cell r="C19">
            <v>34</v>
          </cell>
          <cell r="D19">
            <v>21.3</v>
          </cell>
          <cell r="E19">
            <v>71.416666666666671</v>
          </cell>
          <cell r="F19">
            <v>95</v>
          </cell>
          <cell r="G19">
            <v>40</v>
          </cell>
          <cell r="H19">
            <v>19.079999999999998</v>
          </cell>
          <cell r="I19" t="str">
            <v>NE</v>
          </cell>
          <cell r="J19">
            <v>42.480000000000004</v>
          </cell>
          <cell r="K19">
            <v>15.600000000000001</v>
          </cell>
        </row>
        <row r="20">
          <cell r="B20">
            <v>26.770833333333332</v>
          </cell>
          <cell r="C20">
            <v>34.1</v>
          </cell>
          <cell r="D20">
            <v>20.9</v>
          </cell>
          <cell r="E20">
            <v>69.708333333333329</v>
          </cell>
          <cell r="F20">
            <v>96</v>
          </cell>
          <cell r="G20">
            <v>33</v>
          </cell>
          <cell r="H20">
            <v>16.2</v>
          </cell>
          <cell r="I20" t="str">
            <v>NE</v>
          </cell>
          <cell r="J20">
            <v>35.64</v>
          </cell>
          <cell r="K20">
            <v>0</v>
          </cell>
        </row>
        <row r="21">
          <cell r="B21">
            <v>27.070833333333326</v>
          </cell>
          <cell r="C21">
            <v>33.6</v>
          </cell>
          <cell r="D21">
            <v>21.8</v>
          </cell>
          <cell r="E21">
            <v>64.291666666666671</v>
          </cell>
          <cell r="F21">
            <v>92</v>
          </cell>
          <cell r="G21">
            <v>36</v>
          </cell>
          <cell r="H21">
            <v>24.840000000000003</v>
          </cell>
          <cell r="I21" t="str">
            <v>NO</v>
          </cell>
          <cell r="J21">
            <v>49.32</v>
          </cell>
          <cell r="K21">
            <v>7</v>
          </cell>
        </row>
        <row r="22">
          <cell r="B22">
            <v>25.729166666666668</v>
          </cell>
          <cell r="C22">
            <v>32.4</v>
          </cell>
          <cell r="D22">
            <v>20.7</v>
          </cell>
          <cell r="E22">
            <v>68.916666666666671</v>
          </cell>
          <cell r="F22">
            <v>94</v>
          </cell>
          <cell r="G22">
            <v>40</v>
          </cell>
          <cell r="H22">
            <v>22.68</v>
          </cell>
          <cell r="I22" t="str">
            <v>N</v>
          </cell>
          <cell r="J22">
            <v>49.32</v>
          </cell>
          <cell r="K22">
            <v>0.6</v>
          </cell>
        </row>
        <row r="23">
          <cell r="B23">
            <v>27.641666666666669</v>
          </cell>
          <cell r="C23">
            <v>33.700000000000003</v>
          </cell>
          <cell r="D23">
            <v>23</v>
          </cell>
          <cell r="E23">
            <v>63.416666666666664</v>
          </cell>
          <cell r="F23">
            <v>86</v>
          </cell>
          <cell r="G23">
            <v>38</v>
          </cell>
          <cell r="H23">
            <v>11.520000000000001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24.104166666666668</v>
          </cell>
          <cell r="C24">
            <v>28.4</v>
          </cell>
          <cell r="D24">
            <v>21.8</v>
          </cell>
          <cell r="E24">
            <v>85.541666666666671</v>
          </cell>
          <cell r="F24">
            <v>96</v>
          </cell>
          <cell r="G24">
            <v>69</v>
          </cell>
          <cell r="H24">
            <v>11.879999999999999</v>
          </cell>
          <cell r="I24" t="str">
            <v>O</v>
          </cell>
          <cell r="J24">
            <v>36</v>
          </cell>
          <cell r="K24">
            <v>9.6</v>
          </cell>
        </row>
        <row r="25">
          <cell r="B25">
            <v>24.212499999999995</v>
          </cell>
          <cell r="C25">
            <v>30.2</v>
          </cell>
          <cell r="D25">
            <v>21.6</v>
          </cell>
          <cell r="E25">
            <v>87.916666666666671</v>
          </cell>
          <cell r="F25">
            <v>96</v>
          </cell>
          <cell r="G25">
            <v>62</v>
          </cell>
          <cell r="H25">
            <v>20.16</v>
          </cell>
          <cell r="I25" t="str">
            <v>NO</v>
          </cell>
          <cell r="J25">
            <v>50.76</v>
          </cell>
          <cell r="K25">
            <v>16</v>
          </cell>
        </row>
        <row r="26">
          <cell r="B26">
            <v>23.650000000000002</v>
          </cell>
          <cell r="C26">
            <v>28</v>
          </cell>
          <cell r="D26">
            <v>21.2</v>
          </cell>
          <cell r="E26">
            <v>88.041666666666671</v>
          </cell>
          <cell r="F26">
            <v>98</v>
          </cell>
          <cell r="G26">
            <v>64</v>
          </cell>
          <cell r="H26">
            <v>19.079999999999998</v>
          </cell>
          <cell r="I26" t="str">
            <v>SO</v>
          </cell>
          <cell r="J26">
            <v>52.92</v>
          </cell>
          <cell r="K26">
            <v>20.200000000000003</v>
          </cell>
        </row>
        <row r="27">
          <cell r="B27">
            <v>23.908333333333335</v>
          </cell>
          <cell r="C27">
            <v>29.8</v>
          </cell>
          <cell r="D27">
            <v>19.5</v>
          </cell>
          <cell r="E27">
            <v>78.375</v>
          </cell>
          <cell r="F27">
            <v>94</v>
          </cell>
          <cell r="G27">
            <v>52</v>
          </cell>
          <cell r="H27">
            <v>24.48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23.229166666666668</v>
          </cell>
          <cell r="C28">
            <v>29.2</v>
          </cell>
          <cell r="D28">
            <v>18.100000000000001</v>
          </cell>
          <cell r="E28">
            <v>72.166666666666671</v>
          </cell>
          <cell r="F28">
            <v>91</v>
          </cell>
          <cell r="G28">
            <v>45</v>
          </cell>
          <cell r="H28">
            <v>22.68</v>
          </cell>
          <cell r="I28" t="str">
            <v>SE</v>
          </cell>
          <cell r="J28">
            <v>38.159999999999997</v>
          </cell>
          <cell r="K28">
            <v>0</v>
          </cell>
        </row>
        <row r="29">
          <cell r="B29">
            <v>24.679166666666671</v>
          </cell>
          <cell r="C29">
            <v>30.5</v>
          </cell>
          <cell r="D29">
            <v>19.600000000000001</v>
          </cell>
          <cell r="E29">
            <v>71.833333333333329</v>
          </cell>
          <cell r="F29">
            <v>90</v>
          </cell>
          <cell r="G29">
            <v>52</v>
          </cell>
          <cell r="H29">
            <v>26.64</v>
          </cell>
          <cell r="I29" t="str">
            <v>SE</v>
          </cell>
          <cell r="J29">
            <v>36</v>
          </cell>
          <cell r="K29">
            <v>0</v>
          </cell>
        </row>
        <row r="30">
          <cell r="B30">
            <v>26.324999999999992</v>
          </cell>
          <cell r="C30">
            <v>33.5</v>
          </cell>
          <cell r="D30">
            <v>20</v>
          </cell>
          <cell r="E30">
            <v>65.375</v>
          </cell>
          <cell r="F30">
            <v>84</v>
          </cell>
          <cell r="G30">
            <v>45</v>
          </cell>
          <cell r="H30">
            <v>7.9200000000000008</v>
          </cell>
          <cell r="I30" t="str">
            <v>SE</v>
          </cell>
          <cell r="J30">
            <v>32.4</v>
          </cell>
          <cell r="K30">
            <v>0</v>
          </cell>
        </row>
        <row r="31">
          <cell r="B31">
            <v>24.654166666666665</v>
          </cell>
          <cell r="C31">
            <v>30.5</v>
          </cell>
          <cell r="D31">
            <v>19.399999999999999</v>
          </cell>
          <cell r="E31">
            <v>70.083333333333329</v>
          </cell>
          <cell r="F31">
            <v>91</v>
          </cell>
          <cell r="G31">
            <v>50</v>
          </cell>
          <cell r="H31">
            <v>22.32</v>
          </cell>
          <cell r="I31" t="str">
            <v>SE</v>
          </cell>
          <cell r="J31">
            <v>32.76</v>
          </cell>
          <cell r="K31">
            <v>0</v>
          </cell>
        </row>
        <row r="32">
          <cell r="B32">
            <v>25.208333333333339</v>
          </cell>
          <cell r="C32">
            <v>30.8</v>
          </cell>
          <cell r="D32">
            <v>21.7</v>
          </cell>
          <cell r="E32">
            <v>76.291666666666671</v>
          </cell>
          <cell r="F32">
            <v>94</v>
          </cell>
          <cell r="G32">
            <v>50</v>
          </cell>
          <cell r="H32">
            <v>19.440000000000001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26.212499999999995</v>
          </cell>
          <cell r="C33">
            <v>31.1</v>
          </cell>
          <cell r="D33">
            <v>22.6</v>
          </cell>
          <cell r="E33">
            <v>71.75</v>
          </cell>
          <cell r="F33">
            <v>90</v>
          </cell>
          <cell r="G33">
            <v>46</v>
          </cell>
          <cell r="H33">
            <v>25.2</v>
          </cell>
          <cell r="I33" t="str">
            <v>L</v>
          </cell>
          <cell r="J33">
            <v>38.519999999999996</v>
          </cell>
          <cell r="K33">
            <v>0</v>
          </cell>
        </row>
        <row r="34">
          <cell r="B34">
            <v>23.504166666666666</v>
          </cell>
          <cell r="C34">
            <v>28.2</v>
          </cell>
          <cell r="D34">
            <v>21.2</v>
          </cell>
          <cell r="E34">
            <v>88</v>
          </cell>
          <cell r="F34">
            <v>97</v>
          </cell>
          <cell r="G34">
            <v>60</v>
          </cell>
          <cell r="H34">
            <v>16.920000000000002</v>
          </cell>
          <cell r="I34" t="str">
            <v>NE</v>
          </cell>
          <cell r="J34">
            <v>41.04</v>
          </cell>
          <cell r="K34">
            <v>6.4</v>
          </cell>
        </row>
        <row r="35">
          <cell r="B35">
            <v>25.587499999999995</v>
          </cell>
          <cell r="C35">
            <v>31.1</v>
          </cell>
          <cell r="D35">
            <v>22.6</v>
          </cell>
          <cell r="E35">
            <v>83.916666666666671</v>
          </cell>
          <cell r="F35">
            <v>97</v>
          </cell>
          <cell r="G35">
            <v>54</v>
          </cell>
          <cell r="H35">
            <v>14.04</v>
          </cell>
          <cell r="I35" t="str">
            <v>NE</v>
          </cell>
          <cell r="J35">
            <v>28.44</v>
          </cell>
          <cell r="K35">
            <v>1.2</v>
          </cell>
        </row>
        <row r="36">
          <cell r="I36" t="str">
            <v>L</v>
          </cell>
        </row>
      </sheetData>
      <sheetData sheetId="3">
        <row r="5">
          <cell r="B5">
            <v>25.204166666666669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26.470833333333331</v>
          </cell>
        </row>
      </sheetData>
      <sheetData sheetId="1">
        <row r="5">
          <cell r="B5">
            <v>27.279166666666665</v>
          </cell>
        </row>
      </sheetData>
      <sheetData sheetId="2">
        <row r="5">
          <cell r="B5">
            <v>27.641666666666666</v>
          </cell>
          <cell r="C5">
            <v>32.6</v>
          </cell>
          <cell r="D5">
            <v>15.7</v>
          </cell>
          <cell r="E5">
            <v>75.958333333333329</v>
          </cell>
          <cell r="F5">
            <v>100</v>
          </cell>
          <cell r="G5">
            <v>38</v>
          </cell>
          <cell r="H5">
            <v>7.9200000000000008</v>
          </cell>
          <cell r="I5" t="str">
            <v>NE</v>
          </cell>
          <cell r="J5">
            <v>16.559999999999999</v>
          </cell>
          <cell r="K5">
            <v>0</v>
          </cell>
        </row>
        <row r="6">
          <cell r="B6">
            <v>23.758333333333329</v>
          </cell>
          <cell r="C6">
            <v>33.6</v>
          </cell>
          <cell r="D6">
            <v>19.8</v>
          </cell>
          <cell r="E6">
            <v>83.208333333333329</v>
          </cell>
          <cell r="F6">
            <v>99</v>
          </cell>
          <cell r="G6">
            <v>52</v>
          </cell>
          <cell r="H6">
            <v>36.36</v>
          </cell>
          <cell r="I6" t="str">
            <v>NE</v>
          </cell>
          <cell r="J6">
            <v>63.360000000000007</v>
          </cell>
          <cell r="K6">
            <v>23.799999999999997</v>
          </cell>
        </row>
        <row r="7">
          <cell r="B7">
            <v>21.612499999999997</v>
          </cell>
          <cell r="C7">
            <v>24.5</v>
          </cell>
          <cell r="D7">
            <v>20</v>
          </cell>
          <cell r="E7">
            <v>95.458333333333329</v>
          </cell>
          <cell r="F7">
            <v>100</v>
          </cell>
          <cell r="G7">
            <v>85</v>
          </cell>
          <cell r="H7">
            <v>7.9200000000000008</v>
          </cell>
          <cell r="I7" t="str">
            <v>NE</v>
          </cell>
          <cell r="J7">
            <v>21.96</v>
          </cell>
          <cell r="K7">
            <v>22.2</v>
          </cell>
        </row>
        <row r="8">
          <cell r="B8">
            <v>24.387499999999999</v>
          </cell>
          <cell r="C8">
            <v>32</v>
          </cell>
          <cell r="D8">
            <v>20.100000000000001</v>
          </cell>
          <cell r="E8">
            <v>85.652173913043484</v>
          </cell>
          <cell r="F8">
            <v>100</v>
          </cell>
          <cell r="G8">
            <v>56</v>
          </cell>
          <cell r="H8">
            <v>8.64</v>
          </cell>
          <cell r="I8" t="str">
            <v>NE</v>
          </cell>
          <cell r="J8">
            <v>41.76</v>
          </cell>
          <cell r="K8">
            <v>0</v>
          </cell>
        </row>
        <row r="9">
          <cell r="B9">
            <v>26.55416666666666</v>
          </cell>
          <cell r="C9">
            <v>33.4</v>
          </cell>
          <cell r="D9">
            <v>21.5</v>
          </cell>
          <cell r="E9">
            <v>79.523809523809518</v>
          </cell>
          <cell r="F9">
            <v>100</v>
          </cell>
          <cell r="G9">
            <v>50</v>
          </cell>
          <cell r="H9">
            <v>11.879999999999999</v>
          </cell>
          <cell r="I9" t="str">
            <v>N</v>
          </cell>
          <cell r="J9">
            <v>20.52</v>
          </cell>
          <cell r="K9">
            <v>0.2</v>
          </cell>
        </row>
        <row r="10">
          <cell r="B10">
            <v>27.479166666666661</v>
          </cell>
          <cell r="C10">
            <v>34.299999999999997</v>
          </cell>
          <cell r="D10">
            <v>21.8</v>
          </cell>
          <cell r="E10">
            <v>76.61904761904762</v>
          </cell>
          <cell r="F10">
            <v>100</v>
          </cell>
          <cell r="G10">
            <v>46</v>
          </cell>
          <cell r="H10">
            <v>9</v>
          </cell>
          <cell r="I10" t="str">
            <v>N</v>
          </cell>
          <cell r="J10">
            <v>24.12</v>
          </cell>
          <cell r="K10">
            <v>0</v>
          </cell>
        </row>
        <row r="11">
          <cell r="B11">
            <v>27.387499999999999</v>
          </cell>
          <cell r="C11">
            <v>33.6</v>
          </cell>
          <cell r="D11">
            <v>22.3</v>
          </cell>
          <cell r="E11">
            <v>74.652173913043484</v>
          </cell>
          <cell r="F11">
            <v>100</v>
          </cell>
          <cell r="G11">
            <v>44</v>
          </cell>
          <cell r="H11">
            <v>12.24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25.416666666666671</v>
          </cell>
          <cell r="C12">
            <v>33.4</v>
          </cell>
          <cell r="D12">
            <v>17.600000000000001</v>
          </cell>
          <cell r="E12">
            <v>71.291666666666671</v>
          </cell>
          <cell r="F12">
            <v>100</v>
          </cell>
          <cell r="G12">
            <v>33</v>
          </cell>
          <cell r="H12">
            <v>10.08</v>
          </cell>
          <cell r="I12" t="str">
            <v>SO</v>
          </cell>
          <cell r="J12">
            <v>23.400000000000002</v>
          </cell>
          <cell r="K12">
            <v>0</v>
          </cell>
        </row>
        <row r="13">
          <cell r="B13">
            <v>25.1875</v>
          </cell>
          <cell r="C13">
            <v>34.5</v>
          </cell>
          <cell r="D13">
            <v>17.600000000000001</v>
          </cell>
          <cell r="E13">
            <v>70.2</v>
          </cell>
          <cell r="F13">
            <v>100</v>
          </cell>
          <cell r="G13">
            <v>36</v>
          </cell>
          <cell r="H13">
            <v>12.96</v>
          </cell>
          <cell r="I13" t="str">
            <v>N</v>
          </cell>
          <cell r="J13">
            <v>30.240000000000002</v>
          </cell>
          <cell r="K13">
            <v>0</v>
          </cell>
        </row>
        <row r="14">
          <cell r="B14">
            <v>22.829166666666666</v>
          </cell>
          <cell r="C14">
            <v>27.5</v>
          </cell>
          <cell r="D14">
            <v>20.6</v>
          </cell>
          <cell r="E14">
            <v>90.611111111111114</v>
          </cell>
          <cell r="F14">
            <v>100</v>
          </cell>
          <cell r="G14">
            <v>64</v>
          </cell>
          <cell r="H14">
            <v>19.079999999999998</v>
          </cell>
          <cell r="I14" t="str">
            <v>NE</v>
          </cell>
          <cell r="J14">
            <v>54.72</v>
          </cell>
          <cell r="K14">
            <v>57.400000000000006</v>
          </cell>
        </row>
        <row r="15">
          <cell r="B15">
            <v>21.970833333333331</v>
          </cell>
          <cell r="C15">
            <v>25.5</v>
          </cell>
          <cell r="D15">
            <v>20.100000000000001</v>
          </cell>
          <cell r="E15">
            <v>95.375</v>
          </cell>
          <cell r="F15">
            <v>100</v>
          </cell>
          <cell r="G15">
            <v>88</v>
          </cell>
          <cell r="H15">
            <v>7.2</v>
          </cell>
          <cell r="I15" t="str">
            <v>S</v>
          </cell>
          <cell r="J15">
            <v>23.400000000000002</v>
          </cell>
          <cell r="K15">
            <v>6.4000000000000012</v>
          </cell>
        </row>
        <row r="16">
          <cell r="B16">
            <v>24.175000000000008</v>
          </cell>
          <cell r="C16">
            <v>30</v>
          </cell>
          <cell r="D16">
            <v>20</v>
          </cell>
          <cell r="E16">
            <v>76.63636363636364</v>
          </cell>
          <cell r="F16">
            <v>100</v>
          </cell>
          <cell r="G16">
            <v>62</v>
          </cell>
          <cell r="H16">
            <v>7.5600000000000005</v>
          </cell>
          <cell r="I16" t="str">
            <v>N</v>
          </cell>
          <cell r="J16">
            <v>19.079999999999998</v>
          </cell>
          <cell r="K16">
            <v>0.4</v>
          </cell>
        </row>
        <row r="17">
          <cell r="B17">
            <v>25.841666666666665</v>
          </cell>
          <cell r="C17">
            <v>34.200000000000003</v>
          </cell>
          <cell r="D17">
            <v>22</v>
          </cell>
          <cell r="E17">
            <v>73.416666666666671</v>
          </cell>
          <cell r="F17">
            <v>100</v>
          </cell>
          <cell r="G17">
            <v>48</v>
          </cell>
          <cell r="H17">
            <v>20.16</v>
          </cell>
          <cell r="I17" t="str">
            <v>NE</v>
          </cell>
          <cell r="J17">
            <v>37.800000000000004</v>
          </cell>
          <cell r="K17">
            <v>2</v>
          </cell>
        </row>
        <row r="18">
          <cell r="B18">
            <v>25.825000000000003</v>
          </cell>
          <cell r="C18">
            <v>33.4</v>
          </cell>
          <cell r="D18">
            <v>20.8</v>
          </cell>
          <cell r="E18">
            <v>78.555555555555557</v>
          </cell>
          <cell r="F18">
            <v>100</v>
          </cell>
          <cell r="G18">
            <v>54</v>
          </cell>
          <cell r="H18">
            <v>19.8</v>
          </cell>
          <cell r="I18" t="str">
            <v>N</v>
          </cell>
          <cell r="J18">
            <v>49.32</v>
          </cell>
          <cell r="K18">
            <v>1.5999999999999999</v>
          </cell>
        </row>
        <row r="19">
          <cell r="B19">
            <v>24.766666666666669</v>
          </cell>
          <cell r="C19">
            <v>33</v>
          </cell>
          <cell r="D19">
            <v>20.8</v>
          </cell>
          <cell r="E19">
            <v>88.222222222222229</v>
          </cell>
          <cell r="F19">
            <v>100</v>
          </cell>
          <cell r="G19">
            <v>57</v>
          </cell>
          <cell r="H19">
            <v>11.520000000000001</v>
          </cell>
          <cell r="I19" t="str">
            <v>NE</v>
          </cell>
          <cell r="J19">
            <v>33.840000000000003</v>
          </cell>
          <cell r="K19">
            <v>4.2</v>
          </cell>
        </row>
        <row r="20">
          <cell r="B20">
            <v>26.512499999999999</v>
          </cell>
          <cell r="C20">
            <v>33.5</v>
          </cell>
          <cell r="D20">
            <v>21.3</v>
          </cell>
          <cell r="E20">
            <v>74.588235294117652</v>
          </cell>
          <cell r="F20">
            <v>100</v>
          </cell>
          <cell r="G20">
            <v>50</v>
          </cell>
          <cell r="H20">
            <v>13.32</v>
          </cell>
          <cell r="I20" t="str">
            <v>N</v>
          </cell>
          <cell r="J20">
            <v>32.76</v>
          </cell>
          <cell r="K20">
            <v>0</v>
          </cell>
        </row>
        <row r="21">
          <cell r="B21">
            <v>26.487500000000008</v>
          </cell>
          <cell r="C21">
            <v>33.1</v>
          </cell>
          <cell r="D21">
            <v>21.6</v>
          </cell>
          <cell r="E21">
            <v>80.05263157894737</v>
          </cell>
          <cell r="F21">
            <v>100</v>
          </cell>
          <cell r="G21">
            <v>50</v>
          </cell>
          <cell r="H21">
            <v>11.879999999999999</v>
          </cell>
          <cell r="I21" t="str">
            <v>N</v>
          </cell>
          <cell r="J21">
            <v>45.72</v>
          </cell>
          <cell r="K21">
            <v>5.6</v>
          </cell>
        </row>
        <row r="22">
          <cell r="B22">
            <v>26.375000000000004</v>
          </cell>
          <cell r="C22">
            <v>33.200000000000003</v>
          </cell>
          <cell r="D22">
            <v>21.6</v>
          </cell>
          <cell r="E22">
            <v>82.913043478260875</v>
          </cell>
          <cell r="F22">
            <v>100</v>
          </cell>
          <cell r="G22">
            <v>55</v>
          </cell>
          <cell r="H22">
            <v>9</v>
          </cell>
          <cell r="I22" t="str">
            <v>NE</v>
          </cell>
          <cell r="J22">
            <v>40.32</v>
          </cell>
          <cell r="K22">
            <v>0.4</v>
          </cell>
        </row>
        <row r="23">
          <cell r="B23">
            <v>26.658333333333342</v>
          </cell>
          <cell r="C23">
            <v>32.799999999999997</v>
          </cell>
          <cell r="D23">
            <v>23.5</v>
          </cell>
          <cell r="E23">
            <v>76.384615384615387</v>
          </cell>
          <cell r="F23">
            <v>100</v>
          </cell>
          <cell r="G23">
            <v>53</v>
          </cell>
          <cell r="H23">
            <v>11.879999999999999</v>
          </cell>
          <cell r="I23" t="str">
            <v>NE</v>
          </cell>
          <cell r="J23">
            <v>31.319999999999997</v>
          </cell>
          <cell r="K23">
            <v>0.2</v>
          </cell>
        </row>
        <row r="24">
          <cell r="B24">
            <v>25.087500000000006</v>
          </cell>
          <cell r="C24">
            <v>30.2</v>
          </cell>
          <cell r="D24">
            <v>22.7</v>
          </cell>
          <cell r="E24">
            <v>78</v>
          </cell>
          <cell r="F24">
            <v>98</v>
          </cell>
          <cell r="G24">
            <v>61</v>
          </cell>
          <cell r="H24">
            <v>19.079999999999998</v>
          </cell>
          <cell r="I24" t="str">
            <v>N</v>
          </cell>
          <cell r="J24">
            <v>39.96</v>
          </cell>
          <cell r="K24">
            <v>18.2</v>
          </cell>
        </row>
        <row r="25">
          <cell r="B25">
            <v>24.612499999999997</v>
          </cell>
          <cell r="C25">
            <v>30.5</v>
          </cell>
          <cell r="D25">
            <v>20.7</v>
          </cell>
          <cell r="E25">
            <v>83.3125</v>
          </cell>
          <cell r="F25">
            <v>100</v>
          </cell>
          <cell r="G25">
            <v>64</v>
          </cell>
          <cell r="H25">
            <v>13.68</v>
          </cell>
          <cell r="I25" t="str">
            <v>O</v>
          </cell>
          <cell r="J25">
            <v>25.92</v>
          </cell>
          <cell r="K25">
            <v>0.2</v>
          </cell>
        </row>
        <row r="26">
          <cell r="B26">
            <v>23.662499999999998</v>
          </cell>
          <cell r="C26">
            <v>27.2</v>
          </cell>
          <cell r="D26">
            <v>20.8</v>
          </cell>
          <cell r="E26">
            <v>76.5</v>
          </cell>
          <cell r="F26">
            <v>100</v>
          </cell>
          <cell r="G26">
            <v>63</v>
          </cell>
          <cell r="H26">
            <v>14.76</v>
          </cell>
          <cell r="I26" t="str">
            <v>S</v>
          </cell>
          <cell r="J26">
            <v>28.44</v>
          </cell>
          <cell r="K26">
            <v>22</v>
          </cell>
        </row>
        <row r="27">
          <cell r="B27">
            <v>21.183333333333334</v>
          </cell>
          <cell r="C27">
            <v>28.9</v>
          </cell>
          <cell r="D27">
            <v>14.6</v>
          </cell>
          <cell r="E27">
            <v>72</v>
          </cell>
          <cell r="F27">
            <v>100</v>
          </cell>
          <cell r="G27">
            <v>46</v>
          </cell>
          <cell r="H27">
            <v>10.8</v>
          </cell>
          <cell r="I27" t="str">
            <v>S</v>
          </cell>
          <cell r="J27">
            <v>29.16</v>
          </cell>
          <cell r="K27">
            <v>0.2</v>
          </cell>
        </row>
        <row r="28">
          <cell r="B28">
            <v>23.104166666666668</v>
          </cell>
          <cell r="C28">
            <v>32.6</v>
          </cell>
          <cell r="D28">
            <v>16.5</v>
          </cell>
          <cell r="E28">
            <v>66.545454545454547</v>
          </cell>
          <cell r="F28">
            <v>100</v>
          </cell>
          <cell r="G28">
            <v>49</v>
          </cell>
          <cell r="H28">
            <v>7.5600000000000005</v>
          </cell>
          <cell r="I28" t="str">
            <v>NE</v>
          </cell>
          <cell r="J28">
            <v>20.88</v>
          </cell>
          <cell r="K28">
            <v>0</v>
          </cell>
        </row>
        <row r="29">
          <cell r="B29">
            <v>25.75</v>
          </cell>
          <cell r="C29">
            <v>34</v>
          </cell>
          <cell r="D29">
            <v>19.2</v>
          </cell>
          <cell r="E29">
            <v>63.9375</v>
          </cell>
          <cell r="F29">
            <v>100</v>
          </cell>
          <cell r="G29">
            <v>40</v>
          </cell>
          <cell r="H29">
            <v>10.08</v>
          </cell>
          <cell r="I29" t="str">
            <v>NE</v>
          </cell>
          <cell r="J29">
            <v>21.6</v>
          </cell>
          <cell r="K29">
            <v>0</v>
          </cell>
        </row>
        <row r="30">
          <cell r="B30">
            <v>25.216666666666669</v>
          </cell>
          <cell r="C30">
            <v>34.200000000000003</v>
          </cell>
          <cell r="D30">
            <v>17.7</v>
          </cell>
          <cell r="E30">
            <v>56.833333333333336</v>
          </cell>
          <cell r="F30">
            <v>99</v>
          </cell>
          <cell r="G30">
            <v>41</v>
          </cell>
          <cell r="H30">
            <v>9.7200000000000006</v>
          </cell>
          <cell r="I30" t="str">
            <v>NE</v>
          </cell>
          <cell r="J30">
            <v>20.16</v>
          </cell>
          <cell r="K30">
            <v>0</v>
          </cell>
        </row>
        <row r="31">
          <cell r="B31">
            <v>25.537500000000005</v>
          </cell>
          <cell r="C31">
            <v>34.9</v>
          </cell>
          <cell r="D31">
            <v>17.7</v>
          </cell>
          <cell r="E31">
            <v>61.857142857142854</v>
          </cell>
          <cell r="F31">
            <v>100</v>
          </cell>
          <cell r="G31">
            <v>34</v>
          </cell>
          <cell r="H31">
            <v>6.84</v>
          </cell>
          <cell r="I31" t="str">
            <v>NE</v>
          </cell>
          <cell r="J31">
            <v>21.96</v>
          </cell>
          <cell r="K31">
            <v>0.2</v>
          </cell>
        </row>
        <row r="32">
          <cell r="B32">
            <v>25.441666666666674</v>
          </cell>
          <cell r="C32">
            <v>34</v>
          </cell>
          <cell r="D32">
            <v>19.8</v>
          </cell>
          <cell r="E32">
            <v>70.333333333333329</v>
          </cell>
          <cell r="F32">
            <v>100</v>
          </cell>
          <cell r="G32">
            <v>45</v>
          </cell>
          <cell r="H32">
            <v>9</v>
          </cell>
          <cell r="I32" t="str">
            <v>NE</v>
          </cell>
          <cell r="J32">
            <v>31.680000000000003</v>
          </cell>
          <cell r="K32">
            <v>0</v>
          </cell>
        </row>
        <row r="33">
          <cell r="B33">
            <v>24.629166666666663</v>
          </cell>
          <cell r="C33">
            <v>30</v>
          </cell>
          <cell r="D33">
            <v>20.2</v>
          </cell>
          <cell r="E33">
            <v>80.714285714285708</v>
          </cell>
          <cell r="F33">
            <v>100</v>
          </cell>
          <cell r="G33">
            <v>60</v>
          </cell>
          <cell r="H33">
            <v>11.520000000000001</v>
          </cell>
          <cell r="I33" t="str">
            <v>NE</v>
          </cell>
          <cell r="J33">
            <v>42.84</v>
          </cell>
          <cell r="K33">
            <v>0</v>
          </cell>
        </row>
        <row r="34">
          <cell r="B34">
            <v>26.545833333333331</v>
          </cell>
          <cell r="C34">
            <v>32.799999999999997</v>
          </cell>
          <cell r="D34">
            <v>23.6</v>
          </cell>
          <cell r="E34">
            <v>76.733333333333334</v>
          </cell>
          <cell r="F34">
            <v>100</v>
          </cell>
          <cell r="G34">
            <v>52</v>
          </cell>
          <cell r="H34">
            <v>14.76</v>
          </cell>
          <cell r="I34" t="str">
            <v>N</v>
          </cell>
          <cell r="J34">
            <v>47.16</v>
          </cell>
          <cell r="K34">
            <v>0</v>
          </cell>
        </row>
        <row r="35">
          <cell r="B35">
            <v>25.8125</v>
          </cell>
          <cell r="C35">
            <v>31.5</v>
          </cell>
          <cell r="D35">
            <v>21.5</v>
          </cell>
          <cell r="E35">
            <v>88.416666666666671</v>
          </cell>
          <cell r="F35">
            <v>100</v>
          </cell>
          <cell r="G35">
            <v>63</v>
          </cell>
          <cell r="H35">
            <v>16.920000000000002</v>
          </cell>
          <cell r="I35" t="str">
            <v>NE</v>
          </cell>
          <cell r="J35">
            <v>40.680000000000007</v>
          </cell>
          <cell r="K35">
            <v>21</v>
          </cell>
        </row>
        <row r="36">
          <cell r="I36" t="str">
            <v>NE</v>
          </cell>
        </row>
      </sheetData>
      <sheetData sheetId="3">
        <row r="5">
          <cell r="B5">
            <v>25.954166666666669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25.237500000000001</v>
          </cell>
        </row>
      </sheetData>
      <sheetData sheetId="1">
        <row r="5">
          <cell r="B5">
            <v>26.370833333333326</v>
          </cell>
        </row>
      </sheetData>
      <sheetData sheetId="2">
        <row r="5">
          <cell r="B5">
            <v>24.891666666666669</v>
          </cell>
          <cell r="C5">
            <v>31.4</v>
          </cell>
          <cell r="D5">
            <v>20.7</v>
          </cell>
          <cell r="E5">
            <v>73.916666666666671</v>
          </cell>
          <cell r="F5">
            <v>93</v>
          </cell>
          <cell r="G5">
            <v>49</v>
          </cell>
          <cell r="H5">
            <v>10.08</v>
          </cell>
          <cell r="I5" t="str">
            <v>L</v>
          </cell>
          <cell r="J5">
            <v>25.92</v>
          </cell>
          <cell r="K5">
            <v>0</v>
          </cell>
        </row>
        <row r="6">
          <cell r="B6">
            <v>25.724999999999998</v>
          </cell>
          <cell r="C6">
            <v>32.799999999999997</v>
          </cell>
          <cell r="D6">
            <v>21.2</v>
          </cell>
          <cell r="E6">
            <v>72.958333333333329</v>
          </cell>
          <cell r="F6">
            <v>91</v>
          </cell>
          <cell r="G6">
            <v>43</v>
          </cell>
          <cell r="H6">
            <v>18</v>
          </cell>
          <cell r="I6" t="str">
            <v>L</v>
          </cell>
          <cell r="J6">
            <v>59.4</v>
          </cell>
          <cell r="K6">
            <v>2.8000000000000003</v>
          </cell>
        </row>
        <row r="7">
          <cell r="B7">
            <v>22.099999999999998</v>
          </cell>
          <cell r="C7">
            <v>27.5</v>
          </cell>
          <cell r="D7">
            <v>19.5</v>
          </cell>
          <cell r="E7">
            <v>86.875</v>
          </cell>
          <cell r="F7">
            <v>94</v>
          </cell>
          <cell r="G7">
            <v>68</v>
          </cell>
          <cell r="H7">
            <v>22.68</v>
          </cell>
          <cell r="I7" t="str">
            <v>L</v>
          </cell>
          <cell r="J7">
            <v>39.24</v>
          </cell>
          <cell r="K7">
            <v>1.8</v>
          </cell>
        </row>
        <row r="8">
          <cell r="B8">
            <v>22.433333333333341</v>
          </cell>
          <cell r="C8">
            <v>29.5</v>
          </cell>
          <cell r="D8">
            <v>20</v>
          </cell>
          <cell r="E8">
            <v>86.25</v>
          </cell>
          <cell r="F8">
            <v>95</v>
          </cell>
          <cell r="G8">
            <v>59</v>
          </cell>
          <cell r="H8">
            <v>19.079999999999998</v>
          </cell>
          <cell r="I8" t="str">
            <v>L</v>
          </cell>
          <cell r="J8">
            <v>47.519999999999996</v>
          </cell>
          <cell r="K8">
            <v>3.2</v>
          </cell>
        </row>
        <row r="9">
          <cell r="B9">
            <v>24.266666666666669</v>
          </cell>
          <cell r="C9">
            <v>31.5</v>
          </cell>
          <cell r="D9">
            <v>19.100000000000001</v>
          </cell>
          <cell r="E9">
            <v>78.208333333333329</v>
          </cell>
          <cell r="F9">
            <v>94</v>
          </cell>
          <cell r="G9">
            <v>51</v>
          </cell>
          <cell r="H9">
            <v>11.16</v>
          </cell>
          <cell r="I9" t="str">
            <v>L</v>
          </cell>
          <cell r="J9">
            <v>21.96</v>
          </cell>
          <cell r="K9">
            <v>0.2</v>
          </cell>
        </row>
        <row r="10">
          <cell r="B10">
            <v>25.266666666666666</v>
          </cell>
          <cell r="C10">
            <v>32.299999999999997</v>
          </cell>
          <cell r="D10">
            <v>21.2</v>
          </cell>
          <cell r="E10">
            <v>78.75</v>
          </cell>
          <cell r="F10">
            <v>94</v>
          </cell>
          <cell r="G10">
            <v>49</v>
          </cell>
          <cell r="H10">
            <v>14.4</v>
          </cell>
          <cell r="I10" t="str">
            <v>L</v>
          </cell>
          <cell r="J10">
            <v>42.12</v>
          </cell>
          <cell r="K10">
            <v>0</v>
          </cell>
        </row>
        <row r="11">
          <cell r="B11">
            <v>25.1875</v>
          </cell>
          <cell r="C11">
            <v>32.299999999999997</v>
          </cell>
          <cell r="D11">
            <v>20.3</v>
          </cell>
          <cell r="E11">
            <v>75.5</v>
          </cell>
          <cell r="F11">
            <v>92</v>
          </cell>
          <cell r="G11">
            <v>49</v>
          </cell>
          <cell r="H11">
            <v>15.840000000000002</v>
          </cell>
          <cell r="I11" t="str">
            <v>L</v>
          </cell>
          <cell r="J11">
            <v>38.159999999999997</v>
          </cell>
          <cell r="K11">
            <v>0.2</v>
          </cell>
        </row>
        <row r="12">
          <cell r="B12">
            <v>24.179166666666664</v>
          </cell>
          <cell r="C12">
            <v>30.9</v>
          </cell>
          <cell r="D12">
            <v>18.2</v>
          </cell>
          <cell r="E12">
            <v>72.75</v>
          </cell>
          <cell r="F12">
            <v>92</v>
          </cell>
          <cell r="G12">
            <v>40</v>
          </cell>
          <cell r="H12">
            <v>14.76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25.391666666666669</v>
          </cell>
          <cell r="C13">
            <v>32.4</v>
          </cell>
          <cell r="D13">
            <v>20</v>
          </cell>
          <cell r="E13">
            <v>65.916666666666671</v>
          </cell>
          <cell r="F13">
            <v>84</v>
          </cell>
          <cell r="G13">
            <v>39</v>
          </cell>
          <cell r="H13">
            <v>12.24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23.549999999999997</v>
          </cell>
          <cell r="C14">
            <v>28.7</v>
          </cell>
          <cell r="D14">
            <v>18.5</v>
          </cell>
          <cell r="E14">
            <v>78.5</v>
          </cell>
          <cell r="F14">
            <v>95</v>
          </cell>
          <cell r="G14">
            <v>66</v>
          </cell>
          <cell r="H14">
            <v>25.92</v>
          </cell>
          <cell r="I14" t="str">
            <v>L</v>
          </cell>
          <cell r="J14">
            <v>44.64</v>
          </cell>
          <cell r="K14">
            <v>30.200000000000003</v>
          </cell>
        </row>
        <row r="15">
          <cell r="B15">
            <v>22.458333333333332</v>
          </cell>
          <cell r="C15">
            <v>29.3</v>
          </cell>
          <cell r="D15">
            <v>19.2</v>
          </cell>
          <cell r="E15">
            <v>82.333333333333329</v>
          </cell>
          <cell r="F15">
            <v>95</v>
          </cell>
          <cell r="G15">
            <v>58</v>
          </cell>
          <cell r="H15">
            <v>19.440000000000001</v>
          </cell>
          <cell r="I15" t="str">
            <v>L</v>
          </cell>
          <cell r="J15">
            <v>43.56</v>
          </cell>
          <cell r="K15">
            <v>25.400000000000002</v>
          </cell>
        </row>
        <row r="16">
          <cell r="B16">
            <v>23.087500000000006</v>
          </cell>
          <cell r="C16">
            <v>28.4</v>
          </cell>
          <cell r="D16">
            <v>19.7</v>
          </cell>
          <cell r="E16">
            <v>82.625</v>
          </cell>
          <cell r="F16">
            <v>94</v>
          </cell>
          <cell r="G16">
            <v>60</v>
          </cell>
          <cell r="H16">
            <v>18</v>
          </cell>
          <cell r="I16" t="str">
            <v>L</v>
          </cell>
          <cell r="J16">
            <v>33.119999999999997</v>
          </cell>
          <cell r="K16">
            <v>1.7999999999999998</v>
          </cell>
        </row>
        <row r="17">
          <cell r="B17">
            <v>24.566666666666674</v>
          </cell>
          <cell r="C17">
            <v>31.4</v>
          </cell>
          <cell r="D17">
            <v>20.9</v>
          </cell>
          <cell r="E17">
            <v>78.375</v>
          </cell>
          <cell r="F17">
            <v>95</v>
          </cell>
          <cell r="G17">
            <v>46</v>
          </cell>
          <cell r="H17">
            <v>12.96</v>
          </cell>
          <cell r="I17" t="str">
            <v>L</v>
          </cell>
          <cell r="J17">
            <v>24.12</v>
          </cell>
          <cell r="K17">
            <v>19.2</v>
          </cell>
        </row>
        <row r="18">
          <cell r="B18">
            <v>24.958333333333343</v>
          </cell>
          <cell r="C18">
            <v>31.4</v>
          </cell>
          <cell r="D18">
            <v>21.1</v>
          </cell>
          <cell r="E18">
            <v>76.541666666666671</v>
          </cell>
          <cell r="F18">
            <v>93</v>
          </cell>
          <cell r="G18">
            <v>51</v>
          </cell>
          <cell r="H18">
            <v>13.68</v>
          </cell>
          <cell r="I18" t="str">
            <v>L</v>
          </cell>
          <cell r="J18">
            <v>46.800000000000004</v>
          </cell>
          <cell r="K18">
            <v>0</v>
          </cell>
        </row>
        <row r="19">
          <cell r="B19">
            <v>25.325000000000003</v>
          </cell>
          <cell r="C19">
            <v>31.6</v>
          </cell>
          <cell r="D19">
            <v>20.6</v>
          </cell>
          <cell r="E19">
            <v>71.375</v>
          </cell>
          <cell r="F19">
            <v>89</v>
          </cell>
          <cell r="G19">
            <v>48</v>
          </cell>
          <cell r="H19">
            <v>11.879999999999999</v>
          </cell>
          <cell r="I19" t="str">
            <v>L</v>
          </cell>
          <cell r="J19">
            <v>49.680000000000007</v>
          </cell>
          <cell r="K19">
            <v>5.6000000000000005</v>
          </cell>
        </row>
        <row r="20">
          <cell r="B20">
            <v>25.266666666666666</v>
          </cell>
          <cell r="C20">
            <v>30.9</v>
          </cell>
          <cell r="D20">
            <v>20.6</v>
          </cell>
          <cell r="E20">
            <v>71.541666666666671</v>
          </cell>
          <cell r="F20">
            <v>92</v>
          </cell>
          <cell r="G20">
            <v>48</v>
          </cell>
          <cell r="H20">
            <v>14.4</v>
          </cell>
          <cell r="I20" t="str">
            <v>L</v>
          </cell>
          <cell r="J20">
            <v>38.159999999999997</v>
          </cell>
          <cell r="K20">
            <v>0</v>
          </cell>
        </row>
        <row r="21">
          <cell r="B21">
            <v>25.754166666666663</v>
          </cell>
          <cell r="C21">
            <v>32</v>
          </cell>
          <cell r="D21">
            <v>21.1</v>
          </cell>
          <cell r="E21">
            <v>68.791666666666671</v>
          </cell>
          <cell r="F21">
            <v>86</v>
          </cell>
          <cell r="G21">
            <v>45</v>
          </cell>
          <cell r="H21">
            <v>18.36</v>
          </cell>
          <cell r="I21" t="str">
            <v>L</v>
          </cell>
          <cell r="J21">
            <v>43.2</v>
          </cell>
          <cell r="K21">
            <v>0</v>
          </cell>
        </row>
        <row r="22">
          <cell r="B22">
            <v>25.754166666666663</v>
          </cell>
          <cell r="C22">
            <v>31.7</v>
          </cell>
          <cell r="D22">
            <v>21.6</v>
          </cell>
          <cell r="E22">
            <v>65.833333333333329</v>
          </cell>
          <cell r="F22">
            <v>83</v>
          </cell>
          <cell r="G22">
            <v>42</v>
          </cell>
          <cell r="H22">
            <v>13.68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25.512500000000003</v>
          </cell>
          <cell r="C23">
            <v>31.8</v>
          </cell>
          <cell r="D23">
            <v>21.5</v>
          </cell>
          <cell r="E23">
            <v>70.833333333333329</v>
          </cell>
          <cell r="F23">
            <v>85</v>
          </cell>
          <cell r="G23">
            <v>47</v>
          </cell>
          <cell r="H23">
            <v>14.76</v>
          </cell>
          <cell r="I23" t="str">
            <v>L</v>
          </cell>
          <cell r="J23">
            <v>35.64</v>
          </cell>
          <cell r="K23">
            <v>0</v>
          </cell>
        </row>
        <row r="24">
          <cell r="B24">
            <v>23.804166666666664</v>
          </cell>
          <cell r="C24">
            <v>27.6</v>
          </cell>
          <cell r="D24">
            <v>21.6</v>
          </cell>
          <cell r="E24">
            <v>83.166666666666671</v>
          </cell>
          <cell r="F24">
            <v>94</v>
          </cell>
          <cell r="G24">
            <v>70</v>
          </cell>
          <cell r="H24">
            <v>18</v>
          </cell>
          <cell r="I24" t="str">
            <v>L</v>
          </cell>
          <cell r="J24">
            <v>34.92</v>
          </cell>
          <cell r="K24">
            <v>11.6</v>
          </cell>
        </row>
        <row r="25">
          <cell r="B25">
            <v>23.979166666666668</v>
          </cell>
          <cell r="C25">
            <v>29.6</v>
          </cell>
          <cell r="D25">
            <v>22</v>
          </cell>
          <cell r="E25">
            <v>85.541666666666671</v>
          </cell>
          <cell r="F25">
            <v>92</v>
          </cell>
          <cell r="G25">
            <v>61</v>
          </cell>
          <cell r="H25">
            <v>16.920000000000002</v>
          </cell>
          <cell r="I25" t="str">
            <v>L</v>
          </cell>
          <cell r="J25">
            <v>32.4</v>
          </cell>
          <cell r="K25">
            <v>5.8000000000000007</v>
          </cell>
        </row>
        <row r="26">
          <cell r="B26">
            <v>22.433333333333337</v>
          </cell>
          <cell r="C26">
            <v>23.8</v>
          </cell>
          <cell r="D26">
            <v>18</v>
          </cell>
          <cell r="E26">
            <v>89.75</v>
          </cell>
          <cell r="F26">
            <v>94</v>
          </cell>
          <cell r="G26">
            <v>82</v>
          </cell>
          <cell r="H26">
            <v>19.440000000000001</v>
          </cell>
          <cell r="I26" t="str">
            <v>L</v>
          </cell>
          <cell r="J26">
            <v>47.88</v>
          </cell>
          <cell r="K26">
            <v>22.800000000000004</v>
          </cell>
        </row>
        <row r="27">
          <cell r="B27">
            <v>22.487499999999997</v>
          </cell>
          <cell r="C27">
            <v>29.2</v>
          </cell>
          <cell r="D27">
            <v>17.399999999999999</v>
          </cell>
          <cell r="E27">
            <v>75.833333333333329</v>
          </cell>
          <cell r="F27">
            <v>93</v>
          </cell>
          <cell r="G27">
            <v>51</v>
          </cell>
          <cell r="H27">
            <v>19.079999999999998</v>
          </cell>
          <cell r="I27" t="str">
            <v>L</v>
          </cell>
          <cell r="J27">
            <v>32.04</v>
          </cell>
          <cell r="K27">
            <v>0.2</v>
          </cell>
        </row>
        <row r="28">
          <cell r="B28">
            <v>24.583333333333332</v>
          </cell>
          <cell r="C28">
            <v>30.6</v>
          </cell>
          <cell r="D28">
            <v>20.5</v>
          </cell>
          <cell r="E28">
            <v>69.416666666666671</v>
          </cell>
          <cell r="F28">
            <v>86</v>
          </cell>
          <cell r="G28">
            <v>43</v>
          </cell>
          <cell r="H28">
            <v>22.68</v>
          </cell>
          <cell r="I28" t="str">
            <v>L</v>
          </cell>
          <cell r="J28">
            <v>39.24</v>
          </cell>
          <cell r="K28">
            <v>0</v>
          </cell>
        </row>
        <row r="29">
          <cell r="B29">
            <v>25.579166666666662</v>
          </cell>
          <cell r="C29">
            <v>32.1</v>
          </cell>
          <cell r="D29">
            <v>20.7</v>
          </cell>
          <cell r="E29">
            <v>62.666666666666664</v>
          </cell>
          <cell r="F29">
            <v>78</v>
          </cell>
          <cell r="G29">
            <v>43</v>
          </cell>
          <cell r="H29">
            <v>20.52</v>
          </cell>
          <cell r="I29" t="str">
            <v>L</v>
          </cell>
          <cell r="J29">
            <v>34.200000000000003</v>
          </cell>
          <cell r="K29">
            <v>0</v>
          </cell>
        </row>
        <row r="30">
          <cell r="B30">
            <v>26.033333333333335</v>
          </cell>
          <cell r="C30">
            <v>31.9</v>
          </cell>
          <cell r="D30">
            <v>22</v>
          </cell>
          <cell r="E30">
            <v>62.5</v>
          </cell>
          <cell r="F30">
            <v>78</v>
          </cell>
          <cell r="G30">
            <v>41</v>
          </cell>
          <cell r="H30">
            <v>23.759999999999998</v>
          </cell>
          <cell r="I30" t="str">
            <v>L</v>
          </cell>
          <cell r="J30">
            <v>39.96</v>
          </cell>
          <cell r="K30">
            <v>0</v>
          </cell>
        </row>
        <row r="31">
          <cell r="B31">
            <v>24.866666666666664</v>
          </cell>
          <cell r="C31">
            <v>30.2</v>
          </cell>
          <cell r="D31">
            <v>21</v>
          </cell>
          <cell r="E31">
            <v>65.916666666666671</v>
          </cell>
          <cell r="F31">
            <v>84</v>
          </cell>
          <cell r="G31">
            <v>51</v>
          </cell>
          <cell r="H31">
            <v>26.64</v>
          </cell>
          <cell r="I31" t="str">
            <v>L</v>
          </cell>
          <cell r="J31">
            <v>43.56</v>
          </cell>
          <cell r="K31">
            <v>0</v>
          </cell>
        </row>
        <row r="32">
          <cell r="B32">
            <v>23.683333333333337</v>
          </cell>
          <cell r="C32">
            <v>31.1</v>
          </cell>
          <cell r="D32">
            <v>20.2</v>
          </cell>
          <cell r="E32">
            <v>78.666666666666671</v>
          </cell>
          <cell r="F32">
            <v>95</v>
          </cell>
          <cell r="G32">
            <v>50</v>
          </cell>
          <cell r="H32">
            <v>13.68</v>
          </cell>
          <cell r="I32" t="str">
            <v>L</v>
          </cell>
          <cell r="J32">
            <v>31.680000000000003</v>
          </cell>
          <cell r="K32">
            <v>18.2</v>
          </cell>
        </row>
        <row r="33">
          <cell r="B33">
            <v>23.041666666666671</v>
          </cell>
          <cell r="C33">
            <v>27.3</v>
          </cell>
          <cell r="D33">
            <v>21.2</v>
          </cell>
          <cell r="E33">
            <v>83.916666666666671</v>
          </cell>
          <cell r="F33">
            <v>93</v>
          </cell>
          <cell r="G33">
            <v>65</v>
          </cell>
          <cell r="H33">
            <v>14.04</v>
          </cell>
          <cell r="I33" t="str">
            <v>L</v>
          </cell>
          <cell r="J33">
            <v>32.04</v>
          </cell>
          <cell r="K33">
            <v>2.6000000000000005</v>
          </cell>
        </row>
        <row r="34">
          <cell r="B34">
            <v>23.129166666666663</v>
          </cell>
          <cell r="C34">
            <v>28</v>
          </cell>
          <cell r="D34">
            <v>21.6</v>
          </cell>
          <cell r="E34">
            <v>85.625</v>
          </cell>
          <cell r="F34">
            <v>93</v>
          </cell>
          <cell r="G34">
            <v>66</v>
          </cell>
          <cell r="H34">
            <v>17.64</v>
          </cell>
          <cell r="I34" t="str">
            <v>L</v>
          </cell>
          <cell r="J34">
            <v>41.76</v>
          </cell>
          <cell r="K34">
            <v>3.4000000000000004</v>
          </cell>
        </row>
        <row r="35">
          <cell r="B35">
            <v>24.19583333333334</v>
          </cell>
          <cell r="C35">
            <v>29.2</v>
          </cell>
          <cell r="D35">
            <v>20.2</v>
          </cell>
          <cell r="E35">
            <v>78.166666666666671</v>
          </cell>
          <cell r="F35">
            <v>91</v>
          </cell>
          <cell r="G35">
            <v>58</v>
          </cell>
          <cell r="H35">
            <v>17.28</v>
          </cell>
          <cell r="I35" t="str">
            <v>L</v>
          </cell>
          <cell r="J35">
            <v>34.56</v>
          </cell>
          <cell r="K35">
            <v>0</v>
          </cell>
        </row>
        <row r="36">
          <cell r="I36" t="str">
            <v>L</v>
          </cell>
        </row>
      </sheetData>
      <sheetData sheetId="3">
        <row r="5">
          <cell r="B5">
            <v>24.791666666666668</v>
          </cell>
        </row>
      </sheetData>
      <sheetData sheetId="4">
        <row r="5">
          <cell r="B5">
            <v>18.041666666666668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26.112499999999994</v>
          </cell>
        </row>
      </sheetData>
      <sheetData sheetId="1">
        <row r="5">
          <cell r="B5">
            <v>27.279166666666669</v>
          </cell>
        </row>
      </sheetData>
      <sheetData sheetId="2">
        <row r="5">
          <cell r="B5">
            <v>24.083333333333329</v>
          </cell>
          <cell r="C5">
            <v>32.700000000000003</v>
          </cell>
          <cell r="D5">
            <v>21</v>
          </cell>
          <cell r="E5">
            <v>78.75</v>
          </cell>
          <cell r="F5">
            <v>94</v>
          </cell>
          <cell r="G5">
            <v>44</v>
          </cell>
          <cell r="H5">
            <v>10.08</v>
          </cell>
          <cell r="I5" t="str">
            <v>L</v>
          </cell>
          <cell r="J5">
            <v>33.480000000000004</v>
          </cell>
          <cell r="K5">
            <v>1.7999999999999998</v>
          </cell>
        </row>
        <row r="6">
          <cell r="B6">
            <v>25.054166666666664</v>
          </cell>
          <cell r="C6">
            <v>32.1</v>
          </cell>
          <cell r="D6">
            <v>19.600000000000001</v>
          </cell>
          <cell r="E6">
            <v>74.333333333333329</v>
          </cell>
          <cell r="F6">
            <v>96</v>
          </cell>
          <cell r="G6">
            <v>42</v>
          </cell>
          <cell r="H6">
            <v>13.32</v>
          </cell>
          <cell r="I6" t="str">
            <v>L</v>
          </cell>
          <cell r="J6">
            <v>24.48</v>
          </cell>
          <cell r="K6">
            <v>0.2</v>
          </cell>
        </row>
        <row r="7">
          <cell r="B7">
            <v>26.870833333333334</v>
          </cell>
          <cell r="C7">
            <v>33.200000000000003</v>
          </cell>
          <cell r="D7">
            <v>20.8</v>
          </cell>
          <cell r="E7">
            <v>67.875</v>
          </cell>
          <cell r="F7">
            <v>92</v>
          </cell>
          <cell r="G7">
            <v>41</v>
          </cell>
          <cell r="H7">
            <v>11.16</v>
          </cell>
          <cell r="I7" t="str">
            <v>L</v>
          </cell>
          <cell r="J7">
            <v>26.64</v>
          </cell>
          <cell r="K7">
            <v>0</v>
          </cell>
        </row>
        <row r="8">
          <cell r="B8">
            <v>25.154166666666669</v>
          </cell>
          <cell r="C8">
            <v>31.4</v>
          </cell>
          <cell r="D8">
            <v>20</v>
          </cell>
          <cell r="E8">
            <v>75.166666666666671</v>
          </cell>
          <cell r="F8">
            <v>94</v>
          </cell>
          <cell r="G8">
            <v>48</v>
          </cell>
          <cell r="H8">
            <v>9.7200000000000006</v>
          </cell>
          <cell r="I8" t="str">
            <v>L</v>
          </cell>
          <cell r="J8">
            <v>37.800000000000004</v>
          </cell>
          <cell r="K8">
            <v>29.4</v>
          </cell>
        </row>
        <row r="9">
          <cell r="B9">
            <v>24.079166666666666</v>
          </cell>
          <cell r="C9">
            <v>28.5</v>
          </cell>
          <cell r="D9">
            <v>22.1</v>
          </cell>
          <cell r="E9">
            <v>85.75</v>
          </cell>
          <cell r="F9">
            <v>93</v>
          </cell>
          <cell r="G9">
            <v>64</v>
          </cell>
          <cell r="H9">
            <v>9.7200000000000006</v>
          </cell>
          <cell r="I9" t="str">
            <v>O</v>
          </cell>
          <cell r="J9">
            <v>20.88</v>
          </cell>
          <cell r="K9">
            <v>2.0000000000000004</v>
          </cell>
        </row>
        <row r="10">
          <cell r="B10">
            <v>26.166666666666661</v>
          </cell>
          <cell r="C10">
            <v>33.299999999999997</v>
          </cell>
          <cell r="D10">
            <v>20.8</v>
          </cell>
          <cell r="E10">
            <v>74.291666666666671</v>
          </cell>
          <cell r="F10">
            <v>95</v>
          </cell>
          <cell r="G10">
            <v>39</v>
          </cell>
          <cell r="H10">
            <v>7.2</v>
          </cell>
          <cell r="I10" t="str">
            <v>NO</v>
          </cell>
          <cell r="J10">
            <v>19.440000000000001</v>
          </cell>
          <cell r="K10">
            <v>0.2</v>
          </cell>
        </row>
        <row r="11">
          <cell r="B11">
            <v>24.850000000000005</v>
          </cell>
          <cell r="C11">
            <v>31.3</v>
          </cell>
          <cell r="D11">
            <v>20.100000000000001</v>
          </cell>
          <cell r="E11">
            <v>80</v>
          </cell>
          <cell r="F11">
            <v>95</v>
          </cell>
          <cell r="G11">
            <v>52</v>
          </cell>
          <cell r="H11">
            <v>12.96</v>
          </cell>
          <cell r="I11" t="str">
            <v>L</v>
          </cell>
          <cell r="J11">
            <v>39.24</v>
          </cell>
          <cell r="K11">
            <v>54.2</v>
          </cell>
        </row>
        <row r="12">
          <cell r="B12">
            <v>24.158333333333335</v>
          </cell>
          <cell r="C12">
            <v>31.8</v>
          </cell>
          <cell r="D12">
            <v>19.8</v>
          </cell>
          <cell r="E12">
            <v>77.5</v>
          </cell>
          <cell r="F12">
            <v>96</v>
          </cell>
          <cell r="G12">
            <v>43</v>
          </cell>
          <cell r="H12">
            <v>7.5600000000000005</v>
          </cell>
          <cell r="I12" t="str">
            <v>L</v>
          </cell>
          <cell r="J12">
            <v>18.36</v>
          </cell>
          <cell r="K12">
            <v>1.6</v>
          </cell>
        </row>
        <row r="13">
          <cell r="B13">
            <v>25.454166666666666</v>
          </cell>
          <cell r="C13">
            <v>32.700000000000003</v>
          </cell>
          <cell r="D13">
            <v>19.100000000000001</v>
          </cell>
          <cell r="E13">
            <v>72.041666666666671</v>
          </cell>
          <cell r="F13">
            <v>94</v>
          </cell>
          <cell r="G13">
            <v>42</v>
          </cell>
          <cell r="H13">
            <v>6.84</v>
          </cell>
          <cell r="I13" t="str">
            <v>L</v>
          </cell>
          <cell r="J13">
            <v>18.36</v>
          </cell>
          <cell r="K13">
            <v>0.2</v>
          </cell>
        </row>
        <row r="14">
          <cell r="B14">
            <v>24.458333333333332</v>
          </cell>
          <cell r="C14">
            <v>30.4</v>
          </cell>
          <cell r="D14">
            <v>20.8</v>
          </cell>
          <cell r="E14">
            <v>79.708333333333329</v>
          </cell>
          <cell r="F14">
            <v>93</v>
          </cell>
          <cell r="G14">
            <v>55</v>
          </cell>
          <cell r="H14">
            <v>10.8</v>
          </cell>
          <cell r="I14" t="str">
            <v>NO</v>
          </cell>
          <cell r="J14">
            <v>30.6</v>
          </cell>
          <cell r="K14">
            <v>19.599999999999998</v>
          </cell>
        </row>
        <row r="15">
          <cell r="B15">
            <v>23.470833333333331</v>
          </cell>
          <cell r="C15">
            <v>29</v>
          </cell>
          <cell r="D15">
            <v>20.3</v>
          </cell>
          <cell r="E15">
            <v>80.708333333333329</v>
          </cell>
          <cell r="F15">
            <v>93</v>
          </cell>
          <cell r="G15">
            <v>60</v>
          </cell>
          <cell r="H15">
            <v>16.2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23.583333333333329</v>
          </cell>
          <cell r="C16">
            <v>28.4</v>
          </cell>
          <cell r="D16">
            <v>19.8</v>
          </cell>
          <cell r="E16">
            <v>80.791666666666671</v>
          </cell>
          <cell r="F16">
            <v>95</v>
          </cell>
          <cell r="G16">
            <v>60</v>
          </cell>
          <cell r="H16">
            <v>14.04</v>
          </cell>
          <cell r="I16" t="str">
            <v>L</v>
          </cell>
          <cell r="J16">
            <v>33.480000000000004</v>
          </cell>
          <cell r="K16">
            <v>27.2</v>
          </cell>
        </row>
        <row r="17">
          <cell r="B17">
            <v>23.629166666666663</v>
          </cell>
          <cell r="C17">
            <v>28.5</v>
          </cell>
          <cell r="D17">
            <v>20.3</v>
          </cell>
          <cell r="E17">
            <v>81.625</v>
          </cell>
          <cell r="F17">
            <v>95</v>
          </cell>
          <cell r="G17">
            <v>55</v>
          </cell>
          <cell r="H17">
            <v>12.96</v>
          </cell>
          <cell r="I17" t="str">
            <v>L</v>
          </cell>
          <cell r="J17">
            <v>28.08</v>
          </cell>
          <cell r="K17">
            <v>16.599999999999998</v>
          </cell>
        </row>
        <row r="18">
          <cell r="B18">
            <v>26.224999999999994</v>
          </cell>
          <cell r="C18">
            <v>33</v>
          </cell>
          <cell r="D18">
            <v>22.1</v>
          </cell>
          <cell r="E18">
            <v>74.041666666666671</v>
          </cell>
          <cell r="F18">
            <v>94</v>
          </cell>
          <cell r="G18">
            <v>42</v>
          </cell>
          <cell r="H18">
            <v>12.96</v>
          </cell>
          <cell r="I18" t="str">
            <v>L</v>
          </cell>
          <cell r="J18">
            <v>32.76</v>
          </cell>
          <cell r="K18">
            <v>0</v>
          </cell>
        </row>
        <row r="19">
          <cell r="B19">
            <v>26.120833333333334</v>
          </cell>
          <cell r="C19">
            <v>34</v>
          </cell>
          <cell r="D19">
            <v>19.8</v>
          </cell>
          <cell r="E19">
            <v>67.625</v>
          </cell>
          <cell r="F19">
            <v>92</v>
          </cell>
          <cell r="G19">
            <v>33</v>
          </cell>
          <cell r="H19">
            <v>10.8</v>
          </cell>
          <cell r="I19" t="str">
            <v>O</v>
          </cell>
          <cell r="J19">
            <v>33.840000000000003</v>
          </cell>
          <cell r="K19">
            <v>0.6</v>
          </cell>
        </row>
        <row r="20">
          <cell r="B20">
            <v>25.783333333333335</v>
          </cell>
          <cell r="C20">
            <v>33</v>
          </cell>
          <cell r="D20">
            <v>19.8</v>
          </cell>
          <cell r="E20">
            <v>70.041666666666671</v>
          </cell>
          <cell r="F20">
            <v>94</v>
          </cell>
          <cell r="G20">
            <v>36</v>
          </cell>
          <cell r="H20">
            <v>10.8</v>
          </cell>
          <cell r="I20" t="str">
            <v>O</v>
          </cell>
          <cell r="J20">
            <v>25.92</v>
          </cell>
          <cell r="K20">
            <v>3.2</v>
          </cell>
        </row>
        <row r="21">
          <cell r="B21">
            <v>24.187500000000011</v>
          </cell>
          <cell r="C21">
            <v>32.4</v>
          </cell>
          <cell r="D21">
            <v>19</v>
          </cell>
          <cell r="E21">
            <v>76.791666666666671</v>
          </cell>
          <cell r="F21">
            <v>93</v>
          </cell>
          <cell r="G21">
            <v>42</v>
          </cell>
          <cell r="H21">
            <v>15.120000000000001</v>
          </cell>
          <cell r="I21" t="str">
            <v>O</v>
          </cell>
          <cell r="J21">
            <v>61.92</v>
          </cell>
          <cell r="K21">
            <v>27.8</v>
          </cell>
        </row>
        <row r="22">
          <cell r="B22">
            <v>24.720833333333335</v>
          </cell>
          <cell r="C22">
            <v>32</v>
          </cell>
          <cell r="D22">
            <v>19.2</v>
          </cell>
          <cell r="E22">
            <v>69.583333333333329</v>
          </cell>
          <cell r="F22">
            <v>90</v>
          </cell>
          <cell r="G22">
            <v>38</v>
          </cell>
          <cell r="H22">
            <v>5.04</v>
          </cell>
          <cell r="I22" t="str">
            <v>O</v>
          </cell>
          <cell r="J22">
            <v>30.6</v>
          </cell>
          <cell r="K22">
            <v>0</v>
          </cell>
        </row>
        <row r="23">
          <cell r="B23">
            <v>25.970833333333331</v>
          </cell>
          <cell r="C23">
            <v>33</v>
          </cell>
          <cell r="D23">
            <v>20.2</v>
          </cell>
          <cell r="E23">
            <v>70.083333333333329</v>
          </cell>
          <cell r="F23">
            <v>94</v>
          </cell>
          <cell r="G23">
            <v>38</v>
          </cell>
          <cell r="H23">
            <v>7.2</v>
          </cell>
          <cell r="I23" t="str">
            <v>O</v>
          </cell>
          <cell r="J23">
            <v>16.920000000000002</v>
          </cell>
          <cell r="K23">
            <v>0</v>
          </cell>
        </row>
        <row r="24">
          <cell r="B24">
            <v>24.495833333333334</v>
          </cell>
          <cell r="C24">
            <v>31.8</v>
          </cell>
          <cell r="D24">
            <v>21.3</v>
          </cell>
          <cell r="E24">
            <v>78.041666666666671</v>
          </cell>
          <cell r="F24">
            <v>91</v>
          </cell>
          <cell r="G24">
            <v>48</v>
          </cell>
          <cell r="H24">
            <v>20.16</v>
          </cell>
          <cell r="I24" t="str">
            <v>SO</v>
          </cell>
          <cell r="J24">
            <v>39.6</v>
          </cell>
          <cell r="K24">
            <v>2</v>
          </cell>
        </row>
        <row r="25">
          <cell r="B25">
            <v>24.720833333333335</v>
          </cell>
          <cell r="C25">
            <v>31.3</v>
          </cell>
          <cell r="D25">
            <v>22</v>
          </cell>
          <cell r="E25">
            <v>81.708333333333329</v>
          </cell>
          <cell r="F25">
            <v>94</v>
          </cell>
          <cell r="G25">
            <v>51</v>
          </cell>
          <cell r="H25">
            <v>14.04</v>
          </cell>
          <cell r="I25" t="str">
            <v>NO</v>
          </cell>
          <cell r="J25">
            <v>28.8</v>
          </cell>
          <cell r="K25">
            <v>1.2000000000000002</v>
          </cell>
        </row>
        <row r="26">
          <cell r="B26">
            <v>22.858333333333334</v>
          </cell>
          <cell r="C26">
            <v>25.2</v>
          </cell>
          <cell r="D26">
            <v>20.9</v>
          </cell>
          <cell r="E26">
            <v>87.875</v>
          </cell>
          <cell r="F26">
            <v>94</v>
          </cell>
          <cell r="G26">
            <v>75</v>
          </cell>
          <cell r="H26">
            <v>18.720000000000002</v>
          </cell>
          <cell r="I26" t="str">
            <v>O</v>
          </cell>
          <cell r="J26">
            <v>37.080000000000005</v>
          </cell>
          <cell r="K26">
            <v>5.3999999999999995</v>
          </cell>
        </row>
        <row r="27">
          <cell r="B27">
            <v>24.329166666666669</v>
          </cell>
          <cell r="C27">
            <v>29.3</v>
          </cell>
          <cell r="D27">
            <v>21</v>
          </cell>
          <cell r="E27">
            <v>78.583333333333329</v>
          </cell>
          <cell r="F27">
            <v>94</v>
          </cell>
          <cell r="G27">
            <v>55</v>
          </cell>
          <cell r="H27">
            <v>7.2</v>
          </cell>
          <cell r="I27" t="str">
            <v>S</v>
          </cell>
          <cell r="J27">
            <v>16.559999999999999</v>
          </cell>
          <cell r="K27">
            <v>0</v>
          </cell>
        </row>
        <row r="28">
          <cell r="B28">
            <v>24.837499999999995</v>
          </cell>
          <cell r="C28">
            <v>30.7</v>
          </cell>
          <cell r="D28">
            <v>20.399999999999999</v>
          </cell>
          <cell r="E28">
            <v>73.375</v>
          </cell>
          <cell r="F28">
            <v>92</v>
          </cell>
          <cell r="G28">
            <v>51</v>
          </cell>
          <cell r="H28">
            <v>13.68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25.008333333333336</v>
          </cell>
          <cell r="C29">
            <v>30.7</v>
          </cell>
          <cell r="D29">
            <v>20.9</v>
          </cell>
          <cell r="E29">
            <v>77.291666666666671</v>
          </cell>
          <cell r="F29">
            <v>94</v>
          </cell>
          <cell r="G29">
            <v>53</v>
          </cell>
          <cell r="H29">
            <v>13.68</v>
          </cell>
          <cell r="I29" t="str">
            <v>L</v>
          </cell>
          <cell r="J29">
            <v>33.480000000000004</v>
          </cell>
          <cell r="K29">
            <v>0</v>
          </cell>
        </row>
        <row r="30">
          <cell r="B30">
            <v>25.550000000000008</v>
          </cell>
          <cell r="C30">
            <v>31.8</v>
          </cell>
          <cell r="D30">
            <v>20.9</v>
          </cell>
          <cell r="E30">
            <v>73.833333333333329</v>
          </cell>
          <cell r="F30">
            <v>95</v>
          </cell>
          <cell r="G30">
            <v>46</v>
          </cell>
          <cell r="H30">
            <v>17.28</v>
          </cell>
          <cell r="I30" t="str">
            <v>L</v>
          </cell>
          <cell r="J30">
            <v>31.319999999999997</v>
          </cell>
          <cell r="K30">
            <v>0</v>
          </cell>
        </row>
        <row r="31">
          <cell r="B31">
            <v>22.599999999999994</v>
          </cell>
          <cell r="C31">
            <v>26.3</v>
          </cell>
          <cell r="D31">
            <v>20.6</v>
          </cell>
          <cell r="E31">
            <v>84.5</v>
          </cell>
          <cell r="F31">
            <v>93</v>
          </cell>
          <cell r="G31">
            <v>68</v>
          </cell>
          <cell r="H31">
            <v>14.04</v>
          </cell>
          <cell r="I31" t="str">
            <v>L</v>
          </cell>
          <cell r="J31">
            <v>38.159999999999997</v>
          </cell>
          <cell r="K31">
            <v>16.600000000000001</v>
          </cell>
        </row>
        <row r="32">
          <cell r="B32">
            <v>24.200000000000003</v>
          </cell>
          <cell r="C32">
            <v>30.7</v>
          </cell>
          <cell r="D32">
            <v>20.2</v>
          </cell>
          <cell r="E32">
            <v>78.958333333333329</v>
          </cell>
          <cell r="F32">
            <v>95</v>
          </cell>
          <cell r="G32">
            <v>46</v>
          </cell>
          <cell r="H32">
            <v>9.7200000000000006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24.0625</v>
          </cell>
          <cell r="C33">
            <v>30.9</v>
          </cell>
          <cell r="D33">
            <v>21.1</v>
          </cell>
          <cell r="E33">
            <v>79.875</v>
          </cell>
          <cell r="F33">
            <v>93</v>
          </cell>
          <cell r="G33">
            <v>52</v>
          </cell>
          <cell r="H33">
            <v>19.079999999999998</v>
          </cell>
          <cell r="I33" t="str">
            <v>NO</v>
          </cell>
          <cell r="J33">
            <v>44.64</v>
          </cell>
          <cell r="K33">
            <v>9.6</v>
          </cell>
        </row>
        <row r="34">
          <cell r="B34">
            <v>23.566666666666666</v>
          </cell>
          <cell r="C34">
            <v>28.9</v>
          </cell>
          <cell r="D34">
            <v>20.5</v>
          </cell>
          <cell r="E34">
            <v>81.416666666666671</v>
          </cell>
          <cell r="F34">
            <v>95</v>
          </cell>
          <cell r="G34">
            <v>53</v>
          </cell>
          <cell r="H34">
            <v>7.5600000000000005</v>
          </cell>
          <cell r="I34" t="str">
            <v>N</v>
          </cell>
          <cell r="J34">
            <v>32.4</v>
          </cell>
          <cell r="K34">
            <v>1.2</v>
          </cell>
        </row>
        <row r="35">
          <cell r="B35">
            <v>25.425000000000001</v>
          </cell>
          <cell r="C35">
            <v>31.3</v>
          </cell>
          <cell r="D35">
            <v>22.1</v>
          </cell>
          <cell r="E35">
            <v>77.916666666666671</v>
          </cell>
          <cell r="F35">
            <v>95</v>
          </cell>
          <cell r="G35">
            <v>43</v>
          </cell>
          <cell r="H35">
            <v>6.12</v>
          </cell>
          <cell r="I35" t="str">
            <v>SE</v>
          </cell>
          <cell r="J35">
            <v>15.48</v>
          </cell>
          <cell r="K35">
            <v>0.2</v>
          </cell>
        </row>
        <row r="36">
          <cell r="I36" t="str">
            <v>L</v>
          </cell>
        </row>
      </sheetData>
      <sheetData sheetId="3">
        <row r="5">
          <cell r="B5">
            <v>25.308333333333337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23.770833333333339</v>
          </cell>
        </row>
      </sheetData>
      <sheetData sheetId="1">
        <row r="5">
          <cell r="B5">
            <v>26.299999999999994</v>
          </cell>
        </row>
      </sheetData>
      <sheetData sheetId="2">
        <row r="5">
          <cell r="B5">
            <v>21.654166666666669</v>
          </cell>
          <cell r="C5">
            <v>30.4</v>
          </cell>
          <cell r="D5">
            <v>19.399999999999999</v>
          </cell>
          <cell r="E5">
            <v>74.333333333333329</v>
          </cell>
          <cell r="F5">
            <v>92</v>
          </cell>
          <cell r="G5">
            <v>47</v>
          </cell>
          <cell r="H5">
            <v>17.64</v>
          </cell>
          <cell r="I5" t="str">
            <v>NO</v>
          </cell>
          <cell r="J5">
            <v>34.92</v>
          </cell>
          <cell r="K5">
            <v>0</v>
          </cell>
        </row>
        <row r="6">
          <cell r="B6">
            <v>23.429166666666671</v>
          </cell>
          <cell r="C6">
            <v>29.9</v>
          </cell>
          <cell r="D6">
            <v>18.5</v>
          </cell>
          <cell r="E6">
            <v>74.375</v>
          </cell>
          <cell r="F6">
            <v>92</v>
          </cell>
          <cell r="G6">
            <v>45</v>
          </cell>
          <cell r="H6">
            <v>23.040000000000003</v>
          </cell>
          <cell r="I6" t="str">
            <v>N</v>
          </cell>
          <cell r="J6">
            <v>41.04</v>
          </cell>
          <cell r="K6">
            <v>0</v>
          </cell>
        </row>
        <row r="7">
          <cell r="B7">
            <v>24.979166666666671</v>
          </cell>
          <cell r="C7">
            <v>30.6</v>
          </cell>
          <cell r="D7">
            <v>20</v>
          </cell>
          <cell r="E7">
            <v>69.5</v>
          </cell>
          <cell r="F7">
            <v>93</v>
          </cell>
          <cell r="G7">
            <v>44</v>
          </cell>
          <cell r="H7">
            <v>25.2</v>
          </cell>
          <cell r="I7" t="str">
            <v>L</v>
          </cell>
          <cell r="J7">
            <v>42.84</v>
          </cell>
          <cell r="K7">
            <v>0</v>
          </cell>
        </row>
        <row r="8">
          <cell r="B8">
            <v>23.291666666666668</v>
          </cell>
          <cell r="C8">
            <v>30.1</v>
          </cell>
          <cell r="D8">
            <v>18.600000000000001</v>
          </cell>
          <cell r="E8">
            <v>77.333333333333329</v>
          </cell>
          <cell r="F8">
            <v>93</v>
          </cell>
          <cell r="G8">
            <v>46</v>
          </cell>
          <cell r="H8">
            <v>15.120000000000001</v>
          </cell>
          <cell r="I8" t="str">
            <v>N</v>
          </cell>
          <cell r="J8">
            <v>50.04</v>
          </cell>
          <cell r="K8">
            <v>11.2</v>
          </cell>
        </row>
        <row r="9">
          <cell r="B9">
            <v>22.337500000000006</v>
          </cell>
          <cell r="C9">
            <v>28.3</v>
          </cell>
          <cell r="D9">
            <v>20</v>
          </cell>
          <cell r="E9">
            <v>87.708333333333329</v>
          </cell>
          <cell r="F9">
            <v>95</v>
          </cell>
          <cell r="G9">
            <v>59</v>
          </cell>
          <cell r="H9">
            <v>12.6</v>
          </cell>
          <cell r="I9" t="str">
            <v>N</v>
          </cell>
          <cell r="J9">
            <v>43.56</v>
          </cell>
          <cell r="K9">
            <v>0.2</v>
          </cell>
        </row>
        <row r="10">
          <cell r="B10">
            <v>23.679166666666664</v>
          </cell>
          <cell r="C10">
            <v>30.6</v>
          </cell>
          <cell r="D10">
            <v>19.899999999999999</v>
          </cell>
          <cell r="E10">
            <v>81.333333333333329</v>
          </cell>
          <cell r="F10">
            <v>96</v>
          </cell>
          <cell r="G10">
            <v>48</v>
          </cell>
          <cell r="H10">
            <v>6.48</v>
          </cell>
          <cell r="I10" t="str">
            <v>NE</v>
          </cell>
          <cell r="J10">
            <v>26.28</v>
          </cell>
          <cell r="K10">
            <v>0</v>
          </cell>
        </row>
        <row r="11">
          <cell r="B11">
            <v>23.420833333333334</v>
          </cell>
          <cell r="C11">
            <v>30.1</v>
          </cell>
          <cell r="D11">
            <v>19.100000000000001</v>
          </cell>
          <cell r="E11">
            <v>81.083333333333329</v>
          </cell>
          <cell r="F11">
            <v>95</v>
          </cell>
          <cell r="G11">
            <v>53</v>
          </cell>
          <cell r="H11">
            <v>16.920000000000002</v>
          </cell>
          <cell r="I11" t="str">
            <v>NO</v>
          </cell>
          <cell r="J11">
            <v>44.64</v>
          </cell>
          <cell r="K11">
            <v>42.6</v>
          </cell>
        </row>
        <row r="12">
          <cell r="B12">
            <v>22.662500000000005</v>
          </cell>
          <cell r="C12">
            <v>29.2</v>
          </cell>
          <cell r="D12">
            <v>18</v>
          </cell>
          <cell r="E12">
            <v>77.166666666666671</v>
          </cell>
          <cell r="F12">
            <v>96</v>
          </cell>
          <cell r="G12">
            <v>48</v>
          </cell>
          <cell r="H12">
            <v>9.3600000000000012</v>
          </cell>
          <cell r="I12" t="str">
            <v>SE</v>
          </cell>
          <cell r="J12">
            <v>24.840000000000003</v>
          </cell>
          <cell r="K12">
            <v>9</v>
          </cell>
        </row>
        <row r="13">
          <cell r="B13">
            <v>23.762500000000003</v>
          </cell>
          <cell r="C13">
            <v>30.9</v>
          </cell>
          <cell r="D13">
            <v>18.600000000000001</v>
          </cell>
          <cell r="E13">
            <v>74.25</v>
          </cell>
          <cell r="F13">
            <v>95</v>
          </cell>
          <cell r="G13">
            <v>43</v>
          </cell>
          <cell r="H13">
            <v>11.520000000000001</v>
          </cell>
          <cell r="I13" t="str">
            <v>L</v>
          </cell>
          <cell r="J13">
            <v>34.200000000000003</v>
          </cell>
          <cell r="K13">
            <v>0</v>
          </cell>
        </row>
        <row r="14">
          <cell r="B14">
            <v>22.691666666666663</v>
          </cell>
          <cell r="C14">
            <v>29.9</v>
          </cell>
          <cell r="D14">
            <v>18.5</v>
          </cell>
          <cell r="E14">
            <v>81.416666666666671</v>
          </cell>
          <cell r="F14">
            <v>94</v>
          </cell>
          <cell r="G14">
            <v>47</v>
          </cell>
          <cell r="H14">
            <v>18.720000000000002</v>
          </cell>
          <cell r="I14" t="str">
            <v>N</v>
          </cell>
          <cell r="J14">
            <v>41.76</v>
          </cell>
          <cell r="K14">
            <v>19.200000000000003</v>
          </cell>
        </row>
        <row r="15">
          <cell r="B15">
            <v>21.829166666666666</v>
          </cell>
          <cell r="C15">
            <v>28.8</v>
          </cell>
          <cell r="D15">
            <v>18.5</v>
          </cell>
          <cell r="E15">
            <v>83.666666666666671</v>
          </cell>
          <cell r="F15">
            <v>96</v>
          </cell>
          <cell r="G15">
            <v>55</v>
          </cell>
          <cell r="H15">
            <v>18.36</v>
          </cell>
          <cell r="I15" t="str">
            <v>NE</v>
          </cell>
          <cell r="J15">
            <v>34.92</v>
          </cell>
          <cell r="K15">
            <v>50.400000000000006</v>
          </cell>
        </row>
        <row r="16">
          <cell r="B16">
            <v>21.345833333333331</v>
          </cell>
          <cell r="C16">
            <v>27.3</v>
          </cell>
          <cell r="D16">
            <v>18.8</v>
          </cell>
          <cell r="E16">
            <v>86.416666666666671</v>
          </cell>
          <cell r="F16">
            <v>96</v>
          </cell>
          <cell r="G16">
            <v>57</v>
          </cell>
          <cell r="H16">
            <v>24.48</v>
          </cell>
          <cell r="I16" t="str">
            <v>NE</v>
          </cell>
          <cell r="J16">
            <v>35.64</v>
          </cell>
          <cell r="K16">
            <v>48.8</v>
          </cell>
        </row>
        <row r="17">
          <cell r="B17">
            <v>22.620833333333334</v>
          </cell>
          <cell r="C17">
            <v>29.5</v>
          </cell>
          <cell r="D17">
            <v>19.3</v>
          </cell>
          <cell r="E17">
            <v>80.958333333333329</v>
          </cell>
          <cell r="F17">
            <v>96</v>
          </cell>
          <cell r="G17">
            <v>46</v>
          </cell>
          <cell r="H17">
            <v>21.240000000000002</v>
          </cell>
          <cell r="I17" t="str">
            <v>L</v>
          </cell>
          <cell r="J17">
            <v>32.4</v>
          </cell>
          <cell r="K17">
            <v>25.2</v>
          </cell>
        </row>
        <row r="18">
          <cell r="B18">
            <v>23.879166666666666</v>
          </cell>
          <cell r="C18">
            <v>30.5</v>
          </cell>
          <cell r="D18">
            <v>20.5</v>
          </cell>
          <cell r="E18">
            <v>74.333333333333329</v>
          </cell>
          <cell r="F18">
            <v>93</v>
          </cell>
          <cell r="G18">
            <v>42</v>
          </cell>
          <cell r="H18">
            <v>19.079999999999998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23.229166666666668</v>
          </cell>
          <cell r="C19">
            <v>30.4</v>
          </cell>
          <cell r="D19">
            <v>19.899999999999999</v>
          </cell>
          <cell r="E19">
            <v>74.041666666666671</v>
          </cell>
          <cell r="F19">
            <v>91</v>
          </cell>
          <cell r="G19">
            <v>47</v>
          </cell>
          <cell r="H19">
            <v>16.920000000000002</v>
          </cell>
          <cell r="I19" t="str">
            <v>NE</v>
          </cell>
          <cell r="J19">
            <v>37.800000000000004</v>
          </cell>
          <cell r="K19">
            <v>10.199999999999999</v>
          </cell>
        </row>
        <row r="20">
          <cell r="B20">
            <v>22.579166666666669</v>
          </cell>
          <cell r="C20">
            <v>30.2</v>
          </cell>
          <cell r="D20">
            <v>18.399999999999999</v>
          </cell>
          <cell r="E20">
            <v>76.291666666666671</v>
          </cell>
          <cell r="F20">
            <v>93</v>
          </cell>
          <cell r="G20">
            <v>42</v>
          </cell>
          <cell r="H20">
            <v>16.559999999999999</v>
          </cell>
          <cell r="I20" t="str">
            <v>N</v>
          </cell>
          <cell r="J20">
            <v>56.16</v>
          </cell>
          <cell r="K20">
            <v>10.4</v>
          </cell>
        </row>
        <row r="21">
          <cell r="B21">
            <v>22.55</v>
          </cell>
          <cell r="C21">
            <v>29.9</v>
          </cell>
          <cell r="D21">
            <v>19.2</v>
          </cell>
          <cell r="E21">
            <v>75.5</v>
          </cell>
          <cell r="F21">
            <v>93</v>
          </cell>
          <cell r="G21">
            <v>43</v>
          </cell>
          <cell r="H21">
            <v>15.48</v>
          </cell>
          <cell r="I21" t="str">
            <v>N</v>
          </cell>
          <cell r="J21">
            <v>35.28</v>
          </cell>
          <cell r="K21">
            <v>10.199999999999999</v>
          </cell>
        </row>
        <row r="22">
          <cell r="B22">
            <v>22.683333333333337</v>
          </cell>
          <cell r="C22">
            <v>30</v>
          </cell>
          <cell r="D22">
            <v>18.5</v>
          </cell>
          <cell r="E22">
            <v>74.5</v>
          </cell>
          <cell r="F22">
            <v>93</v>
          </cell>
          <cell r="G22">
            <v>41</v>
          </cell>
          <cell r="H22">
            <v>14.04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24.433333333333337</v>
          </cell>
          <cell r="C23">
            <v>30.5</v>
          </cell>
          <cell r="D23">
            <v>20.100000000000001</v>
          </cell>
          <cell r="E23">
            <v>68.458333333333329</v>
          </cell>
          <cell r="F23">
            <v>89</v>
          </cell>
          <cell r="G23">
            <v>40</v>
          </cell>
          <cell r="H23">
            <v>12.24</v>
          </cell>
          <cell r="I23" t="str">
            <v>N</v>
          </cell>
          <cell r="J23">
            <v>42.480000000000004</v>
          </cell>
          <cell r="K23">
            <v>5</v>
          </cell>
        </row>
        <row r="24">
          <cell r="B24">
            <v>22.754166666666666</v>
          </cell>
          <cell r="C24">
            <v>28.6</v>
          </cell>
          <cell r="D24">
            <v>20</v>
          </cell>
          <cell r="E24">
            <v>81.75</v>
          </cell>
          <cell r="F24">
            <v>94</v>
          </cell>
          <cell r="G24">
            <v>54</v>
          </cell>
          <cell r="H24">
            <v>20.88</v>
          </cell>
          <cell r="I24" t="str">
            <v>NO</v>
          </cell>
          <cell r="J24">
            <v>48.6</v>
          </cell>
          <cell r="K24">
            <v>13.399999999999999</v>
          </cell>
        </row>
        <row r="25">
          <cell r="B25">
            <v>23.174999999999997</v>
          </cell>
          <cell r="C25">
            <v>28.7</v>
          </cell>
          <cell r="D25">
            <v>20.7</v>
          </cell>
          <cell r="E25">
            <v>81.333333333333329</v>
          </cell>
          <cell r="F25">
            <v>94</v>
          </cell>
          <cell r="G25">
            <v>52</v>
          </cell>
          <cell r="H25">
            <v>20.88</v>
          </cell>
          <cell r="I25" t="str">
            <v>N</v>
          </cell>
          <cell r="J25">
            <v>31.319999999999997</v>
          </cell>
          <cell r="K25">
            <v>10</v>
          </cell>
        </row>
        <row r="26">
          <cell r="B26">
            <v>22.170833333333331</v>
          </cell>
          <cell r="C26">
            <v>24.4</v>
          </cell>
          <cell r="D26">
            <v>19.5</v>
          </cell>
          <cell r="E26">
            <v>86.5</v>
          </cell>
          <cell r="F26">
            <v>95</v>
          </cell>
          <cell r="G26">
            <v>70</v>
          </cell>
          <cell r="H26">
            <v>12.24</v>
          </cell>
          <cell r="I26" t="str">
            <v>SO</v>
          </cell>
          <cell r="J26">
            <v>33.480000000000004</v>
          </cell>
          <cell r="K26">
            <v>0</v>
          </cell>
        </row>
        <row r="27">
          <cell r="B27">
            <v>22.295833333333331</v>
          </cell>
          <cell r="C27">
            <v>26.4</v>
          </cell>
          <cell r="D27">
            <v>19.8</v>
          </cell>
          <cell r="E27">
            <v>84.583333333333329</v>
          </cell>
          <cell r="F27">
            <v>95</v>
          </cell>
          <cell r="G27">
            <v>63</v>
          </cell>
          <cell r="H27">
            <v>12.6</v>
          </cell>
          <cell r="I27" t="str">
            <v>SE</v>
          </cell>
          <cell r="J27">
            <v>30.6</v>
          </cell>
          <cell r="K27">
            <v>0</v>
          </cell>
        </row>
        <row r="28">
          <cell r="B28">
            <v>23.020833333333332</v>
          </cell>
          <cell r="C28">
            <v>28.1</v>
          </cell>
          <cell r="D28">
            <v>19.100000000000001</v>
          </cell>
          <cell r="E28">
            <v>77.041666666666671</v>
          </cell>
          <cell r="F28">
            <v>94</v>
          </cell>
          <cell r="G28">
            <v>51</v>
          </cell>
          <cell r="H28">
            <v>13.68</v>
          </cell>
          <cell r="I28" t="str">
            <v>SE</v>
          </cell>
          <cell r="J28">
            <v>29.52</v>
          </cell>
          <cell r="K28">
            <v>0</v>
          </cell>
        </row>
        <row r="29">
          <cell r="B29">
            <v>22.970833333333331</v>
          </cell>
          <cell r="C29">
            <v>28.5</v>
          </cell>
          <cell r="D29">
            <v>18.899999999999999</v>
          </cell>
          <cell r="E29">
            <v>80.875</v>
          </cell>
          <cell r="F29">
            <v>94</v>
          </cell>
          <cell r="G29">
            <v>59</v>
          </cell>
          <cell r="H29">
            <v>18.36</v>
          </cell>
          <cell r="I29" t="str">
            <v>L</v>
          </cell>
          <cell r="J29">
            <v>30.240000000000002</v>
          </cell>
          <cell r="K29">
            <v>0</v>
          </cell>
        </row>
        <row r="30">
          <cell r="B30">
            <v>23.854166666666661</v>
          </cell>
          <cell r="C30">
            <v>29.5</v>
          </cell>
          <cell r="D30">
            <v>19.8</v>
          </cell>
          <cell r="E30">
            <v>75.25</v>
          </cell>
          <cell r="F30">
            <v>92</v>
          </cell>
          <cell r="G30">
            <v>50</v>
          </cell>
          <cell r="H30">
            <v>17.28</v>
          </cell>
          <cell r="I30" t="str">
            <v>L</v>
          </cell>
          <cell r="J30">
            <v>37.440000000000005</v>
          </cell>
          <cell r="K30">
            <v>5</v>
          </cell>
        </row>
        <row r="31">
          <cell r="B31">
            <v>22.933333333333337</v>
          </cell>
          <cell r="C31">
            <v>28.4</v>
          </cell>
          <cell r="D31">
            <v>17.899999999999999</v>
          </cell>
          <cell r="E31">
            <v>77.958333333333329</v>
          </cell>
          <cell r="F31">
            <v>95</v>
          </cell>
          <cell r="G31">
            <v>49</v>
          </cell>
          <cell r="H31">
            <v>11.879999999999999</v>
          </cell>
          <cell r="I31" t="str">
            <v>NE</v>
          </cell>
          <cell r="J31">
            <v>41.04</v>
          </cell>
          <cell r="K31">
            <v>43.6</v>
          </cell>
        </row>
        <row r="32">
          <cell r="B32">
            <v>23.075000000000003</v>
          </cell>
          <cell r="C32">
            <v>28.6</v>
          </cell>
          <cell r="D32">
            <v>18.600000000000001</v>
          </cell>
          <cell r="E32">
            <v>77.25</v>
          </cell>
          <cell r="F32">
            <v>95</v>
          </cell>
          <cell r="G32">
            <v>46</v>
          </cell>
          <cell r="H32">
            <v>10.08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>
            <v>22.974999999999998</v>
          </cell>
          <cell r="C33">
            <v>28.6</v>
          </cell>
          <cell r="D33">
            <v>18.7</v>
          </cell>
          <cell r="E33">
            <v>77.708333333333329</v>
          </cell>
          <cell r="F33">
            <v>94</v>
          </cell>
          <cell r="G33">
            <v>51</v>
          </cell>
          <cell r="H33">
            <v>10.8</v>
          </cell>
          <cell r="I33" t="str">
            <v>N</v>
          </cell>
          <cell r="J33">
            <v>30.6</v>
          </cell>
          <cell r="K33">
            <v>3.8</v>
          </cell>
        </row>
        <row r="34">
          <cell r="B34">
            <v>21.787500000000005</v>
          </cell>
          <cell r="C34">
            <v>26.3</v>
          </cell>
          <cell r="D34">
            <v>19.2</v>
          </cell>
          <cell r="E34">
            <v>81.083333333333329</v>
          </cell>
          <cell r="F34">
            <v>92</v>
          </cell>
          <cell r="G34">
            <v>60</v>
          </cell>
          <cell r="H34">
            <v>15.840000000000002</v>
          </cell>
          <cell r="I34" t="str">
            <v>N</v>
          </cell>
          <cell r="J34">
            <v>37.080000000000005</v>
          </cell>
          <cell r="K34">
            <v>0</v>
          </cell>
        </row>
        <row r="35">
          <cell r="B35">
            <v>22.537500000000005</v>
          </cell>
          <cell r="C35">
            <v>28.1</v>
          </cell>
          <cell r="D35">
            <v>19.600000000000001</v>
          </cell>
          <cell r="E35">
            <v>83.208333333333329</v>
          </cell>
          <cell r="F35">
            <v>93</v>
          </cell>
          <cell r="G35">
            <v>60</v>
          </cell>
          <cell r="H35">
            <v>10.44</v>
          </cell>
          <cell r="I35" t="str">
            <v>NO</v>
          </cell>
          <cell r="J35">
            <v>29.16</v>
          </cell>
          <cell r="K35">
            <v>6.2</v>
          </cell>
        </row>
        <row r="36">
          <cell r="I36" t="str">
            <v>N</v>
          </cell>
        </row>
      </sheetData>
      <sheetData sheetId="3">
        <row r="5">
          <cell r="B5">
            <v>23.883333333333326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5">
          <cell r="B5">
            <v>26.308333333333334</v>
          </cell>
          <cell r="C5">
            <v>32.700000000000003</v>
          </cell>
          <cell r="D5">
            <v>21.6</v>
          </cell>
          <cell r="E5">
            <v>74.75</v>
          </cell>
          <cell r="F5">
            <v>94</v>
          </cell>
          <cell r="G5">
            <v>47</v>
          </cell>
          <cell r="H5">
            <v>6.48</v>
          </cell>
          <cell r="I5" t="str">
            <v>NO</v>
          </cell>
          <cell r="J5">
            <v>18.36</v>
          </cell>
          <cell r="K5">
            <v>0</v>
          </cell>
        </row>
        <row r="6">
          <cell r="B6">
            <v>27.808333333333334</v>
          </cell>
          <cell r="C6">
            <v>32.1</v>
          </cell>
          <cell r="D6">
            <v>24.2</v>
          </cell>
          <cell r="E6">
            <v>75</v>
          </cell>
          <cell r="F6">
            <v>90</v>
          </cell>
          <cell r="G6">
            <v>59</v>
          </cell>
          <cell r="H6">
            <v>7.9200000000000008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25.604166666666668</v>
          </cell>
          <cell r="C7">
            <v>28.8</v>
          </cell>
          <cell r="D7">
            <v>21.9</v>
          </cell>
          <cell r="E7">
            <v>84.375</v>
          </cell>
          <cell r="F7">
            <v>95</v>
          </cell>
          <cell r="G7">
            <v>69</v>
          </cell>
          <cell r="H7">
            <v>16.2</v>
          </cell>
          <cell r="I7" t="str">
            <v>L</v>
          </cell>
          <cell r="J7">
            <v>32.04</v>
          </cell>
          <cell r="K7">
            <v>79.000000000000014</v>
          </cell>
        </row>
        <row r="8">
          <cell r="B8">
            <v>25.587500000000002</v>
          </cell>
          <cell r="C8">
            <v>30.6</v>
          </cell>
          <cell r="D8">
            <v>22.3</v>
          </cell>
          <cell r="E8">
            <v>80.458333333333329</v>
          </cell>
          <cell r="F8">
            <v>94</v>
          </cell>
          <cell r="G8">
            <v>61</v>
          </cell>
          <cell r="H8">
            <v>10.8</v>
          </cell>
          <cell r="I8" t="str">
            <v>SO</v>
          </cell>
          <cell r="J8">
            <v>22.32</v>
          </cell>
          <cell r="K8">
            <v>0.2</v>
          </cell>
        </row>
        <row r="9">
          <cell r="B9">
            <v>27.820833333333326</v>
          </cell>
          <cell r="C9">
            <v>33.1</v>
          </cell>
          <cell r="D9">
            <v>23.6</v>
          </cell>
          <cell r="E9">
            <v>73.166666666666671</v>
          </cell>
          <cell r="F9">
            <v>92</v>
          </cell>
          <cell r="G9">
            <v>50</v>
          </cell>
          <cell r="H9">
            <v>12.6</v>
          </cell>
          <cell r="I9" t="str">
            <v>S</v>
          </cell>
          <cell r="J9">
            <v>28.44</v>
          </cell>
          <cell r="K9">
            <v>0</v>
          </cell>
        </row>
        <row r="10">
          <cell r="B10">
            <v>29.354166666666668</v>
          </cell>
          <cell r="C10">
            <v>35</v>
          </cell>
          <cell r="D10">
            <v>24.5</v>
          </cell>
          <cell r="E10">
            <v>70.833333333333329</v>
          </cell>
          <cell r="F10">
            <v>93</v>
          </cell>
          <cell r="G10">
            <v>44</v>
          </cell>
          <cell r="H10">
            <v>6.12</v>
          </cell>
          <cell r="I10" t="str">
            <v>L</v>
          </cell>
          <cell r="J10">
            <v>17.28</v>
          </cell>
          <cell r="K10">
            <v>0</v>
          </cell>
        </row>
        <row r="11">
          <cell r="B11">
            <v>26.695833333333329</v>
          </cell>
          <cell r="C11">
            <v>30.7</v>
          </cell>
          <cell r="D11">
            <v>23.2</v>
          </cell>
          <cell r="E11">
            <v>82.333333333333329</v>
          </cell>
          <cell r="F11">
            <v>92</v>
          </cell>
          <cell r="G11">
            <v>60</v>
          </cell>
          <cell r="H11">
            <v>15.120000000000001</v>
          </cell>
          <cell r="I11" t="str">
            <v>L</v>
          </cell>
          <cell r="J11">
            <v>26.28</v>
          </cell>
          <cell r="K11">
            <v>14.2</v>
          </cell>
        </row>
        <row r="12">
          <cell r="B12">
            <v>27.191666666666666</v>
          </cell>
          <cell r="C12">
            <v>33.4</v>
          </cell>
          <cell r="D12">
            <v>22.4</v>
          </cell>
          <cell r="E12">
            <v>75.333333333333329</v>
          </cell>
          <cell r="F12">
            <v>95</v>
          </cell>
          <cell r="G12">
            <v>48</v>
          </cell>
          <cell r="H12">
            <v>7.2</v>
          </cell>
          <cell r="I12" t="str">
            <v>O</v>
          </cell>
          <cell r="J12">
            <v>21.240000000000002</v>
          </cell>
          <cell r="K12">
            <v>0</v>
          </cell>
        </row>
        <row r="13">
          <cell r="B13">
            <v>28.362499999999997</v>
          </cell>
          <cell r="C13">
            <v>34.9</v>
          </cell>
          <cell r="D13">
            <v>22.8</v>
          </cell>
          <cell r="E13">
            <v>67.416666666666671</v>
          </cell>
          <cell r="F13">
            <v>91</v>
          </cell>
          <cell r="G13">
            <v>45</v>
          </cell>
          <cell r="H13">
            <v>7.9200000000000008</v>
          </cell>
          <cell r="I13" t="str">
            <v>L</v>
          </cell>
          <cell r="J13">
            <v>18.36</v>
          </cell>
          <cell r="K13">
            <v>0</v>
          </cell>
        </row>
        <row r="14">
          <cell r="B14">
            <v>28.004166666666659</v>
          </cell>
          <cell r="C14">
            <v>33.799999999999997</v>
          </cell>
          <cell r="D14">
            <v>22.1</v>
          </cell>
          <cell r="E14">
            <v>78.041666666666671</v>
          </cell>
          <cell r="F14">
            <v>92</v>
          </cell>
          <cell r="G14">
            <v>56</v>
          </cell>
          <cell r="H14">
            <v>13.68</v>
          </cell>
          <cell r="I14" t="str">
            <v>L</v>
          </cell>
          <cell r="J14">
            <v>42.84</v>
          </cell>
          <cell r="K14">
            <v>29</v>
          </cell>
        </row>
        <row r="15">
          <cell r="B15">
            <v>24.529166666666669</v>
          </cell>
          <cell r="C15">
            <v>29</v>
          </cell>
          <cell r="D15">
            <v>21.6</v>
          </cell>
          <cell r="E15">
            <v>83.875</v>
          </cell>
          <cell r="F15">
            <v>93</v>
          </cell>
          <cell r="G15">
            <v>66</v>
          </cell>
          <cell r="H15">
            <v>24.48</v>
          </cell>
          <cell r="I15" t="str">
            <v>L</v>
          </cell>
          <cell r="J15">
            <v>52.56</v>
          </cell>
          <cell r="K15">
            <v>12.200000000000001</v>
          </cell>
        </row>
        <row r="16">
          <cell r="B16">
            <v>25.970833333333335</v>
          </cell>
          <cell r="C16">
            <v>31.3</v>
          </cell>
          <cell r="D16">
            <v>23.3</v>
          </cell>
          <cell r="E16">
            <v>83</v>
          </cell>
          <cell r="F16">
            <v>95</v>
          </cell>
          <cell r="G16">
            <v>58</v>
          </cell>
          <cell r="H16">
            <v>8.64</v>
          </cell>
          <cell r="I16" t="str">
            <v>O</v>
          </cell>
          <cell r="J16">
            <v>21.6</v>
          </cell>
          <cell r="K16">
            <v>15.799999999999999</v>
          </cell>
        </row>
        <row r="17">
          <cell r="B17">
            <v>28.262500000000003</v>
          </cell>
          <cell r="C17">
            <v>33.5</v>
          </cell>
          <cell r="D17">
            <v>24.4</v>
          </cell>
          <cell r="E17">
            <v>72.666666666666671</v>
          </cell>
          <cell r="F17">
            <v>91</v>
          </cell>
          <cell r="G17">
            <v>46</v>
          </cell>
          <cell r="H17">
            <v>10.08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29.016666666666666</v>
          </cell>
          <cell r="C18">
            <v>33.9</v>
          </cell>
          <cell r="D18">
            <v>25.5</v>
          </cell>
          <cell r="E18">
            <v>71.791666666666671</v>
          </cell>
          <cell r="F18">
            <v>89</v>
          </cell>
          <cell r="G18">
            <v>50</v>
          </cell>
          <cell r="H18">
            <v>11.879999999999999</v>
          </cell>
          <cell r="I18" t="str">
            <v>N</v>
          </cell>
          <cell r="J18">
            <v>34.200000000000003</v>
          </cell>
          <cell r="K18">
            <v>0</v>
          </cell>
        </row>
        <row r="19">
          <cell r="B19">
            <v>27.574999999999999</v>
          </cell>
          <cell r="C19">
            <v>33.4</v>
          </cell>
          <cell r="D19">
            <v>24.8</v>
          </cell>
          <cell r="E19">
            <v>75.291666666666671</v>
          </cell>
          <cell r="F19">
            <v>86</v>
          </cell>
          <cell r="G19">
            <v>52</v>
          </cell>
          <cell r="H19">
            <v>16.2</v>
          </cell>
          <cell r="I19" t="str">
            <v>L</v>
          </cell>
          <cell r="J19">
            <v>53.28</v>
          </cell>
          <cell r="K19">
            <v>5</v>
          </cell>
        </row>
        <row r="20">
          <cell r="B20">
            <v>28.087500000000002</v>
          </cell>
          <cell r="C20">
            <v>33.5</v>
          </cell>
          <cell r="D20">
            <v>24.7</v>
          </cell>
          <cell r="E20">
            <v>75.791666666666671</v>
          </cell>
          <cell r="F20">
            <v>93</v>
          </cell>
          <cell r="G20">
            <v>53</v>
          </cell>
          <cell r="H20">
            <v>10.8</v>
          </cell>
          <cell r="I20" t="str">
            <v>N</v>
          </cell>
          <cell r="J20">
            <v>29.880000000000003</v>
          </cell>
          <cell r="K20">
            <v>0.4</v>
          </cell>
        </row>
        <row r="21">
          <cell r="B21">
            <v>28.758333333333329</v>
          </cell>
          <cell r="C21">
            <v>34.1</v>
          </cell>
          <cell r="D21">
            <v>25.5</v>
          </cell>
          <cell r="E21">
            <v>70</v>
          </cell>
          <cell r="F21">
            <v>87</v>
          </cell>
          <cell r="G21">
            <v>45</v>
          </cell>
          <cell r="H21">
            <v>14.04</v>
          </cell>
          <cell r="I21" t="str">
            <v>N</v>
          </cell>
          <cell r="J21">
            <v>38.159999999999997</v>
          </cell>
          <cell r="K21">
            <v>0.2</v>
          </cell>
        </row>
        <row r="22">
          <cell r="B22">
            <v>28.762500000000003</v>
          </cell>
          <cell r="C22">
            <v>34.299999999999997</v>
          </cell>
          <cell r="D22">
            <v>25.1</v>
          </cell>
          <cell r="E22">
            <v>69.458333333333329</v>
          </cell>
          <cell r="F22">
            <v>89</v>
          </cell>
          <cell r="G22">
            <v>48</v>
          </cell>
          <cell r="H22">
            <v>12.96</v>
          </cell>
          <cell r="I22" t="str">
            <v>N</v>
          </cell>
          <cell r="J22">
            <v>30.96</v>
          </cell>
          <cell r="K22">
            <v>0</v>
          </cell>
        </row>
        <row r="23">
          <cell r="B23">
            <v>27.529166666666669</v>
          </cell>
          <cell r="C23">
            <v>33.4</v>
          </cell>
          <cell r="D23">
            <v>25</v>
          </cell>
          <cell r="E23">
            <v>77</v>
          </cell>
          <cell r="F23">
            <v>91</v>
          </cell>
          <cell r="G23">
            <v>53</v>
          </cell>
          <cell r="H23">
            <v>14.04</v>
          </cell>
          <cell r="I23" t="str">
            <v>L</v>
          </cell>
          <cell r="J23">
            <v>48.96</v>
          </cell>
          <cell r="K23">
            <v>5</v>
          </cell>
        </row>
        <row r="24">
          <cell r="B24">
            <v>26.625000000000011</v>
          </cell>
          <cell r="C24">
            <v>29.6</v>
          </cell>
          <cell r="D24">
            <v>25</v>
          </cell>
          <cell r="E24">
            <v>80.75</v>
          </cell>
          <cell r="F24">
            <v>88</v>
          </cell>
          <cell r="G24">
            <v>67</v>
          </cell>
          <cell r="H24">
            <v>12.24</v>
          </cell>
          <cell r="I24" t="str">
            <v>NO</v>
          </cell>
          <cell r="J24">
            <v>23.400000000000002</v>
          </cell>
          <cell r="K24">
            <v>0</v>
          </cell>
        </row>
        <row r="25">
          <cell r="B25">
            <v>27.320833333333336</v>
          </cell>
          <cell r="C25">
            <v>33.799999999999997</v>
          </cell>
          <cell r="D25">
            <v>23.4</v>
          </cell>
          <cell r="E25">
            <v>80.458333333333329</v>
          </cell>
          <cell r="F25">
            <v>94</v>
          </cell>
          <cell r="G25">
            <v>54</v>
          </cell>
          <cell r="H25">
            <v>12.24</v>
          </cell>
          <cell r="I25" t="str">
            <v>NO</v>
          </cell>
          <cell r="J25">
            <v>37.080000000000005</v>
          </cell>
          <cell r="K25">
            <v>74.2</v>
          </cell>
        </row>
        <row r="26">
          <cell r="B26">
            <v>24.891666666666669</v>
          </cell>
          <cell r="C26">
            <v>28.6</v>
          </cell>
          <cell r="D26">
            <v>21.8</v>
          </cell>
          <cell r="E26">
            <v>85.708333333333329</v>
          </cell>
          <cell r="F26">
            <v>95</v>
          </cell>
          <cell r="G26">
            <v>72</v>
          </cell>
          <cell r="H26">
            <v>16.920000000000002</v>
          </cell>
          <cell r="I26" t="str">
            <v>L</v>
          </cell>
          <cell r="J26">
            <v>37.440000000000005</v>
          </cell>
          <cell r="K26">
            <v>34.200000000000003</v>
          </cell>
        </row>
        <row r="27">
          <cell r="B27">
            <v>23.941666666666663</v>
          </cell>
          <cell r="C27">
            <v>27.2</v>
          </cell>
          <cell r="D27">
            <v>20.7</v>
          </cell>
          <cell r="E27">
            <v>73.916666666666671</v>
          </cell>
          <cell r="F27">
            <v>93</v>
          </cell>
          <cell r="G27">
            <v>59</v>
          </cell>
          <cell r="H27">
            <v>11.520000000000001</v>
          </cell>
          <cell r="I27" t="str">
            <v>SO</v>
          </cell>
          <cell r="J27">
            <v>32.04</v>
          </cell>
          <cell r="K27">
            <v>0.2</v>
          </cell>
        </row>
        <row r="28">
          <cell r="B28">
            <v>25.979166666666668</v>
          </cell>
          <cell r="C28">
            <v>31.4</v>
          </cell>
          <cell r="D28">
            <v>21.3</v>
          </cell>
          <cell r="E28">
            <v>70.458333333333329</v>
          </cell>
          <cell r="F28">
            <v>91</v>
          </cell>
          <cell r="G28">
            <v>50</v>
          </cell>
          <cell r="H28">
            <v>11.520000000000001</v>
          </cell>
          <cell r="I28" t="str">
            <v>NO</v>
          </cell>
          <cell r="J28">
            <v>19.440000000000001</v>
          </cell>
          <cell r="K28">
            <v>0</v>
          </cell>
        </row>
        <row r="29">
          <cell r="B29">
            <v>27.645833333333329</v>
          </cell>
          <cell r="C29">
            <v>32.799999999999997</v>
          </cell>
          <cell r="D29">
            <v>23.1</v>
          </cell>
          <cell r="E29">
            <v>74.375</v>
          </cell>
          <cell r="F29">
            <v>95</v>
          </cell>
          <cell r="G29">
            <v>51</v>
          </cell>
          <cell r="H29">
            <v>14.76</v>
          </cell>
          <cell r="I29" t="str">
            <v>SE</v>
          </cell>
          <cell r="J29">
            <v>29.16</v>
          </cell>
          <cell r="K29">
            <v>0</v>
          </cell>
        </row>
        <row r="30">
          <cell r="B30">
            <v>27.733333333333331</v>
          </cell>
          <cell r="C30">
            <v>33.200000000000003</v>
          </cell>
          <cell r="D30">
            <v>24.5</v>
          </cell>
          <cell r="E30">
            <v>71.458333333333329</v>
          </cell>
          <cell r="F30">
            <v>87</v>
          </cell>
          <cell r="G30">
            <v>50</v>
          </cell>
          <cell r="H30">
            <v>14.04</v>
          </cell>
          <cell r="I30" t="str">
            <v>L</v>
          </cell>
          <cell r="J30">
            <v>37.800000000000004</v>
          </cell>
          <cell r="K30">
            <v>2.4</v>
          </cell>
        </row>
        <row r="31">
          <cell r="B31">
            <v>26.083333333333329</v>
          </cell>
          <cell r="C31">
            <v>29.9</v>
          </cell>
          <cell r="D31">
            <v>22.8</v>
          </cell>
          <cell r="E31">
            <v>77.875</v>
          </cell>
          <cell r="F31">
            <v>92</v>
          </cell>
          <cell r="G31">
            <v>61</v>
          </cell>
          <cell r="H31">
            <v>24.12</v>
          </cell>
          <cell r="I31" t="str">
            <v>L</v>
          </cell>
          <cell r="J31">
            <v>48.24</v>
          </cell>
          <cell r="K31">
            <v>0</v>
          </cell>
        </row>
        <row r="32">
          <cell r="B32">
            <v>26.970833333333335</v>
          </cell>
          <cell r="C32">
            <v>31.7</v>
          </cell>
          <cell r="D32">
            <v>23.7</v>
          </cell>
          <cell r="E32">
            <v>78.458333333333329</v>
          </cell>
          <cell r="F32">
            <v>93</v>
          </cell>
          <cell r="G32">
            <v>58</v>
          </cell>
          <cell r="H32">
            <v>9</v>
          </cell>
          <cell r="I32" t="str">
            <v>N</v>
          </cell>
          <cell r="J32">
            <v>18.720000000000002</v>
          </cell>
          <cell r="K32">
            <v>0.2</v>
          </cell>
        </row>
        <row r="33">
          <cell r="B33">
            <v>25.862500000000001</v>
          </cell>
          <cell r="C33">
            <v>30.8</v>
          </cell>
          <cell r="D33">
            <v>23.4</v>
          </cell>
          <cell r="E33">
            <v>82.958333333333329</v>
          </cell>
          <cell r="F33">
            <v>93</v>
          </cell>
          <cell r="G33">
            <v>63</v>
          </cell>
          <cell r="H33">
            <v>14.04</v>
          </cell>
          <cell r="I33" t="str">
            <v>NE</v>
          </cell>
          <cell r="J33">
            <v>24.48</v>
          </cell>
          <cell r="K33">
            <v>0.8</v>
          </cell>
        </row>
        <row r="34">
          <cell r="B34">
            <v>26.412500000000005</v>
          </cell>
          <cell r="C34">
            <v>32.4</v>
          </cell>
          <cell r="D34">
            <v>23.6</v>
          </cell>
          <cell r="E34">
            <v>80.541666666666671</v>
          </cell>
          <cell r="F34">
            <v>93</v>
          </cell>
          <cell r="G34">
            <v>58</v>
          </cell>
          <cell r="H34">
            <v>22.32</v>
          </cell>
          <cell r="I34" t="str">
            <v>N</v>
          </cell>
          <cell r="J34">
            <v>48.24</v>
          </cell>
          <cell r="K34">
            <v>0</v>
          </cell>
        </row>
        <row r="35">
          <cell r="B35">
            <v>27.249999999999996</v>
          </cell>
          <cell r="C35">
            <v>33</v>
          </cell>
          <cell r="D35">
            <v>24.1</v>
          </cell>
          <cell r="E35">
            <v>79.208333333333329</v>
          </cell>
          <cell r="F35">
            <v>90</v>
          </cell>
          <cell r="G35">
            <v>59</v>
          </cell>
          <cell r="H35">
            <v>11.879999999999999</v>
          </cell>
          <cell r="I35" t="str">
            <v>L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3"/>
      <sheetData sheetId="4">
        <row r="5">
          <cell r="B5">
            <v>22.266666666666666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zoomScale="90" zoomScaleNormal="90" workbookViewId="0">
      <selection activeCell="G44" sqref="G44"/>
    </sheetView>
  </sheetViews>
  <sheetFormatPr defaultRowHeight="12.75" x14ac:dyDescent="0.2"/>
  <cols>
    <col min="1" max="1" width="19.28515625" style="2" customWidth="1"/>
    <col min="2" max="2" width="5.7109375" style="2" customWidth="1"/>
    <col min="3" max="3" width="5.85546875" style="2" customWidth="1"/>
    <col min="4" max="4" width="5.7109375" style="2" customWidth="1"/>
    <col min="5" max="5" width="5.85546875" style="2" customWidth="1"/>
    <col min="6" max="6" width="5.5703125" style="2" customWidth="1"/>
    <col min="7" max="7" width="5.7109375" style="2" customWidth="1"/>
    <col min="8" max="8" width="5.85546875" style="2" customWidth="1"/>
    <col min="9" max="9" width="5.7109375" style="2" customWidth="1"/>
    <col min="10" max="10" width="5.28515625" style="2" customWidth="1"/>
    <col min="11" max="11" width="5.7109375" style="2" customWidth="1"/>
    <col min="12" max="12" width="5.28515625" style="2" customWidth="1"/>
    <col min="13" max="13" width="5.140625" style="2" customWidth="1"/>
    <col min="14" max="14" width="5.42578125" style="2" customWidth="1"/>
    <col min="15" max="15" width="5.140625" style="2" customWidth="1"/>
    <col min="16" max="32" width="5.42578125" style="2" customWidth="1"/>
    <col min="33" max="33" width="6.85546875" style="9" bestFit="1" customWidth="1"/>
    <col min="34" max="34" width="9.140625" style="1"/>
  </cols>
  <sheetData>
    <row r="1" spans="1:34" ht="20.100000000000001" customHeight="1" x14ac:dyDescent="0.2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40</v>
      </c>
      <c r="AH3" s="8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8"/>
    </row>
    <row r="5" spans="1:34" s="5" customFormat="1" ht="20.100000000000001" customHeight="1" x14ac:dyDescent="0.2">
      <c r="A5" s="14" t="s">
        <v>45</v>
      </c>
      <c r="B5" s="15">
        <f>[1]Março!$B$5</f>
        <v>25.529166666666665</v>
      </c>
      <c r="C5" s="15">
        <f>[1]Março!$B$6</f>
        <v>26.825000000000003</v>
      </c>
      <c r="D5" s="15">
        <f>[1]Março!$B$7</f>
        <v>27.062500000000011</v>
      </c>
      <c r="E5" s="15">
        <f>[1]Março!$B$8</f>
        <v>26.770833333333329</v>
      </c>
      <c r="F5" s="15">
        <f>[1]Março!$B$9</f>
        <v>25.870833333333334</v>
      </c>
      <c r="G5" s="15">
        <f>[1]Março!$B$10</f>
        <v>26.262499999999999</v>
      </c>
      <c r="H5" s="15">
        <f>[1]Março!$B$11</f>
        <v>25.462499999999995</v>
      </c>
      <c r="I5" s="15">
        <f>[1]Março!$B$12</f>
        <v>23</v>
      </c>
      <c r="J5" s="15">
        <f>[1]Março!$B$13</f>
        <v>26.25</v>
      </c>
      <c r="K5" s="15">
        <f>[1]Março!$B$14</f>
        <v>25.433333333333337</v>
      </c>
      <c r="L5" s="15">
        <f>[1]Março!$B$15</f>
        <v>25.220833333333342</v>
      </c>
      <c r="M5" s="15">
        <f>[1]Março!$B$16</f>
        <v>24.508333333333329</v>
      </c>
      <c r="N5" s="15">
        <f>[1]Março!$B$17</f>
        <v>26.595833333333328</v>
      </c>
      <c r="O5" s="15">
        <f>[1]Março!$B$18</f>
        <v>27.554166666666671</v>
      </c>
      <c r="P5" s="15">
        <f>[1]Março!$B$19</f>
        <v>25.583333333333339</v>
      </c>
      <c r="Q5" s="15">
        <f>[1]Março!$B$20</f>
        <v>26.524999999999995</v>
      </c>
      <c r="R5" s="15">
        <f>[1]Março!$B$21</f>
        <v>25.8125</v>
      </c>
      <c r="S5" s="15">
        <f>[1]Março!$B$22</f>
        <v>26.329166666666666</v>
      </c>
      <c r="T5" s="15">
        <f>[1]Março!$B$23</f>
        <v>26.883333333333329</v>
      </c>
      <c r="U5" s="15">
        <f>[1]Março!$B$24</f>
        <v>24.679166666666674</v>
      </c>
      <c r="V5" s="15">
        <f>[1]Março!$B$25</f>
        <v>25.854166666666668</v>
      </c>
      <c r="W5" s="15">
        <f>[1]Março!$B$26</f>
        <v>25.1875</v>
      </c>
      <c r="X5" s="15">
        <f>[1]Março!$B$27</f>
        <v>24.783333333333331</v>
      </c>
      <c r="Y5" s="15">
        <f>[1]Março!$B$28</f>
        <v>24.691666666666663</v>
      </c>
      <c r="Z5" s="15">
        <f>[1]Março!$B$29</f>
        <v>25.55</v>
      </c>
      <c r="AA5" s="15">
        <f>[1]Março!$B$30</f>
        <v>25.608333333333334</v>
      </c>
      <c r="AB5" s="15">
        <f>[1]Março!$B$31</f>
        <v>24.504166666666674</v>
      </c>
      <c r="AC5" s="15">
        <f>[1]Março!$B$32</f>
        <v>25.070833333333336</v>
      </c>
      <c r="AD5" s="15">
        <f>[1]Março!$B$33</f>
        <v>25.654166666666665</v>
      </c>
      <c r="AE5" s="15">
        <f>[1]Março!$B$34</f>
        <v>24.304166666666664</v>
      </c>
      <c r="AF5" s="15">
        <f>[1]Março!$B$35</f>
        <v>26.416666666666668</v>
      </c>
      <c r="AG5" s="33">
        <f>AVERAGE(B5:AF5)</f>
        <v>25.670430107526879</v>
      </c>
      <c r="AH5" s="8"/>
    </row>
    <row r="6" spans="1:34" ht="17.100000000000001" customHeight="1" x14ac:dyDescent="0.2">
      <c r="A6" s="14" t="s">
        <v>0</v>
      </c>
      <c r="B6" s="16">
        <f>[2]Março!$B$5</f>
        <v>22.558333333333334</v>
      </c>
      <c r="C6" s="16">
        <f>[2]Março!$B$6</f>
        <v>22.516666666666669</v>
      </c>
      <c r="D6" s="16">
        <f>[2]Março!$B$7</f>
        <v>20.391666666666669</v>
      </c>
      <c r="E6" s="16">
        <f>[2]Março!$B$8</f>
        <v>22.700000000000003</v>
      </c>
      <c r="F6" s="16">
        <f>[2]Março!$B$9</f>
        <v>25.1875</v>
      </c>
      <c r="G6" s="16">
        <f>[2]Março!$B$10</f>
        <v>25.3125</v>
      </c>
      <c r="H6" s="16">
        <f>[2]Março!$B$11</f>
        <v>24.741666666666671</v>
      </c>
      <c r="I6" s="16">
        <f>[2]Março!$B$12</f>
        <v>24.020833333333329</v>
      </c>
      <c r="J6" s="16">
        <f>[2]Março!$B$13</f>
        <v>24.391666666666666</v>
      </c>
      <c r="K6" s="16">
        <f>[2]Março!$B$14</f>
        <v>20.854166666666668</v>
      </c>
      <c r="L6" s="16">
        <f>[2]Março!$B$15</f>
        <v>20.308333333333334</v>
      </c>
      <c r="M6" s="16">
        <f>[2]Março!$B$16</f>
        <v>23.029166666666669</v>
      </c>
      <c r="N6" s="16">
        <f>[2]Março!$B$17</f>
        <v>23.320833333333336</v>
      </c>
      <c r="O6" s="16">
        <f>[2]Março!$B$18</f>
        <v>23.862500000000001</v>
      </c>
      <c r="P6" s="16">
        <f>[2]Março!$B$19</f>
        <v>23.670833333333338</v>
      </c>
      <c r="Q6" s="16">
        <f>[2]Março!$B$20</f>
        <v>25.324999999999999</v>
      </c>
      <c r="R6" s="16">
        <f>[2]Março!$B$21</f>
        <v>24.904166666666665</v>
      </c>
      <c r="S6" s="16">
        <f>[2]Março!$B$22</f>
        <v>23.962499999999995</v>
      </c>
      <c r="T6" s="16">
        <f>[2]Março!$B$23</f>
        <v>25.229166666666675</v>
      </c>
      <c r="U6" s="16">
        <f>[2]Março!$B$24</f>
        <v>23.862500000000001</v>
      </c>
      <c r="V6" s="16">
        <f>[2]Março!$B$25</f>
        <v>23.020833333333332</v>
      </c>
      <c r="W6" s="16">
        <f>[2]Março!$B$26</f>
        <v>22.266666666666666</v>
      </c>
      <c r="X6" s="16">
        <f>[2]Março!$B$27</f>
        <v>20.708333333333332</v>
      </c>
      <c r="Y6" s="16">
        <f>[2]Março!$B$28</f>
        <v>22.36666666666666</v>
      </c>
      <c r="Z6" s="16">
        <f>[2]Março!$B$29</f>
        <v>23.141666666666669</v>
      </c>
      <c r="AA6" s="16">
        <f>[2]Março!$B$30</f>
        <v>23.345833333333331</v>
      </c>
      <c r="AB6" s="16">
        <f>[2]Março!$B$31</f>
        <v>23.020833333333332</v>
      </c>
      <c r="AC6" s="16">
        <f>[2]Março!$B$32</f>
        <v>24.337499999999995</v>
      </c>
      <c r="AD6" s="16">
        <f>[2]Março!$B$33</f>
        <v>23.962500000000002</v>
      </c>
      <c r="AE6" s="16">
        <f>[2]Março!$B$34</f>
        <v>24.641666666666662</v>
      </c>
      <c r="AF6" s="16">
        <f>[2]Março!$B$35</f>
        <v>24.195833333333336</v>
      </c>
      <c r="AG6" s="34">
        <f t="shared" ref="AG6:AG19" si="1">AVERAGE(B6:AF6)</f>
        <v>23.392204301075267</v>
      </c>
    </row>
    <row r="7" spans="1:34" ht="17.100000000000001" customHeight="1" x14ac:dyDescent="0.2">
      <c r="A7" s="14" t="s">
        <v>1</v>
      </c>
      <c r="B7" s="86" t="str">
        <f>[3]Março!$B$5</f>
        <v>*</v>
      </c>
      <c r="C7" s="16">
        <f>[3]Março!$B$6</f>
        <v>31.92</v>
      </c>
      <c r="D7" s="86" t="str">
        <f>[3]Março!$B$7</f>
        <v>*</v>
      </c>
      <c r="E7" s="86" t="str">
        <f>[3]Março!$B$8</f>
        <v>*</v>
      </c>
      <c r="F7" s="86" t="str">
        <f>[3]Março!$B$9</f>
        <v>*</v>
      </c>
      <c r="G7" s="86" t="str">
        <f>[3]Março!$B$10</f>
        <v>*</v>
      </c>
      <c r="H7" s="86" t="str">
        <f>[3]Março!$B$11</f>
        <v>*</v>
      </c>
      <c r="I7" s="86" t="str">
        <f>[3]Março!$B$12</f>
        <v>*</v>
      </c>
      <c r="J7" s="86" t="str">
        <f>[3]Março!$B$13</f>
        <v>*</v>
      </c>
      <c r="K7" s="86" t="str">
        <f>[3]Março!$B$14</f>
        <v>*</v>
      </c>
      <c r="L7" s="86" t="str">
        <f>[3]Março!$B$15</f>
        <v>*</v>
      </c>
      <c r="M7" s="86" t="str">
        <f>[3]Março!$B$16</f>
        <v>*</v>
      </c>
      <c r="N7" s="86" t="str">
        <f>[3]Março!$B$17</f>
        <v>*</v>
      </c>
      <c r="O7" s="86" t="str">
        <f>[3]Março!$B$18</f>
        <v>*</v>
      </c>
      <c r="P7" s="86" t="str">
        <f>[3]Março!$B$19</f>
        <v>*</v>
      </c>
      <c r="Q7" s="86" t="str">
        <f>[3]Março!$B$20</f>
        <v>*</v>
      </c>
      <c r="R7" s="86" t="str">
        <f>[3]Março!$B$21</f>
        <v>*</v>
      </c>
      <c r="S7" s="86" t="str">
        <f>[3]Março!$B$22</f>
        <v>*</v>
      </c>
      <c r="T7" s="86" t="str">
        <f>[3]Março!$B$23</f>
        <v>*</v>
      </c>
      <c r="U7" s="86" t="str">
        <f>[3]Março!$B$24</f>
        <v>*</v>
      </c>
      <c r="V7" s="86" t="str">
        <f>[3]Março!$B$25</f>
        <v>*</v>
      </c>
      <c r="W7" s="86" t="str">
        <f>[3]Março!$B$26</f>
        <v>*</v>
      </c>
      <c r="X7" s="86" t="str">
        <f>[3]Março!$B$27</f>
        <v>*</v>
      </c>
      <c r="Y7" s="86" t="str">
        <f>[3]Março!$B$28</f>
        <v>*</v>
      </c>
      <c r="Z7" s="86" t="str">
        <f>[3]Março!$B$29</f>
        <v>*</v>
      </c>
      <c r="AA7" s="86" t="str">
        <f>[3]Março!$B$30</f>
        <v>*</v>
      </c>
      <c r="AB7" s="86" t="str">
        <f>[3]Março!$B$31</f>
        <v>*</v>
      </c>
      <c r="AC7" s="86" t="str">
        <f>[3]Março!$B$32</f>
        <v>*</v>
      </c>
      <c r="AD7" s="86" t="str">
        <f>[3]Março!$B$33</f>
        <v>*</v>
      </c>
      <c r="AE7" s="86" t="str">
        <f>[3]Março!$B$34</f>
        <v>*</v>
      </c>
      <c r="AF7" s="86" t="str">
        <f>[3]Março!$B$35</f>
        <v>*</v>
      </c>
      <c r="AG7" s="34">
        <f t="shared" si="1"/>
        <v>31.92</v>
      </c>
    </row>
    <row r="8" spans="1:34" ht="17.100000000000001" customHeight="1" x14ac:dyDescent="0.2">
      <c r="A8" s="14" t="s">
        <v>62</v>
      </c>
      <c r="B8" s="16">
        <f>[4]Março!$B$5</f>
        <v>25.783333333333328</v>
      </c>
      <c r="C8" s="16">
        <f>[4]Março!$B$6</f>
        <v>27.116666666666664</v>
      </c>
      <c r="D8" s="16">
        <f>[4]Março!$B$7</f>
        <v>26.116666666666664</v>
      </c>
      <c r="E8" s="16">
        <f>[4]Março!$B$8</f>
        <v>26.920833333333338</v>
      </c>
      <c r="F8" s="16">
        <f>[4]Março!$B$9</f>
        <v>25.170833333333334</v>
      </c>
      <c r="G8" s="16">
        <f>[4]Março!$B$10</f>
        <v>26.212500000000002</v>
      </c>
      <c r="H8" s="16">
        <f>[4]Março!$B$11</f>
        <v>23.883333333333336</v>
      </c>
      <c r="I8" s="16">
        <f>[4]Março!$B$12</f>
        <v>23.108333333333334</v>
      </c>
      <c r="J8" s="16">
        <f>[4]Março!$B$13</f>
        <v>25.545833333333334</v>
      </c>
      <c r="K8" s="16">
        <f>[4]Março!$B$14</f>
        <v>25.862500000000001</v>
      </c>
      <c r="L8" s="16">
        <f>[4]Março!$B$15</f>
        <v>24.787500000000005</v>
      </c>
      <c r="M8" s="16">
        <f>[4]Março!$B$16</f>
        <v>23.262499999999999</v>
      </c>
      <c r="N8" s="16">
        <f>[4]Março!$B$17</f>
        <v>25.854166666666661</v>
      </c>
      <c r="O8" s="16">
        <f>[4]Março!$B$18</f>
        <v>27.012499999999999</v>
      </c>
      <c r="P8" s="16">
        <f>[4]Março!$B$19</f>
        <v>26.158333333333331</v>
      </c>
      <c r="Q8" s="16">
        <f>[4]Março!$B$20</f>
        <v>26.770833333333332</v>
      </c>
      <c r="R8" s="16">
        <f>[4]Março!$B$21</f>
        <v>27.070833333333326</v>
      </c>
      <c r="S8" s="16">
        <f>[4]Março!$B$22</f>
        <v>25.729166666666668</v>
      </c>
      <c r="T8" s="16">
        <f>[4]Março!$B$23</f>
        <v>27.641666666666669</v>
      </c>
      <c r="U8" s="16">
        <f>[4]Março!$B$24</f>
        <v>24.104166666666668</v>
      </c>
      <c r="V8" s="16">
        <f>[4]Março!$B$25</f>
        <v>24.212499999999995</v>
      </c>
      <c r="W8" s="16">
        <f>[4]Março!$B$26</f>
        <v>23.650000000000002</v>
      </c>
      <c r="X8" s="16">
        <f>[4]Março!$B$27</f>
        <v>23.908333333333335</v>
      </c>
      <c r="Y8" s="16">
        <f>[4]Março!$B$28</f>
        <v>23.229166666666668</v>
      </c>
      <c r="Z8" s="16">
        <f>[4]Março!$B$29</f>
        <v>24.679166666666671</v>
      </c>
      <c r="AA8" s="16">
        <f>[4]Março!$B$30</f>
        <v>26.324999999999992</v>
      </c>
      <c r="AB8" s="16">
        <f>[4]Março!$B$31</f>
        <v>24.654166666666665</v>
      </c>
      <c r="AC8" s="16">
        <f>[4]Março!$B$32</f>
        <v>25.208333333333339</v>
      </c>
      <c r="AD8" s="16">
        <f>[4]Março!$B$33</f>
        <v>26.212499999999995</v>
      </c>
      <c r="AE8" s="16">
        <f>[4]Março!$B$34</f>
        <v>23.504166666666666</v>
      </c>
      <c r="AF8" s="16">
        <f>[4]Março!$B$35</f>
        <v>25.587499999999995</v>
      </c>
      <c r="AG8" s="34">
        <f t="shared" ref="AG8" si="2">AVERAGE(B8:AF8)</f>
        <v>25.331720430107527</v>
      </c>
    </row>
    <row r="9" spans="1:34" ht="17.100000000000001" customHeight="1" x14ac:dyDescent="0.2">
      <c r="A9" s="14" t="s">
        <v>46</v>
      </c>
      <c r="B9" s="16">
        <f>[5]Março!$B$5</f>
        <v>27.641666666666666</v>
      </c>
      <c r="C9" s="16">
        <f>[5]Março!$B$6</f>
        <v>23.758333333333329</v>
      </c>
      <c r="D9" s="16">
        <f>[5]Março!$B$7</f>
        <v>21.612499999999997</v>
      </c>
      <c r="E9" s="16">
        <f>[5]Março!$B$8</f>
        <v>24.387499999999999</v>
      </c>
      <c r="F9" s="16">
        <f>[5]Março!$B$9</f>
        <v>26.55416666666666</v>
      </c>
      <c r="G9" s="16">
        <f>[5]Março!$B$10</f>
        <v>27.479166666666661</v>
      </c>
      <c r="H9" s="16">
        <f>[5]Março!$B$11</f>
        <v>27.387499999999999</v>
      </c>
      <c r="I9" s="16">
        <f>[5]Março!$B$12</f>
        <v>25.416666666666671</v>
      </c>
      <c r="J9" s="16">
        <f>[5]Março!$B$13</f>
        <v>25.1875</v>
      </c>
      <c r="K9" s="16">
        <f>[5]Março!$B$14</f>
        <v>22.829166666666666</v>
      </c>
      <c r="L9" s="16">
        <f>[5]Março!$B$15</f>
        <v>21.970833333333331</v>
      </c>
      <c r="M9" s="16">
        <f>[5]Março!$B$16</f>
        <v>24.175000000000008</v>
      </c>
      <c r="N9" s="16">
        <f>[5]Março!$B$17</f>
        <v>25.841666666666665</v>
      </c>
      <c r="O9" s="16">
        <f>[5]Março!$B$18</f>
        <v>25.825000000000003</v>
      </c>
      <c r="P9" s="16">
        <f>[5]Março!$B$19</f>
        <v>24.766666666666669</v>
      </c>
      <c r="Q9" s="16">
        <f>[5]Março!$B$20</f>
        <v>26.512499999999999</v>
      </c>
      <c r="R9" s="16">
        <f>[5]Março!$B$21</f>
        <v>26.487500000000008</v>
      </c>
      <c r="S9" s="16">
        <f>[5]Março!$B$22</f>
        <v>26.375000000000004</v>
      </c>
      <c r="T9" s="16">
        <f>[5]Março!$B$23</f>
        <v>26.658333333333342</v>
      </c>
      <c r="U9" s="16">
        <f>[5]Março!$B$24</f>
        <v>25.087500000000006</v>
      </c>
      <c r="V9" s="16">
        <f>[5]Março!$B$25</f>
        <v>24.612499999999997</v>
      </c>
      <c r="W9" s="16">
        <f>[5]Março!$B$26</f>
        <v>23.662499999999998</v>
      </c>
      <c r="X9" s="16">
        <f>[5]Março!$B$27</f>
        <v>21.183333333333334</v>
      </c>
      <c r="Y9" s="16">
        <f>[5]Março!$B$28</f>
        <v>23.104166666666668</v>
      </c>
      <c r="Z9" s="16">
        <f>[5]Março!$B$29</f>
        <v>25.75</v>
      </c>
      <c r="AA9" s="16">
        <f>[5]Março!$B$30</f>
        <v>25.216666666666669</v>
      </c>
      <c r="AB9" s="16">
        <f>[5]Março!$B$31</f>
        <v>25.537500000000005</v>
      </c>
      <c r="AC9" s="16">
        <f>[5]Março!$B$32</f>
        <v>25.441666666666674</v>
      </c>
      <c r="AD9" s="16">
        <f>[5]Março!$B$33</f>
        <v>24.629166666666663</v>
      </c>
      <c r="AE9" s="16">
        <f>[5]Março!$B$34</f>
        <v>26.545833333333331</v>
      </c>
      <c r="AF9" s="16">
        <f>[5]Março!$B$35</f>
        <v>25.8125</v>
      </c>
      <c r="AG9" s="34">
        <f t="shared" si="1"/>
        <v>25.079032258064512</v>
      </c>
    </row>
    <row r="10" spans="1:34" ht="17.100000000000001" customHeight="1" x14ac:dyDescent="0.2">
      <c r="A10" s="14" t="s">
        <v>2</v>
      </c>
      <c r="B10" s="16">
        <f>[6]Março!$B$5</f>
        <v>24.891666666666669</v>
      </c>
      <c r="C10" s="16">
        <f>[6]Março!$B$6</f>
        <v>25.724999999999998</v>
      </c>
      <c r="D10" s="16">
        <f>[6]Março!$B$7</f>
        <v>22.099999999999998</v>
      </c>
      <c r="E10" s="16">
        <f>[6]Março!$B$8</f>
        <v>22.433333333333341</v>
      </c>
      <c r="F10" s="16">
        <f>[6]Março!$B$9</f>
        <v>24.266666666666669</v>
      </c>
      <c r="G10" s="16">
        <f>[6]Março!$B$10</f>
        <v>25.266666666666666</v>
      </c>
      <c r="H10" s="16">
        <f>[6]Março!$B$11</f>
        <v>25.1875</v>
      </c>
      <c r="I10" s="16">
        <f>[6]Março!$B$12</f>
        <v>24.179166666666664</v>
      </c>
      <c r="J10" s="16">
        <f>[6]Março!$B$13</f>
        <v>25.391666666666669</v>
      </c>
      <c r="K10" s="16">
        <f>[6]Março!$B$14</f>
        <v>23.549999999999997</v>
      </c>
      <c r="L10" s="16">
        <f>[6]Março!$B$15</f>
        <v>22.458333333333332</v>
      </c>
      <c r="M10" s="16">
        <f>[6]Março!$B$16</f>
        <v>23.087500000000006</v>
      </c>
      <c r="N10" s="16">
        <f>[6]Março!$B$17</f>
        <v>24.566666666666674</v>
      </c>
      <c r="O10" s="16">
        <f>[6]Março!$B$18</f>
        <v>24.958333333333343</v>
      </c>
      <c r="P10" s="16">
        <f>[6]Março!$B$19</f>
        <v>25.325000000000003</v>
      </c>
      <c r="Q10" s="16">
        <f>[6]Março!$B$20</f>
        <v>25.266666666666666</v>
      </c>
      <c r="R10" s="16">
        <f>[6]Março!$B$21</f>
        <v>25.754166666666663</v>
      </c>
      <c r="S10" s="16">
        <f>[6]Março!$B$22</f>
        <v>25.754166666666663</v>
      </c>
      <c r="T10" s="16">
        <f>[6]Março!$B$23</f>
        <v>25.512500000000003</v>
      </c>
      <c r="U10" s="16">
        <f>[6]Março!$B$24</f>
        <v>23.804166666666664</v>
      </c>
      <c r="V10" s="16">
        <f>[6]Março!$B$25</f>
        <v>23.979166666666668</v>
      </c>
      <c r="W10" s="16">
        <f>[6]Março!$B$26</f>
        <v>22.433333333333337</v>
      </c>
      <c r="X10" s="16">
        <f>[6]Março!$B$27</f>
        <v>22.487499999999997</v>
      </c>
      <c r="Y10" s="16">
        <f>[6]Março!$B$28</f>
        <v>24.583333333333332</v>
      </c>
      <c r="Z10" s="16">
        <f>[6]Março!$B$29</f>
        <v>25.579166666666662</v>
      </c>
      <c r="AA10" s="16">
        <f>[6]Março!$B$30</f>
        <v>26.033333333333335</v>
      </c>
      <c r="AB10" s="16">
        <f>[6]Março!$B$31</f>
        <v>24.866666666666664</v>
      </c>
      <c r="AC10" s="16">
        <f>[6]Março!$B$32</f>
        <v>23.683333333333337</v>
      </c>
      <c r="AD10" s="16">
        <f>[6]Março!$B$33</f>
        <v>23.041666666666671</v>
      </c>
      <c r="AE10" s="16">
        <f>[6]Março!$B$34</f>
        <v>23.129166666666663</v>
      </c>
      <c r="AF10" s="16">
        <f>[6]Março!$B$35</f>
        <v>24.19583333333334</v>
      </c>
      <c r="AG10" s="34">
        <f t="shared" si="1"/>
        <v>24.306182795698923</v>
      </c>
    </row>
    <row r="11" spans="1:34" ht="17.100000000000001" customHeight="1" x14ac:dyDescent="0.2">
      <c r="A11" s="14" t="s">
        <v>3</v>
      </c>
      <c r="B11" s="16">
        <f>[7]Março!$B$5</f>
        <v>24.083333333333329</v>
      </c>
      <c r="C11" s="16">
        <f>[7]Março!$B$6</f>
        <v>25.054166666666664</v>
      </c>
      <c r="D11" s="16">
        <f>[7]Março!$B$7</f>
        <v>26.870833333333334</v>
      </c>
      <c r="E11" s="16">
        <f>[7]Março!$B$8</f>
        <v>25.154166666666669</v>
      </c>
      <c r="F11" s="16">
        <f>[7]Março!$B$9</f>
        <v>24.079166666666666</v>
      </c>
      <c r="G11" s="16">
        <f>[7]Março!$B$10</f>
        <v>26.166666666666661</v>
      </c>
      <c r="H11" s="16">
        <f>[7]Março!$B$11</f>
        <v>24.850000000000005</v>
      </c>
      <c r="I11" s="16">
        <f>[7]Março!$B$12</f>
        <v>24.158333333333335</v>
      </c>
      <c r="J11" s="16">
        <f>[7]Março!$B$13</f>
        <v>25.454166666666666</v>
      </c>
      <c r="K11" s="16">
        <f>[7]Março!$B$14</f>
        <v>24.458333333333332</v>
      </c>
      <c r="L11" s="16">
        <f>[7]Março!$B$15</f>
        <v>23.470833333333331</v>
      </c>
      <c r="M11" s="16">
        <f>[7]Março!$B$16</f>
        <v>23.583333333333329</v>
      </c>
      <c r="N11" s="16">
        <f>[7]Março!$B$17</f>
        <v>23.629166666666663</v>
      </c>
      <c r="O11" s="16">
        <f>[7]Março!$B$18</f>
        <v>26.224999999999994</v>
      </c>
      <c r="P11" s="16">
        <f>[7]Março!$B$19</f>
        <v>26.120833333333334</v>
      </c>
      <c r="Q11" s="16">
        <f>[7]Março!$B$20</f>
        <v>25.783333333333335</v>
      </c>
      <c r="R11" s="16">
        <f>[7]Março!$B$21</f>
        <v>24.187500000000011</v>
      </c>
      <c r="S11" s="16">
        <f>[7]Março!$B$22</f>
        <v>24.720833333333335</v>
      </c>
      <c r="T11" s="16">
        <f>[7]Março!$B$23</f>
        <v>25.970833333333331</v>
      </c>
      <c r="U11" s="16">
        <f>[7]Março!$B$24</f>
        <v>24.495833333333334</v>
      </c>
      <c r="V11" s="16">
        <f>[7]Março!$B$25</f>
        <v>24.720833333333335</v>
      </c>
      <c r="W11" s="16">
        <f>[7]Março!$B$26</f>
        <v>22.858333333333334</v>
      </c>
      <c r="X11" s="16">
        <f>[7]Março!$B$27</f>
        <v>24.329166666666669</v>
      </c>
      <c r="Y11" s="16">
        <f>[7]Março!$B$28</f>
        <v>24.837499999999995</v>
      </c>
      <c r="Z11" s="16">
        <f>[7]Março!$B$29</f>
        <v>25.008333333333336</v>
      </c>
      <c r="AA11" s="16">
        <f>[7]Março!$B$30</f>
        <v>25.550000000000008</v>
      </c>
      <c r="AB11" s="16">
        <f>[7]Março!$B$31</f>
        <v>22.599999999999994</v>
      </c>
      <c r="AC11" s="16">
        <f>[7]Março!$B$32</f>
        <v>24.200000000000003</v>
      </c>
      <c r="AD11" s="16">
        <f>[7]Março!$B$33</f>
        <v>24.0625</v>
      </c>
      <c r="AE11" s="16">
        <f>[7]Março!$B$34</f>
        <v>23.566666666666666</v>
      </c>
      <c r="AF11" s="16">
        <f>[7]Março!$B$35</f>
        <v>25.425000000000001</v>
      </c>
      <c r="AG11" s="34">
        <f t="shared" si="1"/>
        <v>24.6991935483871</v>
      </c>
    </row>
    <row r="12" spans="1:34" ht="17.100000000000001" customHeight="1" x14ac:dyDescent="0.2">
      <c r="A12" s="14" t="s">
        <v>4</v>
      </c>
      <c r="B12" s="16">
        <f>[8]Março!$B$5</f>
        <v>21.654166666666669</v>
      </c>
      <c r="C12" s="16">
        <f>[8]Março!$B$6</f>
        <v>23.429166666666671</v>
      </c>
      <c r="D12" s="16">
        <f>[8]Março!$B$7</f>
        <v>24.979166666666671</v>
      </c>
      <c r="E12" s="16">
        <f>[8]Março!$B$8</f>
        <v>23.291666666666668</v>
      </c>
      <c r="F12" s="16">
        <f>[8]Março!$B$9</f>
        <v>22.337500000000006</v>
      </c>
      <c r="G12" s="16">
        <f>[8]Março!$B$10</f>
        <v>23.679166666666664</v>
      </c>
      <c r="H12" s="16">
        <f>[8]Março!$B$11</f>
        <v>23.420833333333334</v>
      </c>
      <c r="I12" s="16">
        <f>[8]Março!$B$12</f>
        <v>22.662500000000005</v>
      </c>
      <c r="J12" s="16">
        <f>[8]Março!$B$13</f>
        <v>23.762500000000003</v>
      </c>
      <c r="K12" s="16">
        <f>[8]Março!$B$14</f>
        <v>22.691666666666663</v>
      </c>
      <c r="L12" s="16">
        <f>[8]Março!$B$15</f>
        <v>21.829166666666666</v>
      </c>
      <c r="M12" s="16">
        <f>[8]Março!$B$16</f>
        <v>21.345833333333331</v>
      </c>
      <c r="N12" s="16">
        <f>[8]Março!$B$17</f>
        <v>22.620833333333334</v>
      </c>
      <c r="O12" s="16">
        <f>[8]Março!$B$18</f>
        <v>23.879166666666666</v>
      </c>
      <c r="P12" s="16">
        <f>[8]Março!$B$19</f>
        <v>23.229166666666668</v>
      </c>
      <c r="Q12" s="16">
        <f>[8]Março!$B$20</f>
        <v>22.579166666666669</v>
      </c>
      <c r="R12" s="16">
        <f>[8]Março!$B$21</f>
        <v>22.55</v>
      </c>
      <c r="S12" s="16">
        <f>[8]Março!$B$22</f>
        <v>22.683333333333337</v>
      </c>
      <c r="T12" s="16">
        <f>[8]Março!$B$23</f>
        <v>24.433333333333337</v>
      </c>
      <c r="U12" s="16">
        <f>[8]Março!$B$24</f>
        <v>22.754166666666666</v>
      </c>
      <c r="V12" s="16">
        <f>[8]Março!$B$25</f>
        <v>23.174999999999997</v>
      </c>
      <c r="W12" s="16">
        <f>[8]Março!$B$26</f>
        <v>22.170833333333331</v>
      </c>
      <c r="X12" s="16">
        <f>[8]Março!$B$27</f>
        <v>22.295833333333331</v>
      </c>
      <c r="Y12" s="16">
        <f>[8]Março!$B$28</f>
        <v>23.020833333333332</v>
      </c>
      <c r="Z12" s="16">
        <f>[8]Março!$B$29</f>
        <v>22.970833333333331</v>
      </c>
      <c r="AA12" s="16">
        <f>[8]Março!$B$30</f>
        <v>23.854166666666661</v>
      </c>
      <c r="AB12" s="16">
        <f>[8]Março!$B$31</f>
        <v>22.933333333333337</v>
      </c>
      <c r="AC12" s="16">
        <f>[8]Março!$B$32</f>
        <v>23.075000000000003</v>
      </c>
      <c r="AD12" s="16">
        <f>[8]Março!$B$33</f>
        <v>22.974999999999998</v>
      </c>
      <c r="AE12" s="16">
        <f>[8]Março!$B$34</f>
        <v>21.787500000000005</v>
      </c>
      <c r="AF12" s="16">
        <f>[8]Março!$B$35</f>
        <v>22.537500000000005</v>
      </c>
      <c r="AG12" s="34">
        <f t="shared" si="1"/>
        <v>22.922849462365594</v>
      </c>
    </row>
    <row r="13" spans="1:34" ht="17.100000000000001" customHeight="1" x14ac:dyDescent="0.2">
      <c r="A13" s="14" t="s">
        <v>5</v>
      </c>
      <c r="B13" s="16">
        <f>[9]Março!$B$5</f>
        <v>26.308333333333334</v>
      </c>
      <c r="C13" s="16">
        <f>[9]Março!$B$6</f>
        <v>27.808333333333334</v>
      </c>
      <c r="D13" s="16">
        <f>[9]Março!$B$7</f>
        <v>25.604166666666668</v>
      </c>
      <c r="E13" s="16">
        <f>[9]Março!$B$8</f>
        <v>25.587500000000002</v>
      </c>
      <c r="F13" s="16">
        <f>[9]Março!$B$9</f>
        <v>27.820833333333326</v>
      </c>
      <c r="G13" s="16">
        <f>[9]Março!$B$10</f>
        <v>29.354166666666668</v>
      </c>
      <c r="H13" s="16">
        <f>[9]Março!$B$11</f>
        <v>26.695833333333329</v>
      </c>
      <c r="I13" s="16">
        <f>[9]Março!$B$12</f>
        <v>27.191666666666666</v>
      </c>
      <c r="J13" s="16">
        <f>[9]Março!$B$13</f>
        <v>28.362499999999997</v>
      </c>
      <c r="K13" s="16">
        <f>[9]Março!$B$14</f>
        <v>28.004166666666659</v>
      </c>
      <c r="L13" s="16">
        <f>[9]Março!$B$15</f>
        <v>24.529166666666669</v>
      </c>
      <c r="M13" s="16">
        <f>[9]Março!$B$16</f>
        <v>25.970833333333335</v>
      </c>
      <c r="N13" s="16">
        <f>[9]Março!$B$17</f>
        <v>28.262500000000003</v>
      </c>
      <c r="O13" s="16">
        <f>[9]Março!$B$18</f>
        <v>29.016666666666666</v>
      </c>
      <c r="P13" s="16">
        <f>[9]Março!$B$19</f>
        <v>27.574999999999999</v>
      </c>
      <c r="Q13" s="16">
        <f>[9]Março!$B$20</f>
        <v>28.087500000000002</v>
      </c>
      <c r="R13" s="16">
        <f>[9]Março!$B$21</f>
        <v>28.758333333333329</v>
      </c>
      <c r="S13" s="16">
        <f>[9]Março!$B$22</f>
        <v>28.762500000000003</v>
      </c>
      <c r="T13" s="16">
        <f>[9]Março!$B$23</f>
        <v>27.529166666666669</v>
      </c>
      <c r="U13" s="16">
        <f>[9]Março!$B$24</f>
        <v>26.625000000000011</v>
      </c>
      <c r="V13" s="16">
        <f>[9]Março!$B$25</f>
        <v>27.320833333333336</v>
      </c>
      <c r="W13" s="16">
        <f>[9]Março!$B$26</f>
        <v>24.891666666666669</v>
      </c>
      <c r="X13" s="16">
        <f>[9]Março!$B$27</f>
        <v>23.941666666666663</v>
      </c>
      <c r="Y13" s="16">
        <f>[9]Março!$B$28</f>
        <v>25.979166666666668</v>
      </c>
      <c r="Z13" s="16">
        <f>[9]Março!$B$29</f>
        <v>27.645833333333329</v>
      </c>
      <c r="AA13" s="16">
        <f>[9]Março!$B$30</f>
        <v>27.733333333333331</v>
      </c>
      <c r="AB13" s="16">
        <f>[9]Março!$B$31</f>
        <v>26.083333333333329</v>
      </c>
      <c r="AC13" s="16">
        <f>[9]Março!$B$32</f>
        <v>26.970833333333335</v>
      </c>
      <c r="AD13" s="16">
        <f>[9]Março!$B$33</f>
        <v>25.862500000000001</v>
      </c>
      <c r="AE13" s="16">
        <f>[9]Março!$B$34</f>
        <v>26.412500000000005</v>
      </c>
      <c r="AF13" s="16">
        <f>[9]Março!$B$35</f>
        <v>27.249999999999996</v>
      </c>
      <c r="AG13" s="34">
        <f t="shared" si="1"/>
        <v>27.030510752688169</v>
      </c>
    </row>
    <row r="14" spans="1:34" ht="17.100000000000001" customHeight="1" x14ac:dyDescent="0.2">
      <c r="A14" s="14" t="s">
        <v>48</v>
      </c>
      <c r="B14" s="16">
        <f>[10]Março!$B$5</f>
        <v>22.908333333333331</v>
      </c>
      <c r="C14" s="16">
        <f>[10]Março!$B$6</f>
        <v>24.033333333333328</v>
      </c>
      <c r="D14" s="16">
        <f>[10]Março!$B$7</f>
        <v>24.066666666666666</v>
      </c>
      <c r="E14" s="16">
        <f>[10]Março!$B$8</f>
        <v>23.358333333333331</v>
      </c>
      <c r="F14" s="16">
        <f>[10]Março!$B$9</f>
        <v>22.912499999999998</v>
      </c>
      <c r="G14" s="16">
        <f>[10]Março!$B$10</f>
        <v>24.520833333333339</v>
      </c>
      <c r="H14" s="16">
        <f>[10]Março!$B$11</f>
        <v>23.766666666666662</v>
      </c>
      <c r="I14" s="16">
        <f>[10]Março!$B$12</f>
        <v>23.087500000000002</v>
      </c>
      <c r="J14" s="16">
        <f>[10]Março!$B$13</f>
        <v>24.866666666666671</v>
      </c>
      <c r="K14" s="16">
        <f>[10]Março!$B$14</f>
        <v>23.683333333333334</v>
      </c>
      <c r="L14" s="16">
        <f>[10]Março!$B$15</f>
        <v>22.556521739130439</v>
      </c>
      <c r="M14" s="16">
        <f>[10]Março!$B$16</f>
        <v>21.595833333333331</v>
      </c>
      <c r="N14" s="16">
        <f>[10]Março!$B$17</f>
        <v>23.408333333333335</v>
      </c>
      <c r="O14" s="16">
        <f>[10]Março!$B$18</f>
        <v>24.012499999999999</v>
      </c>
      <c r="P14" s="16">
        <f>[10]Março!$B$19</f>
        <v>22.841666666666669</v>
      </c>
      <c r="Q14" s="16">
        <f>[10]Março!$B$20</f>
        <v>23.491666666666674</v>
      </c>
      <c r="R14" s="16">
        <f>[10]Março!$B$21</f>
        <v>23.195833333333336</v>
      </c>
      <c r="S14" s="16">
        <f>[10]Março!$B$22</f>
        <v>23.504166666666666</v>
      </c>
      <c r="T14" s="16">
        <f>[10]Março!$B$23</f>
        <v>24.420833333333334</v>
      </c>
      <c r="U14" s="16">
        <f>[10]Março!$B$24</f>
        <v>23.608333333333334</v>
      </c>
      <c r="V14" s="16">
        <f>[10]Março!$B$25</f>
        <v>24.016666666666662</v>
      </c>
      <c r="W14" s="16">
        <f>[10]Março!$B$26</f>
        <v>22.820833333333336</v>
      </c>
      <c r="X14" s="16">
        <f>[10]Março!$B$27</f>
        <v>23.162500000000005</v>
      </c>
      <c r="Y14" s="16">
        <f>[10]Março!$B$28</f>
        <v>24.524999999999995</v>
      </c>
      <c r="Z14" s="16">
        <f>[10]Março!$B$29</f>
        <v>22.504166666666663</v>
      </c>
      <c r="AA14" s="16">
        <f>[10]Março!$B$30</f>
        <v>23.733333333333331</v>
      </c>
      <c r="AB14" s="16">
        <f>[10]Março!$B$31</f>
        <v>22.862499999999997</v>
      </c>
      <c r="AC14" s="16">
        <f>[10]Março!$B$32</f>
        <v>22.849999999999998</v>
      </c>
      <c r="AD14" s="16">
        <f>[10]Março!$B$33</f>
        <v>22.970833333333331</v>
      </c>
      <c r="AE14" s="16">
        <f>[10]Março!$B$34</f>
        <v>22.129166666666666</v>
      </c>
      <c r="AF14" s="16">
        <f>[10]Março!$B$35</f>
        <v>22.991666666666664</v>
      </c>
      <c r="AG14" s="34">
        <f>AVERAGE(B14:AF14)</f>
        <v>23.367952314165503</v>
      </c>
    </row>
    <row r="15" spans="1:34" ht="17.100000000000001" customHeight="1" x14ac:dyDescent="0.2">
      <c r="A15" s="14" t="s">
        <v>6</v>
      </c>
      <c r="B15" s="16">
        <f>[11]Março!$B$5</f>
        <v>25.991666666666671</v>
      </c>
      <c r="C15" s="16">
        <f>[11]Março!$B$6</f>
        <v>26.720833333333331</v>
      </c>
      <c r="D15" s="16">
        <f>[11]Março!$B$7</f>
        <v>27.145833333333332</v>
      </c>
      <c r="E15" s="16">
        <f>[11]Março!$B$8</f>
        <v>25.970833333333335</v>
      </c>
      <c r="F15" s="16">
        <f>[11]Março!$B$9</f>
        <v>25.737500000000001</v>
      </c>
      <c r="G15" s="16">
        <f>[11]Março!$B$10</f>
        <v>26.854166666666671</v>
      </c>
      <c r="H15" s="16">
        <f>[11]Março!$B$11</f>
        <v>26.791666666666661</v>
      </c>
      <c r="I15" s="16">
        <f>[11]Março!$B$12</f>
        <v>26.104166666666668</v>
      </c>
      <c r="J15" s="16">
        <f>[11]Março!$B$13</f>
        <v>26.158333333333335</v>
      </c>
      <c r="K15" s="16">
        <f>[11]Março!$B$14</f>
        <v>27.245833333333326</v>
      </c>
      <c r="L15" s="16">
        <f>[11]Março!$B$15</f>
        <v>23.695833333333329</v>
      </c>
      <c r="M15" s="16">
        <f>[11]Março!$B$16</f>
        <v>24.595833333333335</v>
      </c>
      <c r="N15" s="16">
        <f>[11]Março!$B$17</f>
        <v>25.983333333333338</v>
      </c>
      <c r="O15" s="16">
        <f>[11]Março!$B$18</f>
        <v>24.941666666666674</v>
      </c>
      <c r="P15" s="16">
        <f>[11]Março!$B$19</f>
        <v>25.087500000000002</v>
      </c>
      <c r="Q15" s="16">
        <f>[11]Março!$B$20</f>
        <v>24.3125</v>
      </c>
      <c r="R15" s="16">
        <f>[11]Março!$B$21</f>
        <v>25.779166666666665</v>
      </c>
      <c r="S15" s="16">
        <f>[11]Março!$B$22</f>
        <v>25.241666666666671</v>
      </c>
      <c r="T15" s="16">
        <f>[11]Março!$B$23</f>
        <v>25.945833333333336</v>
      </c>
      <c r="U15" s="16">
        <f>[11]Março!$B$24</f>
        <v>26.333333333333329</v>
      </c>
      <c r="V15" s="16">
        <f>[11]Março!$B$25</f>
        <v>25.358333333333334</v>
      </c>
      <c r="W15" s="16">
        <f>[11]Março!$B$26</f>
        <v>23.350000000000005</v>
      </c>
      <c r="X15" s="16">
        <f>[11]Março!$B$27</f>
        <v>24.666666666666671</v>
      </c>
      <c r="Y15" s="16">
        <f>[11]Março!$B$28</f>
        <v>26.295833333333331</v>
      </c>
      <c r="Z15" s="16">
        <f>[11]Março!$B$29</f>
        <v>25.620833333333337</v>
      </c>
      <c r="AA15" s="16">
        <f>[11]Março!$B$30</f>
        <v>25.791666666666668</v>
      </c>
      <c r="AB15" s="16">
        <f>[11]Março!$B$31</f>
        <v>24.566666666666663</v>
      </c>
      <c r="AC15" s="16">
        <f>[11]Março!$B$32</f>
        <v>25.083333333333329</v>
      </c>
      <c r="AD15" s="16">
        <f>[11]Março!$B$33</f>
        <v>23.762500000000003</v>
      </c>
      <c r="AE15" s="16">
        <f>[11]Março!$B$34</f>
        <v>23.504166666666666</v>
      </c>
      <c r="AF15" s="16">
        <f>[11]Março!$B$35</f>
        <v>24.733333333333334</v>
      </c>
      <c r="AG15" s="34">
        <f t="shared" si="1"/>
        <v>25.463575268817205</v>
      </c>
    </row>
    <row r="16" spans="1:34" ht="17.100000000000001" customHeight="1" x14ac:dyDescent="0.2">
      <c r="A16" s="14" t="s">
        <v>7</v>
      </c>
      <c r="B16" s="16">
        <f>[12]Março!$B$5</f>
        <v>24.379166666666666</v>
      </c>
      <c r="C16" s="16">
        <f>[12]Março!$B$6</f>
        <v>24.741666666666664</v>
      </c>
      <c r="D16" s="16">
        <f>[12]Março!$B$7</f>
        <v>20.308333333333334</v>
      </c>
      <c r="E16" s="16">
        <f>[12]Março!$B$8</f>
        <v>23.733333333333334</v>
      </c>
      <c r="F16" s="16">
        <f>[12]Março!$B$9</f>
        <v>25.266666666666666</v>
      </c>
      <c r="G16" s="16">
        <f>[12]Março!$B$10</f>
        <v>24.445833333333336</v>
      </c>
      <c r="H16" s="16">
        <f>[12]Março!$B$11</f>
        <v>23.858333333333338</v>
      </c>
      <c r="I16" s="16">
        <f>[12]Março!$B$12</f>
        <v>24.858333333333334</v>
      </c>
      <c r="J16" s="16">
        <f>[12]Março!$B$13</f>
        <v>26.308333333333334</v>
      </c>
      <c r="K16" s="16">
        <f>[12]Março!$B$14</f>
        <v>22.425000000000001</v>
      </c>
      <c r="L16" s="16">
        <f>[12]Março!$B$15</f>
        <v>20.645833333333332</v>
      </c>
      <c r="M16" s="16">
        <f>[12]Março!$B$16</f>
        <v>23.75</v>
      </c>
      <c r="N16" s="16">
        <f>[12]Março!$B$17</f>
        <v>24.695833333333329</v>
      </c>
      <c r="O16" s="16">
        <f>[12]Março!$B$18</f>
        <v>23.837499999999995</v>
      </c>
      <c r="P16" s="16">
        <f>[12]Março!$B$19</f>
        <v>26.045833333333334</v>
      </c>
      <c r="Q16" s="16">
        <f>[12]Março!$B$20</f>
        <v>25.899999999999995</v>
      </c>
      <c r="R16" s="16">
        <f>[12]Março!$B$21</f>
        <v>26.070833333333336</v>
      </c>
      <c r="S16" s="16">
        <f>[12]Março!$B$22</f>
        <v>25.354166666666668</v>
      </c>
      <c r="T16" s="16">
        <f>[12]Março!$B$23</f>
        <v>25.387500000000003</v>
      </c>
      <c r="U16" s="16">
        <f>[12]Março!$B$24</f>
        <v>24.041666666666668</v>
      </c>
      <c r="V16" s="16">
        <f>[12]Março!$B$25</f>
        <v>24.3</v>
      </c>
      <c r="W16" s="16">
        <f>[12]Março!$B$26</f>
        <v>22.754166666666663</v>
      </c>
      <c r="X16" s="16">
        <f>[12]Março!$B$27</f>
        <v>20.520833333333332</v>
      </c>
      <c r="Y16" s="16">
        <f>[12]Março!$B$28</f>
        <v>23.579166666666669</v>
      </c>
      <c r="Z16" s="16">
        <f>[12]Março!$B$29</f>
        <v>24.612500000000001</v>
      </c>
      <c r="AA16" s="16">
        <f>[12]Março!$B$30</f>
        <v>24.512499999999992</v>
      </c>
      <c r="AB16" s="16">
        <f>[12]Março!$B$31</f>
        <v>24.666666666666668</v>
      </c>
      <c r="AC16" s="16">
        <f>[12]Março!$B$32</f>
        <v>24.387499999999999</v>
      </c>
      <c r="AD16" s="16">
        <f>[12]Março!$B$33</f>
        <v>23.987499999999997</v>
      </c>
      <c r="AE16" s="16">
        <f>[12]Março!$B$34</f>
        <v>24.095833333333331</v>
      </c>
      <c r="AF16" s="16">
        <f>[12]Março!$B$35</f>
        <v>24.266666666666669</v>
      </c>
      <c r="AG16" s="34">
        <f t="shared" si="1"/>
        <v>24.120564516129029</v>
      </c>
    </row>
    <row r="17" spans="1:33" ht="17.100000000000001" customHeight="1" x14ac:dyDescent="0.2">
      <c r="A17" s="14" t="s">
        <v>8</v>
      </c>
      <c r="B17" s="16">
        <f>[13]Março!$B$5</f>
        <v>25.158333333333335</v>
      </c>
      <c r="C17" s="16">
        <f>[13]Março!$B$6</f>
        <v>24.695833333333329</v>
      </c>
      <c r="D17" s="16">
        <f>[13]Março!$B$7</f>
        <v>21.266666666666666</v>
      </c>
      <c r="E17" s="16">
        <f>[13]Março!$B$8</f>
        <v>24.304166666666664</v>
      </c>
      <c r="F17" s="16">
        <f>[13]Março!$B$9</f>
        <v>24.862499999999997</v>
      </c>
      <c r="G17" s="16">
        <f>[13]Março!$B$10</f>
        <v>26.179166666666664</v>
      </c>
      <c r="H17" s="16">
        <f>[13]Março!$B$11</f>
        <v>23.641666666666669</v>
      </c>
      <c r="I17" s="16">
        <f>[13]Março!$B$12</f>
        <v>24.5625</v>
      </c>
      <c r="J17" s="16">
        <f>[13]Março!$B$13</f>
        <v>25.545833333333334</v>
      </c>
      <c r="K17" s="16">
        <f>[13]Março!$B$14</f>
        <v>22.470833333333335</v>
      </c>
      <c r="L17" s="16">
        <f>[13]Março!$B$15</f>
        <v>22.6875</v>
      </c>
      <c r="M17" s="16">
        <f>[13]Março!$B$16</f>
        <v>22.570833333333329</v>
      </c>
      <c r="N17" s="16">
        <f>[13]Março!$B$17</f>
        <v>23.775000000000006</v>
      </c>
      <c r="O17" s="16">
        <f>[13]Março!$B$18</f>
        <v>24.537499999999998</v>
      </c>
      <c r="P17" s="16">
        <f>[13]Março!$B$19</f>
        <v>26.412499999999998</v>
      </c>
      <c r="Q17" s="16">
        <f>[13]Março!$B$20</f>
        <v>26.525000000000002</v>
      </c>
      <c r="R17" s="16">
        <f>[13]Março!$B$21</f>
        <v>26.912499999999998</v>
      </c>
      <c r="S17" s="16">
        <f>[13]Março!$B$22</f>
        <v>25.670833333333331</v>
      </c>
      <c r="T17" s="16">
        <f>[13]Março!$B$23</f>
        <v>24.616666666666664</v>
      </c>
      <c r="U17" s="16">
        <f>[13]Março!$B$24</f>
        <v>23.112499999999997</v>
      </c>
      <c r="V17" s="16">
        <f>[13]Março!$B$25</f>
        <v>23.320833333333336</v>
      </c>
      <c r="W17" s="16">
        <f>[13]Março!$B$26</f>
        <v>22.32083333333334</v>
      </c>
      <c r="X17" s="16">
        <f>[13]Março!$B$27</f>
        <v>21.145833333333332</v>
      </c>
      <c r="Y17" s="16">
        <f>[13]Março!$B$28</f>
        <v>23.270833333333332</v>
      </c>
      <c r="Z17" s="16">
        <f>[13]Março!$B$29</f>
        <v>23.774999999999995</v>
      </c>
      <c r="AA17" s="16">
        <f>[13]Março!$B$30</f>
        <v>24.112499999999997</v>
      </c>
      <c r="AB17" s="16">
        <f>[13]Março!$B$31</f>
        <v>24.066666666666666</v>
      </c>
      <c r="AC17" s="16">
        <f>[13]Março!$B$32</f>
        <v>25.404166666666665</v>
      </c>
      <c r="AD17" s="16">
        <f>[13]Março!$B$33</f>
        <v>25.166666666666661</v>
      </c>
      <c r="AE17" s="16">
        <f>[13]Março!$B$34</f>
        <v>23.908333333333331</v>
      </c>
      <c r="AF17" s="16">
        <f>[13]Março!$B$35</f>
        <v>24.383333333333336</v>
      </c>
      <c r="AG17" s="34">
        <f t="shared" si="1"/>
        <v>24.205913978494628</v>
      </c>
    </row>
    <row r="18" spans="1:33" ht="17.100000000000001" customHeight="1" x14ac:dyDescent="0.2">
      <c r="A18" s="14" t="s">
        <v>9</v>
      </c>
      <c r="B18" s="16">
        <f>[14]Março!$B$5</f>
        <v>26.849999999999998</v>
      </c>
      <c r="C18" s="16">
        <f>[14]Março!$B$6</f>
        <v>26.833333333333332</v>
      </c>
      <c r="D18" s="16">
        <f>[14]Março!$B$7</f>
        <v>21.650000000000002</v>
      </c>
      <c r="E18" s="16">
        <f>[14]Março!$B$8</f>
        <v>25.091666666666665</v>
      </c>
      <c r="F18" s="16">
        <f>[14]Março!$B$9</f>
        <v>25.824999999999999</v>
      </c>
      <c r="G18" s="16">
        <f>[14]Março!$B$10</f>
        <v>26.241666666666671</v>
      </c>
      <c r="H18" s="16">
        <f>[14]Março!$B$11</f>
        <v>23.545833333333334</v>
      </c>
      <c r="I18" s="16">
        <f>[14]Março!$B$12</f>
        <v>24.45</v>
      </c>
      <c r="J18" s="16">
        <f>[14]Março!$B$13</f>
        <v>26.404166666666669</v>
      </c>
      <c r="K18" s="16">
        <f>[14]Março!$B$14</f>
        <v>24.487499999999997</v>
      </c>
      <c r="L18" s="16">
        <f>[14]Março!$B$15</f>
        <v>22.595833333333335</v>
      </c>
      <c r="M18" s="16">
        <f>[14]Março!$B$16</f>
        <v>23.370833333333341</v>
      </c>
      <c r="N18" s="16">
        <f>[14]Março!$B$17</f>
        <v>25.258333333333329</v>
      </c>
      <c r="O18" s="16">
        <f>[14]Março!$B$18</f>
        <v>24.829166666666669</v>
      </c>
      <c r="P18" s="16">
        <f>[14]Março!$B$19</f>
        <v>25.895833333333332</v>
      </c>
      <c r="Q18" s="16">
        <f>[14]Março!$B$20</f>
        <v>26.729166666666671</v>
      </c>
      <c r="R18" s="16">
        <f>[14]Março!$B$21</f>
        <v>27.358333333333334</v>
      </c>
      <c r="S18" s="16">
        <f>[14]Março!$B$22</f>
        <v>25.891666666666669</v>
      </c>
      <c r="T18" s="16">
        <f>[14]Março!$B$23</f>
        <v>26.774999999999991</v>
      </c>
      <c r="U18" s="16">
        <f>[14]Março!$B$24</f>
        <v>24.008333333333336</v>
      </c>
      <c r="V18" s="16">
        <f>[14]Março!$B$25</f>
        <v>24.887500000000003</v>
      </c>
      <c r="W18" s="16">
        <f>[14]Março!$B$26</f>
        <v>23.666666666666668</v>
      </c>
      <c r="X18" s="16">
        <f>[14]Março!$B$27</f>
        <v>22.508333333333329</v>
      </c>
      <c r="Y18" s="16">
        <f>[14]Março!$B$28</f>
        <v>23.708333333333332</v>
      </c>
      <c r="Z18" s="16">
        <f>[14]Março!$B$29</f>
        <v>24.720833333333331</v>
      </c>
      <c r="AA18" s="16">
        <f>[14]Março!$B$30</f>
        <v>25.104166666666671</v>
      </c>
      <c r="AB18" s="16">
        <f>[14]Março!$B$31</f>
        <v>24.870833333333337</v>
      </c>
      <c r="AC18" s="16">
        <f>[14]Março!$B$32</f>
        <v>25.887500000000003</v>
      </c>
      <c r="AD18" s="16">
        <f>[14]Março!$B$33</f>
        <v>26.025000000000002</v>
      </c>
      <c r="AE18" s="16">
        <f>[14]Março!$B$34</f>
        <v>23.395833333333339</v>
      </c>
      <c r="AF18" s="16">
        <f>[14]Março!$B$35</f>
        <v>24.979166666666668</v>
      </c>
      <c r="AG18" s="34">
        <f t="shared" si="1"/>
        <v>24.962768817204296</v>
      </c>
    </row>
    <row r="19" spans="1:33" ht="17.100000000000001" customHeight="1" x14ac:dyDescent="0.2">
      <c r="A19" s="14" t="s">
        <v>47</v>
      </c>
      <c r="B19" s="16">
        <f>[15]Março!$B$5</f>
        <v>26.849999999999998</v>
      </c>
      <c r="C19" s="16">
        <f>[15]Março!$B$6</f>
        <v>25.979166666666675</v>
      </c>
      <c r="D19" s="16">
        <f>[15]Março!$B$7</f>
        <v>21.729166666666668</v>
      </c>
      <c r="E19" s="16">
        <f>[15]Março!$B$8</f>
        <v>24.233333333333331</v>
      </c>
      <c r="F19" s="16">
        <f>[15]Março!$B$9</f>
        <v>25.404166666666669</v>
      </c>
      <c r="G19" s="16">
        <f>[15]Março!$B$10</f>
        <v>27.833333333333329</v>
      </c>
      <c r="H19" s="16">
        <f>[15]Março!$B$11</f>
        <v>26.195833333333336</v>
      </c>
      <c r="I19" s="16">
        <f>[15]Março!$B$12</f>
        <v>26.099999999999994</v>
      </c>
      <c r="J19" s="16">
        <f>[15]Março!$B$13</f>
        <v>26.237499999999997</v>
      </c>
      <c r="K19" s="16">
        <f>[15]Março!$B$14</f>
        <v>23.950000000000003</v>
      </c>
      <c r="L19" s="16">
        <f>[15]Março!$B$15</f>
        <v>21.324999999999999</v>
      </c>
      <c r="M19" s="16">
        <f>[15]Março!$B$16</f>
        <v>24.344000000000001</v>
      </c>
      <c r="N19" s="16">
        <f>[15]Março!$B$17</f>
        <v>26.759999999999994</v>
      </c>
      <c r="O19" s="16">
        <f>[15]Março!$B$18</f>
        <v>26.786363636363635</v>
      </c>
      <c r="P19" s="16">
        <f>[15]Março!$B$19</f>
        <v>25.970833333333335</v>
      </c>
      <c r="Q19" s="16">
        <f>[15]Março!$B$20</f>
        <v>25.729166666666668</v>
      </c>
      <c r="R19" s="16">
        <f>[15]Março!$B$21</f>
        <v>26.820833333333326</v>
      </c>
      <c r="S19" s="16">
        <f>[15]Março!$B$22</f>
        <v>26.912500000000005</v>
      </c>
      <c r="T19" s="16">
        <f>[15]Março!$B$23</f>
        <v>26.125</v>
      </c>
      <c r="U19" s="16">
        <f>[15]Março!$B$24</f>
        <v>25.570833333333329</v>
      </c>
      <c r="V19" s="16">
        <f>[15]Março!$B$25</f>
        <v>26.07083333333334</v>
      </c>
      <c r="W19" s="16">
        <f>[15]Março!$B$26</f>
        <v>24.099999999999998</v>
      </c>
      <c r="X19" s="16">
        <f>[15]Março!$B$27</f>
        <v>22.766666666666666</v>
      </c>
      <c r="Y19" s="16">
        <f>[15]Março!$B$28</f>
        <v>24.641666666666666</v>
      </c>
      <c r="Z19" s="16">
        <f>[15]Março!$B$29</f>
        <v>26.462500000000002</v>
      </c>
      <c r="AA19" s="16">
        <f>[15]Março!$B$30</f>
        <v>26.762500000000003</v>
      </c>
      <c r="AB19" s="16">
        <f>[15]Março!$B$31</f>
        <v>26.441666666666663</v>
      </c>
      <c r="AC19" s="16">
        <f>[15]Março!$B$32</f>
        <v>25.170833333333331</v>
      </c>
      <c r="AD19" s="16">
        <f>[15]Março!$B$33</f>
        <v>23.454166666666666</v>
      </c>
      <c r="AE19" s="16">
        <f>[15]Março!$B$34</f>
        <v>25.358333333333331</v>
      </c>
      <c r="AF19" s="16">
        <f>[15]Março!$B$35</f>
        <v>25.770833333333332</v>
      </c>
      <c r="AG19" s="34">
        <f t="shared" si="1"/>
        <v>25.414742913000982</v>
      </c>
    </row>
    <row r="20" spans="1:33" ht="17.100000000000001" customHeight="1" x14ac:dyDescent="0.2">
      <c r="A20" s="14" t="s">
        <v>10</v>
      </c>
      <c r="B20" s="16">
        <f>[16]Março!$B$5</f>
        <v>25.195833333333329</v>
      </c>
      <c r="C20" s="16">
        <f>[16]Março!$B$6</f>
        <v>24.629166666666663</v>
      </c>
      <c r="D20" s="16">
        <f>[16]Março!$B$7</f>
        <v>21.516666666666666</v>
      </c>
      <c r="E20" s="16">
        <f>[16]Março!$B$8</f>
        <v>23.775000000000002</v>
      </c>
      <c r="F20" s="16">
        <f>[16]Março!$B$9</f>
        <v>25.787499999999998</v>
      </c>
      <c r="G20" s="16">
        <f>[16]Março!$B$10</f>
        <v>25.799999999999997</v>
      </c>
      <c r="H20" s="16">
        <f>[16]Março!$B$11</f>
        <v>24.212500000000002</v>
      </c>
      <c r="I20" s="16">
        <f>[16]Março!$B$12</f>
        <v>24.904166666666669</v>
      </c>
      <c r="J20" s="16">
        <f>[16]Março!$B$13</f>
        <v>25.779166666666665</v>
      </c>
      <c r="K20" s="16">
        <f>[16]Março!$B$14</f>
        <v>22.400000000000002</v>
      </c>
      <c r="L20" s="16">
        <f>[16]Março!$B$15</f>
        <v>21.599999999999994</v>
      </c>
      <c r="M20" s="16">
        <f>[16]Março!$B$16</f>
        <v>23.641666666666666</v>
      </c>
      <c r="N20" s="16">
        <f>[16]Março!$B$17</f>
        <v>24.516666666666662</v>
      </c>
      <c r="O20" s="16">
        <f>[16]Março!$B$18</f>
        <v>24.429166666666664</v>
      </c>
      <c r="P20" s="16">
        <f>[16]Março!$B$19</f>
        <v>26.320833333333336</v>
      </c>
      <c r="Q20" s="16">
        <f>[16]Março!$B$20</f>
        <v>26.575000000000003</v>
      </c>
      <c r="R20" s="16">
        <f>[16]Março!$B$21</f>
        <v>27.400000000000006</v>
      </c>
      <c r="S20" s="16">
        <f>[16]Março!$B$22</f>
        <v>26.583333333333329</v>
      </c>
      <c r="T20" s="16">
        <f>[16]Março!$B$23</f>
        <v>26.395833333333332</v>
      </c>
      <c r="U20" s="16">
        <f>[16]Março!$B$24</f>
        <v>23.716666666666672</v>
      </c>
      <c r="V20" s="16">
        <f>[16]Março!$B$25</f>
        <v>24.1875</v>
      </c>
      <c r="W20" s="16">
        <f>[16]Março!$B$26</f>
        <v>22.912500000000005</v>
      </c>
      <c r="X20" s="16">
        <f>[16]Março!$B$27</f>
        <v>21.224999999999998</v>
      </c>
      <c r="Y20" s="16">
        <f>[16]Março!$B$28</f>
        <v>23.804166666666664</v>
      </c>
      <c r="Z20" s="16">
        <f>[16]Março!$B$29</f>
        <v>24.520833333333339</v>
      </c>
      <c r="AA20" s="16">
        <f>[16]Março!$B$30</f>
        <v>24.2</v>
      </c>
      <c r="AB20" s="16">
        <f>[16]Março!$B$31</f>
        <v>24.429166666666671</v>
      </c>
      <c r="AC20" s="16">
        <f>[16]Março!$B$32</f>
        <v>25.508333333333336</v>
      </c>
      <c r="AD20" s="16">
        <f>[16]Março!$B$33</f>
        <v>25.454166666666666</v>
      </c>
      <c r="AE20" s="16">
        <f>[16]Março!$B$34</f>
        <v>24.491666666666671</v>
      </c>
      <c r="AF20" s="16">
        <f>[16]Março!$B$35</f>
        <v>24.791666666666661</v>
      </c>
      <c r="AG20" s="34">
        <f t="shared" ref="AG20:AG32" si="3">AVERAGE(B20:AF20)</f>
        <v>24.538844086021509</v>
      </c>
    </row>
    <row r="21" spans="1:33" ht="17.100000000000001" customHeight="1" x14ac:dyDescent="0.2">
      <c r="A21" s="14" t="s">
        <v>11</v>
      </c>
      <c r="B21" s="16">
        <f>[17]Março!$B$5</f>
        <v>24.5</v>
      </c>
      <c r="C21" s="16">
        <f>[17]Março!$B$6</f>
        <v>24.645833333333339</v>
      </c>
      <c r="D21" s="16">
        <f>[17]Março!$B$7</f>
        <v>20.304166666666671</v>
      </c>
      <c r="E21" s="16">
        <f>[17]Março!$B$8</f>
        <v>22.887499999999999</v>
      </c>
      <c r="F21" s="16">
        <f>[17]Março!$B$9</f>
        <v>25.066666666666663</v>
      </c>
      <c r="G21" s="16">
        <f>[17]Março!$B$10</f>
        <v>24.3</v>
      </c>
      <c r="H21" s="16">
        <f>[17]Março!$B$11</f>
        <v>24.175000000000001</v>
      </c>
      <c r="I21" s="16">
        <f>[17]Março!$B$12</f>
        <v>24.412499999999998</v>
      </c>
      <c r="J21" s="16">
        <f>[17]Março!$B$13</f>
        <v>25.316666666666666</v>
      </c>
      <c r="K21" s="16">
        <f>[17]Março!$B$14</f>
        <v>22.212500000000006</v>
      </c>
      <c r="L21" s="16">
        <f>[17]Março!$B$15</f>
        <v>20.604166666666668</v>
      </c>
      <c r="M21" s="16">
        <f>[17]Março!$B$16</f>
        <v>23.25</v>
      </c>
      <c r="N21" s="16">
        <f>[17]Março!$B$17</f>
        <v>25.087500000000002</v>
      </c>
      <c r="O21" s="16">
        <f>[17]Março!$B$18</f>
        <v>24.037500000000005</v>
      </c>
      <c r="P21" s="16">
        <f>[17]Março!$B$19</f>
        <v>26.233333333333338</v>
      </c>
      <c r="Q21" s="16">
        <f>[17]Março!$B$20</f>
        <v>26.275000000000002</v>
      </c>
      <c r="R21" s="16">
        <f>[17]Março!$B$21</f>
        <v>26.395833333333339</v>
      </c>
      <c r="S21" s="16">
        <f>[17]Março!$B$22</f>
        <v>25.054166666666671</v>
      </c>
      <c r="T21" s="16">
        <f>[17]Março!$B$23</f>
        <v>25.416666666666661</v>
      </c>
      <c r="U21" s="16">
        <f>[17]Março!$B$24</f>
        <v>24.520833333333332</v>
      </c>
      <c r="V21" s="16">
        <f>[17]Março!$B$25</f>
        <v>24.758333333333336</v>
      </c>
      <c r="W21" s="16">
        <f>[17]Março!$B$26</f>
        <v>23.529166666666672</v>
      </c>
      <c r="X21" s="16">
        <f>[17]Março!$B$27</f>
        <v>21.462500000000002</v>
      </c>
      <c r="Y21" s="16">
        <f>[17]Março!$B$28</f>
        <v>23.074999999999999</v>
      </c>
      <c r="Z21" s="16">
        <f>[17]Março!$B$29</f>
        <v>24.175000000000001</v>
      </c>
      <c r="AA21" s="16">
        <f>[17]Março!$B$30</f>
        <v>24.741666666666671</v>
      </c>
      <c r="AB21" s="16">
        <f>[17]Março!$B$31</f>
        <v>24.445833333333329</v>
      </c>
      <c r="AC21" s="16">
        <f>[17]Março!$B$32</f>
        <v>23.025000000000002</v>
      </c>
      <c r="AD21" s="16">
        <f>[17]Março!$B$33</f>
        <v>22.333333333333332</v>
      </c>
      <c r="AE21" s="16">
        <f>[17]Março!$B$34</f>
        <v>24.300000000000008</v>
      </c>
      <c r="AF21" s="16">
        <f>[17]Março!$B$35</f>
        <v>24.750000000000004</v>
      </c>
      <c r="AG21" s="34">
        <f t="shared" si="3"/>
        <v>24.041666666666664</v>
      </c>
    </row>
    <row r="22" spans="1:33" ht="17.100000000000001" customHeight="1" x14ac:dyDescent="0.2">
      <c r="A22" s="14" t="s">
        <v>12</v>
      </c>
      <c r="B22" s="16">
        <f>[18]Março!$B$5</f>
        <v>26.945833333333336</v>
      </c>
      <c r="C22" s="16">
        <f>[18]Março!$B$6</f>
        <v>27.229166666666668</v>
      </c>
      <c r="D22" s="16">
        <f>[18]Março!$B$7</f>
        <v>22.745833333333334</v>
      </c>
      <c r="E22" s="16">
        <f>[18]Março!$B$8</f>
        <v>25.408333333333328</v>
      </c>
      <c r="F22" s="16">
        <f>[18]Março!$B$9</f>
        <v>26.845833333333328</v>
      </c>
      <c r="G22" s="16">
        <f>[18]Março!$B$10</f>
        <v>28.737500000000001</v>
      </c>
      <c r="H22" s="16">
        <f>[18]Março!$B$11</f>
        <v>26.045833333333338</v>
      </c>
      <c r="I22" s="16">
        <f>[18]Março!$B$12</f>
        <v>25.979166666666668</v>
      </c>
      <c r="J22" s="16">
        <f>[18]Março!$B$13</f>
        <v>26.916666666666668</v>
      </c>
      <c r="K22" s="16">
        <f>[18]Março!$B$14</f>
        <v>25.316666666666666</v>
      </c>
      <c r="L22" s="16">
        <f>[18]Março!$B$15</f>
        <v>23.400000000000002</v>
      </c>
      <c r="M22" s="16">
        <f>[18]Março!$B$16</f>
        <v>24.441666666666663</v>
      </c>
      <c r="N22" s="16">
        <f>[18]Março!$B$17</f>
        <v>26.858333333333338</v>
      </c>
      <c r="O22" s="16">
        <f>[18]Março!$B$18</f>
        <v>26.895833333333329</v>
      </c>
      <c r="P22" s="16">
        <f>[18]Março!$B$19</f>
        <v>26.516666666666669</v>
      </c>
      <c r="Q22" s="16">
        <f>[18]Março!$B$20</f>
        <v>26.266666666666662</v>
      </c>
      <c r="R22" s="16">
        <f>[18]Março!$B$21</f>
        <v>26.445833333333336</v>
      </c>
      <c r="S22" s="16">
        <f>[18]Março!$B$22</f>
        <v>27.224999999999998</v>
      </c>
      <c r="T22" s="16">
        <f>[18]Março!$B$23</f>
        <v>26.058333333333334</v>
      </c>
      <c r="U22" s="16">
        <f>[18]Março!$B$24</f>
        <v>25.312499999999996</v>
      </c>
      <c r="V22" s="16">
        <f>[18]Março!$B$25</f>
        <v>26.483333333333345</v>
      </c>
      <c r="W22" s="16">
        <f>[18]Março!$B$26</f>
        <v>22.962500000000002</v>
      </c>
      <c r="X22" s="16">
        <f>[18]Março!$B$27</f>
        <v>23.633333333333336</v>
      </c>
      <c r="Y22" s="16">
        <f>[18]Março!$B$28</f>
        <v>25.570833333333329</v>
      </c>
      <c r="Z22" s="16">
        <f>[18]Março!$B$29</f>
        <v>26.970833333333331</v>
      </c>
      <c r="AA22" s="16">
        <f>[18]Março!$B$30</f>
        <v>27.375</v>
      </c>
      <c r="AB22" s="16">
        <f>[18]Março!$B$31</f>
        <v>26.112500000000001</v>
      </c>
      <c r="AC22" s="16">
        <f>[18]Março!$B$32</f>
        <v>26.320833333333336</v>
      </c>
      <c r="AD22" s="16">
        <f>[18]Março!$B$33</f>
        <v>25.124999999999996</v>
      </c>
      <c r="AE22" s="16">
        <f>[18]Março!$B$34</f>
        <v>25.970833333333331</v>
      </c>
      <c r="AF22" s="16">
        <f>[18]Março!$B$35</f>
        <v>26.275000000000006</v>
      </c>
      <c r="AG22" s="34">
        <f t="shared" si="3"/>
        <v>25.948118279569886</v>
      </c>
    </row>
    <row r="23" spans="1:33" ht="17.100000000000001" customHeight="1" x14ac:dyDescent="0.2">
      <c r="A23" s="14" t="s">
        <v>13</v>
      </c>
      <c r="B23" s="16">
        <f>[19]Março!$B$5</f>
        <v>26.941666666666674</v>
      </c>
      <c r="C23" s="16">
        <f>[19]Março!$B$6</f>
        <v>27.087499999999995</v>
      </c>
      <c r="D23" s="16">
        <f>[19]Março!$B$7</f>
        <v>24.754166666666666</v>
      </c>
      <c r="E23" s="16">
        <f>[19]Março!$B$8</f>
        <v>25.820833333333329</v>
      </c>
      <c r="F23" s="16">
        <f>[19]Março!$B$9</f>
        <v>27.233333333333334</v>
      </c>
      <c r="G23" s="16">
        <f>[19]Março!$B$10</f>
        <v>27.529166666666665</v>
      </c>
      <c r="H23" s="16">
        <f>[19]Março!$B$11</f>
        <v>26.629166666666674</v>
      </c>
      <c r="I23" s="16">
        <f>[19]Março!$B$12</f>
        <v>27.116666666666664</v>
      </c>
      <c r="J23" s="16">
        <f>[19]Março!$B$13</f>
        <v>27.912499999999998</v>
      </c>
      <c r="K23" s="16">
        <f>[19]Março!$B$14</f>
        <v>26.570833333333329</v>
      </c>
      <c r="L23" s="16">
        <f>[19]Março!$B$15</f>
        <v>25.716666666666669</v>
      </c>
      <c r="M23" s="16">
        <f>[19]Março!$B$16</f>
        <v>26.245833333333337</v>
      </c>
      <c r="N23" s="16">
        <f>[19]Março!$B$17</f>
        <v>27.574999999999999</v>
      </c>
      <c r="O23" s="16">
        <f>[19]Março!$B$18</f>
        <v>28.220833333333335</v>
      </c>
      <c r="P23" s="16">
        <f>[19]Março!$B$19</f>
        <v>26.712500000000002</v>
      </c>
      <c r="Q23" s="16">
        <f>[19]Março!$B$20</f>
        <v>26.787499999999998</v>
      </c>
      <c r="R23" s="16">
        <f>[19]Março!$B$21</f>
        <v>27.695833333333329</v>
      </c>
      <c r="S23" s="16">
        <f>[19]Março!$B$22</f>
        <v>27.279166666666665</v>
      </c>
      <c r="T23" s="16">
        <f>[19]Março!$B$23</f>
        <v>27.554166666666671</v>
      </c>
      <c r="U23" s="16">
        <f>[19]Março!$B$24</f>
        <v>27.662499999999998</v>
      </c>
      <c r="V23" s="16">
        <f>[19]Março!$B$25</f>
        <v>28.179166666666664</v>
      </c>
      <c r="W23" s="16">
        <f>[19]Março!$B$26</f>
        <v>23.758333333333336</v>
      </c>
      <c r="X23" s="16">
        <f>[19]Março!$B$27</f>
        <v>23.779166666666665</v>
      </c>
      <c r="Y23" s="16">
        <f>[19]Março!$B$28</f>
        <v>25.979166666666668</v>
      </c>
      <c r="Z23" s="16">
        <f>[19]Março!$B$29</f>
        <v>27.341666666666669</v>
      </c>
      <c r="AA23" s="16">
        <f>[19]Março!$B$30</f>
        <v>26.624999999999996</v>
      </c>
      <c r="AB23" s="16">
        <f>[19]Março!$B$31</f>
        <v>25.3125</v>
      </c>
      <c r="AC23" s="16">
        <f>[19]Março!$B$32</f>
        <v>25.763157894736839</v>
      </c>
      <c r="AD23" s="86" t="str">
        <f>[19]Março!$B$33</f>
        <v>*</v>
      </c>
      <c r="AE23" s="16">
        <f>[19]Março!$B$34</f>
        <v>29.3</v>
      </c>
      <c r="AF23" s="16">
        <f>[19]Março!$B$35</f>
        <v>30.8</v>
      </c>
      <c r="AG23" s="34">
        <f t="shared" si="3"/>
        <v>26.862799707602338</v>
      </c>
    </row>
    <row r="24" spans="1:33" ht="17.100000000000001" customHeight="1" x14ac:dyDescent="0.2">
      <c r="A24" s="14" t="s">
        <v>14</v>
      </c>
      <c r="B24" s="16">
        <f>[20]Março!$B$5</f>
        <v>24.329166666666662</v>
      </c>
      <c r="C24" s="16">
        <f>[20]Março!$B$6</f>
        <v>25.341666666666665</v>
      </c>
      <c r="D24" s="16">
        <f>[20]Março!$B$7</f>
        <v>27.387499999999999</v>
      </c>
      <c r="E24" s="16">
        <f>[20]Março!$B$8</f>
        <v>26.245833333333326</v>
      </c>
      <c r="F24" s="16">
        <f>[20]Março!$B$9</f>
        <v>25.150000000000002</v>
      </c>
      <c r="G24" s="16">
        <f>[20]Março!$B$10</f>
        <v>26.745833333333334</v>
      </c>
      <c r="H24" s="16">
        <f>[20]Março!$B$11</f>
        <v>24.675000000000001</v>
      </c>
      <c r="I24" s="16">
        <f>[20]Março!$B$12</f>
        <v>23.720833333333335</v>
      </c>
      <c r="J24" s="16">
        <f>[20]Março!$B$13</f>
        <v>25.795833333333331</v>
      </c>
      <c r="K24" s="16">
        <f>[20]Março!$B$14</f>
        <v>25.220833333333335</v>
      </c>
      <c r="L24" s="16">
        <f>[20]Março!$B$15</f>
        <v>24.045833333333338</v>
      </c>
      <c r="M24" s="16">
        <f>[20]Março!$B$16</f>
        <v>24.787500000000005</v>
      </c>
      <c r="N24" s="16">
        <f>[20]Março!$B$17</f>
        <v>24.816666666666674</v>
      </c>
      <c r="O24" s="16">
        <f>[20]Março!$B$18</f>
        <v>27.512500000000003</v>
      </c>
      <c r="P24" s="16">
        <f>[20]Março!$B$19</f>
        <v>27.262500000000006</v>
      </c>
      <c r="Q24" s="16">
        <f>[20]Março!$B$20</f>
        <v>26.866666666666671</v>
      </c>
      <c r="R24" s="16">
        <f>[20]Março!$B$21</f>
        <v>26.887499999999992</v>
      </c>
      <c r="S24" s="16">
        <f>[20]Março!$B$22</f>
        <v>26.108333333333338</v>
      </c>
      <c r="T24" s="16">
        <f>[20]Março!$B$23</f>
        <v>27.195833333333336</v>
      </c>
      <c r="U24" s="16">
        <f>[20]Março!$B$24</f>
        <v>26.470833333333331</v>
      </c>
      <c r="V24" s="16">
        <f>[20]Março!$B$25</f>
        <v>25.791666666666668</v>
      </c>
      <c r="W24" s="16">
        <f>[20]Março!$B$26</f>
        <v>24.004166666666674</v>
      </c>
      <c r="X24" s="16">
        <f>[20]Março!$B$27</f>
        <v>25.145833333333332</v>
      </c>
      <c r="Y24" s="16">
        <f>[20]Março!$B$28</f>
        <v>24.933333333333326</v>
      </c>
      <c r="Z24" s="16">
        <f>[20]Março!$B$29</f>
        <v>26.220833333333331</v>
      </c>
      <c r="AA24" s="16">
        <f>[20]Março!$B$30</f>
        <v>25.920833333333338</v>
      </c>
      <c r="AB24" s="16">
        <f>[20]Março!$B$31</f>
        <v>23.987499999999997</v>
      </c>
      <c r="AC24" s="16">
        <f>[20]Março!$B$32</f>
        <v>25.849999999999998</v>
      </c>
      <c r="AD24" s="16">
        <f>[20]Março!$B$33</f>
        <v>24.600000000000005</v>
      </c>
      <c r="AE24" s="16">
        <f>[20]Março!$B$34</f>
        <v>24.466666666666669</v>
      </c>
      <c r="AF24" s="16">
        <f>[20]Março!$B$35</f>
        <v>25.541666666666661</v>
      </c>
      <c r="AG24" s="34">
        <f t="shared" si="3"/>
        <v>25.581586021505373</v>
      </c>
    </row>
    <row r="25" spans="1:33" ht="17.100000000000001" customHeight="1" x14ac:dyDescent="0.2">
      <c r="A25" s="14" t="s">
        <v>15</v>
      </c>
      <c r="B25" s="16">
        <f>[21]Março!$B$5</f>
        <v>24.308333333333326</v>
      </c>
      <c r="C25" s="16">
        <f>[21]Março!$B$6</f>
        <v>23.087500000000002</v>
      </c>
      <c r="D25" s="16">
        <f>[21]Março!$B$7</f>
        <v>19.37916666666667</v>
      </c>
      <c r="E25" s="16">
        <f>[21]Março!$B$8</f>
        <v>22.195833333333329</v>
      </c>
      <c r="F25" s="16">
        <f>[21]Março!$B$9</f>
        <v>24.279166666666669</v>
      </c>
      <c r="G25" s="16">
        <f>[21]Março!$B$10</f>
        <v>24.591666666666669</v>
      </c>
      <c r="H25" s="16">
        <f>[21]Março!$B$11</f>
        <v>24.345833333333328</v>
      </c>
      <c r="I25" s="16">
        <f>[21]Março!$B$12</f>
        <v>24.462500000000002</v>
      </c>
      <c r="J25" s="16">
        <f>[21]Março!$B$13</f>
        <v>25.258333333333329</v>
      </c>
      <c r="K25" s="16">
        <f>[21]Março!$B$14</f>
        <v>21.495833333333334</v>
      </c>
      <c r="L25" s="16">
        <f>[21]Março!$B$15</f>
        <v>19.545833333333338</v>
      </c>
      <c r="M25" s="16">
        <f>[21]Março!$B$16</f>
        <v>22.108333333333331</v>
      </c>
      <c r="N25" s="16">
        <f>[21]Março!$B$17</f>
        <v>22.725000000000005</v>
      </c>
      <c r="O25" s="16">
        <f>[21]Março!$B$18</f>
        <v>23.908333333333335</v>
      </c>
      <c r="P25" s="16">
        <f>[21]Março!$B$19</f>
        <v>24.766666666666662</v>
      </c>
      <c r="Q25" s="16">
        <f>[21]Março!$B$20</f>
        <v>24.912500000000005</v>
      </c>
      <c r="R25" s="16">
        <f>[21]Março!$B$21</f>
        <v>26.045833333333331</v>
      </c>
      <c r="S25" s="16">
        <f>[21]Março!$B$22</f>
        <v>25.0625</v>
      </c>
      <c r="T25" s="16">
        <f>[21]Março!$B$23</f>
        <v>24.6875</v>
      </c>
      <c r="U25" s="16">
        <f>[21]Março!$B$24</f>
        <v>22.758333333333336</v>
      </c>
      <c r="V25" s="16">
        <f>[21]Março!$B$25</f>
        <v>22.041666666666668</v>
      </c>
      <c r="W25" s="16">
        <f>[21]Março!$B$26</f>
        <v>21.308333333333334</v>
      </c>
      <c r="X25" s="16">
        <f>[21]Março!$B$27</f>
        <v>20.191666666666666</v>
      </c>
      <c r="Y25" s="16">
        <f>[21]Março!$B$28</f>
        <v>22.291666666666668</v>
      </c>
      <c r="Z25" s="16">
        <f>[21]Março!$B$29</f>
        <v>23.387500000000003</v>
      </c>
      <c r="AA25" s="16">
        <f>[21]Março!$B$30</f>
        <v>23.654166666666665</v>
      </c>
      <c r="AB25" s="16">
        <f>[21]Março!$B$31</f>
        <v>23.533333333333335</v>
      </c>
      <c r="AC25" s="16">
        <f>[21]Março!$B$32</f>
        <v>23.333333333333329</v>
      </c>
      <c r="AD25" s="16">
        <f>[21]Março!$B$33</f>
        <v>22.5625</v>
      </c>
      <c r="AE25" s="16">
        <f>[21]Março!$B$34</f>
        <v>23.395833333333339</v>
      </c>
      <c r="AF25" s="16">
        <f>[21]Março!$B$35</f>
        <v>24.304166666666671</v>
      </c>
      <c r="AG25" s="34">
        <f t="shared" si="3"/>
        <v>23.22352150537635</v>
      </c>
    </row>
    <row r="26" spans="1:33" ht="17.100000000000001" customHeight="1" x14ac:dyDescent="0.2">
      <c r="A26" s="14" t="s">
        <v>16</v>
      </c>
      <c r="B26" s="16">
        <f>[22]Março!$B$5</f>
        <v>27.933333333333337</v>
      </c>
      <c r="C26" s="16">
        <f>[22]Março!$B$6</f>
        <v>25.650000000000002</v>
      </c>
      <c r="D26" s="16">
        <f>[22]Março!$B$7</f>
        <v>23.108333333333334</v>
      </c>
      <c r="E26" s="16">
        <f>[22]Março!$B$8</f>
        <v>25.433333333333337</v>
      </c>
      <c r="F26" s="16">
        <f>[22]Março!$B$9</f>
        <v>26.862500000000008</v>
      </c>
      <c r="G26" s="16">
        <f>[22]Março!$B$10</f>
        <v>28.437500000000004</v>
      </c>
      <c r="H26" s="16">
        <f>[22]Março!$B$11</f>
        <v>28.512499999999999</v>
      </c>
      <c r="I26" s="16">
        <f>[22]Março!$B$12</f>
        <v>26.570833333333329</v>
      </c>
      <c r="J26" s="16">
        <f>[22]Março!$B$13</f>
        <v>26.729166666666661</v>
      </c>
      <c r="K26" s="16">
        <f>[22]Março!$B$14</f>
        <v>24.500000000000004</v>
      </c>
      <c r="L26" s="16">
        <f>[22]Março!$B$15</f>
        <v>22.2</v>
      </c>
      <c r="M26" s="16">
        <f>[22]Março!$B$16</f>
        <v>24.362499999999997</v>
      </c>
      <c r="N26" s="16">
        <f>[22]Março!$B$17</f>
        <v>27.662500000000005</v>
      </c>
      <c r="O26" s="16">
        <f>[22]Março!$B$18</f>
        <v>28.479166666666668</v>
      </c>
      <c r="P26" s="16">
        <f>[22]Março!$B$19</f>
        <v>28.666666666666668</v>
      </c>
      <c r="Q26" s="16">
        <f>[22]Março!$B$20</f>
        <v>28.225000000000005</v>
      </c>
      <c r="R26" s="16">
        <f>[22]Março!$B$21</f>
        <v>28.716666666666665</v>
      </c>
      <c r="S26" s="16">
        <f>[22]Março!$B$22</f>
        <v>27.595833333333335</v>
      </c>
      <c r="T26" s="16">
        <f>[22]Março!$B$23</f>
        <v>26.845833333333328</v>
      </c>
      <c r="U26" s="16">
        <f>[22]Março!$B$24</f>
        <v>23.137500000000003</v>
      </c>
      <c r="V26" s="16">
        <f>[22]Março!$B$25</f>
        <v>23.737500000000001</v>
      </c>
      <c r="W26" s="16">
        <f>[22]Março!$B$26</f>
        <v>24.387499999999999</v>
      </c>
      <c r="X26" s="16">
        <f>[22]Março!$B$27</f>
        <v>21.237500000000001</v>
      </c>
      <c r="Y26" s="16">
        <f>[22]Março!$B$28</f>
        <v>23.991666666666671</v>
      </c>
      <c r="Z26" s="16">
        <f>[22]Março!$B$29</f>
        <v>27.074999999999992</v>
      </c>
      <c r="AA26" s="16">
        <f>[22]Março!$B$30</f>
        <v>26.754166666666666</v>
      </c>
      <c r="AB26" s="16">
        <f>[22]Março!$B$31</f>
        <v>27.287499999999994</v>
      </c>
      <c r="AC26" s="16">
        <f>[22]Março!$B$32</f>
        <v>25.862500000000001</v>
      </c>
      <c r="AD26" s="16">
        <f>[22]Março!$B$33</f>
        <v>25.925000000000001</v>
      </c>
      <c r="AE26" s="16">
        <f>[22]Março!$B$34</f>
        <v>27.183333333333334</v>
      </c>
      <c r="AF26" s="16">
        <f>[22]Março!$B$35</f>
        <v>27.720833333333328</v>
      </c>
      <c r="AG26" s="34">
        <f t="shared" si="3"/>
        <v>26.154569892473116</v>
      </c>
    </row>
    <row r="27" spans="1:33" ht="17.100000000000001" customHeight="1" x14ac:dyDescent="0.2">
      <c r="A27" s="14" t="s">
        <v>17</v>
      </c>
      <c r="B27" s="16">
        <f>[23]Março!$B$5</f>
        <v>24.720833333333331</v>
      </c>
      <c r="C27" s="16">
        <f>[23]Março!$B$6</f>
        <v>25.991666666666674</v>
      </c>
      <c r="D27" s="16">
        <f>[23]Março!$B$7</f>
        <v>20.812499999999996</v>
      </c>
      <c r="E27" s="16">
        <f>[23]Março!$B$8</f>
        <v>23.920833333333334</v>
      </c>
      <c r="F27" s="16">
        <f>[23]Março!$B$9</f>
        <v>25.616666666666664</v>
      </c>
      <c r="G27" s="16">
        <f>[23]Março!$B$10</f>
        <v>24.708333333333332</v>
      </c>
      <c r="H27" s="16">
        <f>[23]Março!$B$11</f>
        <v>24.750000000000004</v>
      </c>
      <c r="I27" s="16">
        <f>[23]Março!$B$12</f>
        <v>24.883333333333329</v>
      </c>
      <c r="J27" s="16">
        <f>[23]Março!$B$13</f>
        <v>26.224999999999998</v>
      </c>
      <c r="K27" s="16">
        <f>[23]Março!$B$14</f>
        <v>22.945833333333329</v>
      </c>
      <c r="L27" s="16">
        <f>[23]Março!$B$15</f>
        <v>21.308333333333334</v>
      </c>
      <c r="M27" s="16">
        <f>[23]Março!$B$16</f>
        <v>24.220833333333331</v>
      </c>
      <c r="N27" s="16">
        <f>[23]Março!$B$17</f>
        <v>26.008333333333336</v>
      </c>
      <c r="O27" s="16">
        <f>[23]Março!$B$18</f>
        <v>24.766666666666669</v>
      </c>
      <c r="P27" s="16">
        <f>[23]Março!$B$19</f>
        <v>25.545833333333334</v>
      </c>
      <c r="Q27" s="16">
        <f>[23]Março!$B$20</f>
        <v>26.020833333333339</v>
      </c>
      <c r="R27" s="16">
        <f>[23]Março!$B$21</f>
        <v>26.999999999999996</v>
      </c>
      <c r="S27" s="16">
        <f>[23]Março!$B$22</f>
        <v>25.962499999999995</v>
      </c>
      <c r="T27" s="16">
        <f>[23]Março!$B$23</f>
        <v>25.758333333333336</v>
      </c>
      <c r="U27" s="16">
        <f>[23]Março!$B$24</f>
        <v>24.745833333333334</v>
      </c>
      <c r="V27" s="16">
        <f>[23]Março!$B$25</f>
        <v>25.349999999999998</v>
      </c>
      <c r="W27" s="16">
        <f>[23]Março!$B$26</f>
        <v>23.958333333333332</v>
      </c>
      <c r="X27" s="16">
        <f>[23]Março!$B$27</f>
        <v>21.633333333333329</v>
      </c>
      <c r="Y27" s="16">
        <f>[23]Março!$B$28</f>
        <v>23.833333333333329</v>
      </c>
      <c r="Z27" s="16">
        <f>[23]Março!$B$29</f>
        <v>24.05</v>
      </c>
      <c r="AA27" s="16">
        <f>[23]Março!$B$30</f>
        <v>24.625</v>
      </c>
      <c r="AB27" s="16">
        <f>[23]Março!$B$31</f>
        <v>23.854166666666671</v>
      </c>
      <c r="AC27" s="16">
        <f>[23]Março!$B$32</f>
        <v>23.991666666666671</v>
      </c>
      <c r="AD27" s="16">
        <f>[23]Março!$B$33</f>
        <v>23.433333333333337</v>
      </c>
      <c r="AE27" s="16">
        <f>[23]Março!$B$34</f>
        <v>24.508333333333336</v>
      </c>
      <c r="AF27" s="16">
        <f>[23]Março!$B$35</f>
        <v>25.104166666666668</v>
      </c>
      <c r="AG27" s="34">
        <f t="shared" si="3"/>
        <v>24.524327956989247</v>
      </c>
    </row>
    <row r="28" spans="1:33" ht="17.100000000000001" customHeight="1" x14ac:dyDescent="0.2">
      <c r="A28" s="14" t="s">
        <v>18</v>
      </c>
      <c r="B28" s="86">
        <f>[24]Março!$B$5</f>
        <v>23.695833333333336</v>
      </c>
      <c r="C28" s="86" t="str">
        <f>[24]Março!$B$6</f>
        <v>*</v>
      </c>
      <c r="D28" s="86" t="str">
        <f>[24]Março!$B$7</f>
        <v>*</v>
      </c>
      <c r="E28" s="86" t="str">
        <f>[24]Março!$B$8</f>
        <v>*</v>
      </c>
      <c r="F28" s="16">
        <f>[24]Março!$B$9</f>
        <v>26.166666666666668</v>
      </c>
      <c r="G28" s="16">
        <f>[24]Março!$B$10</f>
        <v>24.663636363636364</v>
      </c>
      <c r="H28" s="16">
        <f>[24]Março!$B$11</f>
        <v>24.352631578947374</v>
      </c>
      <c r="I28" s="16">
        <f>[24]Março!$B$12</f>
        <v>23.466666666666669</v>
      </c>
      <c r="J28" s="16">
        <f>[24]Março!$B$13</f>
        <v>24.387499999999992</v>
      </c>
      <c r="K28" s="16">
        <f>[24]Março!$B$14</f>
        <v>24.000000000000004</v>
      </c>
      <c r="L28" s="16">
        <f>[24]Março!$B$15</f>
        <v>22.566666666666674</v>
      </c>
      <c r="M28" s="16">
        <f>[24]Março!$B$16</f>
        <v>22.170833333333334</v>
      </c>
      <c r="N28" s="16">
        <f>[24]Março!$B$17</f>
        <v>23.175000000000001</v>
      </c>
      <c r="O28" s="16">
        <f>[24]Março!$B$18</f>
        <v>23.970833333333335</v>
      </c>
      <c r="P28" s="16">
        <f>[24]Março!$B$19</f>
        <v>23.462499999999995</v>
      </c>
      <c r="Q28" s="16">
        <f>[24]Março!$B$20</f>
        <v>24.137499999999999</v>
      </c>
      <c r="R28" s="16">
        <f>[24]Março!$B$21</f>
        <v>24.158333333333335</v>
      </c>
      <c r="S28" s="16">
        <f>[24]Março!$B$22</f>
        <v>23.495833333333337</v>
      </c>
      <c r="T28" s="16">
        <f>[24]Março!$B$23</f>
        <v>23.883333333333336</v>
      </c>
      <c r="U28" s="16">
        <f>[24]Março!$B$24</f>
        <v>23.379166666666666</v>
      </c>
      <c r="V28" s="16">
        <f>[24]Março!$B$25</f>
        <v>23.558333333333337</v>
      </c>
      <c r="W28" s="16">
        <f>[24]Março!$B$26</f>
        <v>21.487500000000001</v>
      </c>
      <c r="X28" s="16">
        <f>[24]Março!$B$27</f>
        <v>22.770833333333339</v>
      </c>
      <c r="Y28" s="16">
        <f>[24]Março!$B$28</f>
        <v>24.137499999999999</v>
      </c>
      <c r="Z28" s="16">
        <f>[24]Março!$B$29</f>
        <v>24.079166666666669</v>
      </c>
      <c r="AA28" s="16">
        <f>[24]Março!$B$30</f>
        <v>24.270833333333329</v>
      </c>
      <c r="AB28" s="16">
        <f>[24]Março!$B$31</f>
        <v>23.533333333333328</v>
      </c>
      <c r="AC28" s="16">
        <f>[24]Março!$B$32</f>
        <v>23.000000000000004</v>
      </c>
      <c r="AD28" s="16">
        <f>[24]Março!$B$33</f>
        <v>22.3125</v>
      </c>
      <c r="AE28" s="16">
        <f>[24]Março!$B$34</f>
        <v>22.287499999999998</v>
      </c>
      <c r="AF28" s="16">
        <f>[24]Março!$B$35</f>
        <v>23.083333333333332</v>
      </c>
      <c r="AG28" s="34">
        <f t="shared" si="3"/>
        <v>23.559063140806565</v>
      </c>
    </row>
    <row r="29" spans="1:33" ht="17.100000000000001" customHeight="1" x14ac:dyDescent="0.2">
      <c r="A29" s="14" t="s">
        <v>19</v>
      </c>
      <c r="B29" s="16">
        <f>[25]Março!$B$5</f>
        <v>25.208333333333332</v>
      </c>
      <c r="C29" s="16">
        <f>[25]Março!$B$6</f>
        <v>24.275000000000002</v>
      </c>
      <c r="D29" s="16">
        <f>[25]Março!$B$7</f>
        <v>20.833333333333332</v>
      </c>
      <c r="E29" s="16">
        <f>[25]Março!$B$8</f>
        <v>23.312500000000004</v>
      </c>
      <c r="F29" s="16">
        <f>[25]Março!$B$9</f>
        <v>24.854166666666668</v>
      </c>
      <c r="G29" s="16">
        <f>[25]Março!$B$10</f>
        <v>25.862500000000001</v>
      </c>
      <c r="H29" s="16">
        <f>[25]Março!$B$11</f>
        <v>24.733333333333334</v>
      </c>
      <c r="I29" s="16">
        <f>[25]Março!$B$12</f>
        <v>24.4375</v>
      </c>
      <c r="J29" s="16">
        <f>[25]Março!$B$13</f>
        <v>25.354166666666671</v>
      </c>
      <c r="K29" s="16">
        <f>[25]Março!$B$14</f>
        <v>22.145833333333332</v>
      </c>
      <c r="L29" s="16">
        <f>[25]Março!$B$15</f>
        <v>24.037500000000001</v>
      </c>
      <c r="M29" s="16">
        <f>[25]Março!$B$16</f>
        <v>23.395833333333339</v>
      </c>
      <c r="N29" s="16">
        <f>[25]Março!$B$17</f>
        <v>23.112500000000001</v>
      </c>
      <c r="O29" s="16">
        <f>[25]Março!$B$18</f>
        <v>24.062499999999996</v>
      </c>
      <c r="P29" s="16">
        <f>[25]Março!$B$19</f>
        <v>24.875</v>
      </c>
      <c r="Q29" s="16">
        <f>[25]Março!$B$20</f>
        <v>25.954166666666666</v>
      </c>
      <c r="R29" s="16">
        <f>[25]Março!$B$21</f>
        <v>24.683333333333326</v>
      </c>
      <c r="S29" s="16">
        <f>[25]Março!$B$22</f>
        <v>23.466666666666669</v>
      </c>
      <c r="T29" s="16">
        <f>[25]Março!$B$23</f>
        <v>24.733333333333334</v>
      </c>
      <c r="U29" s="16">
        <f>[25]Março!$B$24</f>
        <v>22.154166666666669</v>
      </c>
      <c r="V29" s="16">
        <f>[25]Março!$B$25</f>
        <v>22.158333333333335</v>
      </c>
      <c r="W29" s="16">
        <f>[25]Março!$B$26</f>
        <v>21.683333333333334</v>
      </c>
      <c r="X29" s="16">
        <f>[25]Março!$B$27</f>
        <v>19.44166666666667</v>
      </c>
      <c r="Y29" s="16">
        <f>[25]Março!$B$28</f>
        <v>22.379166666666666</v>
      </c>
      <c r="Z29" s="16">
        <f>[25]Março!$B$29</f>
        <v>23.208333333333332</v>
      </c>
      <c r="AA29" s="16">
        <f>[25]Março!$B$30</f>
        <v>23.229166666666668</v>
      </c>
      <c r="AB29" s="16">
        <f>[25]Março!$B$31</f>
        <v>23.579166666666662</v>
      </c>
      <c r="AC29" s="16">
        <f>[25]Março!$B$32</f>
        <v>25.079166666666669</v>
      </c>
      <c r="AD29" s="16">
        <f>[25]Março!$B$33</f>
        <v>24.716666666666669</v>
      </c>
      <c r="AE29" s="16">
        <f>[25]Março!$B$34</f>
        <v>24.475000000000005</v>
      </c>
      <c r="AF29" s="16">
        <f>[25]Março!$B$35</f>
        <v>23.416666666666668</v>
      </c>
      <c r="AG29" s="34">
        <f t="shared" si="3"/>
        <v>23.705107526881726</v>
      </c>
    </row>
    <row r="30" spans="1:33" ht="17.100000000000001" customHeight="1" x14ac:dyDescent="0.2">
      <c r="A30" s="14" t="s">
        <v>31</v>
      </c>
      <c r="B30" s="16">
        <f>[26]Março!$B$5</f>
        <v>25.008333333333336</v>
      </c>
      <c r="C30" s="16">
        <f>[26]Março!$B$6</f>
        <v>25.795833333333334</v>
      </c>
      <c r="D30" s="16">
        <f>[26]Março!$B$7</f>
        <v>20.254166666666666</v>
      </c>
      <c r="E30" s="16">
        <f>[26]Março!$B$8</f>
        <v>22.366666666666671</v>
      </c>
      <c r="F30" s="16">
        <f>[26]Março!$B$9</f>
        <v>24.650000000000006</v>
      </c>
      <c r="G30" s="16">
        <f>[26]Março!$B$10</f>
        <v>24.820833333333336</v>
      </c>
      <c r="H30" s="16">
        <f>[26]Março!$B$11</f>
        <v>24.329166666666669</v>
      </c>
      <c r="I30" s="16">
        <f>[26]Março!$B$12</f>
        <v>24.883333333333329</v>
      </c>
      <c r="J30" s="16">
        <f>[26]Março!$B$13</f>
        <v>25.774999999999995</v>
      </c>
      <c r="K30" s="16">
        <f>[26]Março!$B$14</f>
        <v>23.016666666666666</v>
      </c>
      <c r="L30" s="16">
        <f>[26]Março!$B$15</f>
        <v>21.633333333333329</v>
      </c>
      <c r="M30" s="16">
        <f>[26]Março!$B$16</f>
        <v>23.508333333333336</v>
      </c>
      <c r="N30" s="16">
        <f>[26]Março!$B$17</f>
        <v>25.504166666666663</v>
      </c>
      <c r="O30" s="16">
        <f>[26]Março!$B$18</f>
        <v>25.129166666666674</v>
      </c>
      <c r="P30" s="16">
        <f>[26]Março!$B$19</f>
        <v>26.112500000000001</v>
      </c>
      <c r="Q30" s="16">
        <f>[26]Março!$B$20</f>
        <v>26.066666666666663</v>
      </c>
      <c r="R30" s="16">
        <f>[26]Março!$B$21</f>
        <v>26.725000000000005</v>
      </c>
      <c r="S30" s="16">
        <f>[26]Março!$B$22</f>
        <v>26.029166666666669</v>
      </c>
      <c r="T30" s="16">
        <f>[26]Março!$B$23</f>
        <v>25.620833333333334</v>
      </c>
      <c r="U30" s="16">
        <f>[26]Março!$B$24</f>
        <v>24.041666666666668</v>
      </c>
      <c r="V30" s="16">
        <f>[26]Março!$B$25</f>
        <v>24.708333333333332</v>
      </c>
      <c r="W30" s="16">
        <f>[26]Março!$B$26</f>
        <v>23.541666666666668</v>
      </c>
      <c r="X30" s="16">
        <f>[26]Março!$B$27</f>
        <v>21.974999999999998</v>
      </c>
      <c r="Y30" s="16">
        <f>[26]Março!$B$28</f>
        <v>23.883333333333336</v>
      </c>
      <c r="Z30" s="16">
        <f>[26]Março!$B$29</f>
        <v>24.375</v>
      </c>
      <c r="AA30" s="16">
        <f>[26]Março!$B$30</f>
        <v>24.708333333333332</v>
      </c>
      <c r="AB30" s="16">
        <f>[26]Março!$B$31</f>
        <v>23.641666666666666</v>
      </c>
      <c r="AC30" s="16">
        <f>[26]Março!$B$32</f>
        <v>24.325000000000003</v>
      </c>
      <c r="AD30" s="16">
        <f>[26]Março!$B$33</f>
        <v>23.045833333333334</v>
      </c>
      <c r="AE30" s="16">
        <f>[26]Março!$B$34</f>
        <v>24.012499999999999</v>
      </c>
      <c r="AF30" s="16">
        <f>[26]Março!$B$35</f>
        <v>24.537499999999998</v>
      </c>
      <c r="AG30" s="34">
        <f t="shared" si="3"/>
        <v>24.323387096774201</v>
      </c>
    </row>
    <row r="31" spans="1:33" ht="17.100000000000001" customHeight="1" x14ac:dyDescent="0.2">
      <c r="A31" s="14" t="s">
        <v>49</v>
      </c>
      <c r="B31" s="16">
        <f>[27]Março!$B$5</f>
        <v>24.254166666666666</v>
      </c>
      <c r="C31" s="16">
        <f>[27]Março!$B$6</f>
        <v>25.529166666666665</v>
      </c>
      <c r="D31" s="16">
        <f>[27]Março!$B$7</f>
        <v>25.458333333333339</v>
      </c>
      <c r="E31" s="16">
        <f>[27]Março!$B$8</f>
        <v>25.045833333333331</v>
      </c>
      <c r="F31" s="16">
        <f>[27]Março!$B$9</f>
        <v>24.808333333333337</v>
      </c>
      <c r="G31" s="16">
        <f>[27]Março!$B$10</f>
        <v>25.80416666666666</v>
      </c>
      <c r="H31" s="16">
        <f>[27]Março!$B$11</f>
        <v>24.258333333333336</v>
      </c>
      <c r="I31" s="16">
        <f>[27]Março!$B$12</f>
        <v>25.212500000000002</v>
      </c>
      <c r="J31" s="16">
        <f>[27]Março!$B$13</f>
        <v>26.170833333333331</v>
      </c>
      <c r="K31" s="16">
        <f>[27]Março!$B$14</f>
        <v>26.283333333333335</v>
      </c>
      <c r="L31" s="16">
        <f>[27]Março!$B$15</f>
        <v>23.941666666666666</v>
      </c>
      <c r="M31" s="16">
        <f>[27]Março!$B$16</f>
        <v>24.454166666666666</v>
      </c>
      <c r="N31" s="16">
        <f>[27]Março!$B$17</f>
        <v>24.95</v>
      </c>
      <c r="O31" s="16">
        <f>[27]Março!$B$18</f>
        <v>25.245833333333334</v>
      </c>
      <c r="P31" s="16">
        <f>[27]Março!$B$19</f>
        <v>25.013043478260876</v>
      </c>
      <c r="Q31" s="16">
        <f>[27]Março!$B$20</f>
        <v>25.074999999999999</v>
      </c>
      <c r="R31" s="16">
        <f>[27]Março!$B$21</f>
        <v>24.708333333333332</v>
      </c>
      <c r="S31" s="16">
        <f>[27]Março!$B$22</f>
        <v>24.291666666666671</v>
      </c>
      <c r="T31" s="16">
        <f>[27]Março!$B$23</f>
        <v>25.412499999999998</v>
      </c>
      <c r="U31" s="16">
        <f>[27]Março!$B$24</f>
        <v>25.029166666666665</v>
      </c>
      <c r="V31" s="16">
        <f>[27]Março!$B$25</f>
        <v>25.641666666666669</v>
      </c>
      <c r="W31" s="16">
        <f>[27]Março!$B$26</f>
        <v>23.891666666666666</v>
      </c>
      <c r="X31" s="16">
        <f>[27]Março!$B$27</f>
        <v>22.8125</v>
      </c>
      <c r="Y31" s="16">
        <f>[27]Março!$B$28</f>
        <v>24.224999999999998</v>
      </c>
      <c r="Z31" s="16">
        <f>[27]Março!$B$29</f>
        <v>23.758333333333336</v>
      </c>
      <c r="AA31" s="16">
        <f>[27]Março!$B$30</f>
        <v>23.595833333333328</v>
      </c>
      <c r="AB31" s="16">
        <f>[27]Março!$B$31</f>
        <v>23.654166666666665</v>
      </c>
      <c r="AC31" s="16">
        <f>[27]Março!$B$32</f>
        <v>24.545833333333331</v>
      </c>
      <c r="AD31" s="16">
        <f>[27]Março!$B$33</f>
        <v>23.254166666666666</v>
      </c>
      <c r="AE31" s="16">
        <f>[27]Março!$B$34</f>
        <v>23.204166666666666</v>
      </c>
      <c r="AF31" s="16">
        <f>[27]Março!$B$35</f>
        <v>24.5</v>
      </c>
      <c r="AG31" s="34">
        <f>AVERAGE(B31:AF31)</f>
        <v>24.646119682094437</v>
      </c>
    </row>
    <row r="32" spans="1:33" ht="17.100000000000001" customHeight="1" x14ac:dyDescent="0.2">
      <c r="A32" s="14" t="s">
        <v>20</v>
      </c>
      <c r="B32" s="16">
        <f>[28]Março!$B$5</f>
        <v>25.654166666666669</v>
      </c>
      <c r="C32" s="16">
        <f>[28]Março!$B$6</f>
        <v>27.145833333333332</v>
      </c>
      <c r="D32" s="16">
        <f>[28]Março!$B$7</f>
        <v>28.025000000000002</v>
      </c>
      <c r="E32" s="16">
        <f>[28]Março!$B$8</f>
        <v>26.387500000000003</v>
      </c>
      <c r="F32" s="16">
        <f>[28]Março!$B$9</f>
        <v>25.695833333333329</v>
      </c>
      <c r="G32" s="16">
        <f>[28]Março!$B$10</f>
        <v>27.358333333333331</v>
      </c>
      <c r="H32" s="16">
        <f>[28]Março!$B$11</f>
        <v>25.279166666666665</v>
      </c>
      <c r="I32" s="16">
        <f>[28]Março!$B$12</f>
        <v>23.458333333333339</v>
      </c>
      <c r="J32" s="16">
        <f>[28]Março!$B$13</f>
        <v>26.470833333333331</v>
      </c>
      <c r="K32" s="16">
        <f>[28]Março!$B$14</f>
        <v>25.045833333333334</v>
      </c>
      <c r="L32" s="16">
        <f>[28]Março!$B$15</f>
        <v>25.299999999999997</v>
      </c>
      <c r="M32" s="16">
        <f>[28]Março!$B$16</f>
        <v>24.8125</v>
      </c>
      <c r="N32" s="16">
        <f>[28]Março!$B$17</f>
        <v>26.5</v>
      </c>
      <c r="O32" s="16">
        <f>[28]Março!$B$18</f>
        <v>26.695833333333326</v>
      </c>
      <c r="P32" s="16">
        <f>[28]Março!$B$19</f>
        <v>27.437499999999989</v>
      </c>
      <c r="Q32" s="16">
        <f>[28]Março!$B$20</f>
        <v>27.279166666666669</v>
      </c>
      <c r="R32" s="16">
        <f>[28]Março!$B$21</f>
        <v>27.879166666666663</v>
      </c>
      <c r="S32" s="16">
        <f>[28]Março!$B$22</f>
        <v>26.608333333333334</v>
      </c>
      <c r="T32" s="16">
        <f>[28]Março!$B$23</f>
        <v>28.454166666666666</v>
      </c>
      <c r="U32" s="16">
        <f>[28]Março!$B$24</f>
        <v>25.729166666666671</v>
      </c>
      <c r="V32" s="16">
        <f>[28]Março!$B$25</f>
        <v>25.841666666666665</v>
      </c>
      <c r="W32" s="16">
        <f>[28]Março!$B$26</f>
        <v>24.324999999999999</v>
      </c>
      <c r="X32" s="16">
        <f>[28]Março!$B$27</f>
        <v>25.862500000000001</v>
      </c>
      <c r="Y32" s="16">
        <f>[28]Março!$B$28</f>
        <v>24.829166666666662</v>
      </c>
      <c r="Z32" s="16">
        <f>[28]Março!$B$29</f>
        <v>26.608333333333324</v>
      </c>
      <c r="AA32" s="16">
        <f>[28]Março!$B$30</f>
        <v>26.324999999999992</v>
      </c>
      <c r="AB32" s="16">
        <f>[28]Março!$B$31</f>
        <v>25.591666666666665</v>
      </c>
      <c r="AC32" s="16">
        <f>[28]Março!$B$32</f>
        <v>26.554166666666671</v>
      </c>
      <c r="AD32" s="16">
        <f>[28]Março!$B$33</f>
        <v>25.979166666666671</v>
      </c>
      <c r="AE32" s="16">
        <f>[28]Março!$B$34</f>
        <v>25.05</v>
      </c>
      <c r="AF32" s="16">
        <f>[28]Março!$B$35</f>
        <v>26.720833333333335</v>
      </c>
      <c r="AG32" s="34">
        <f t="shared" si="3"/>
        <v>26.158198924731185</v>
      </c>
    </row>
    <row r="33" spans="1:35" s="5" customFormat="1" ht="17.100000000000001" customHeight="1" x14ac:dyDescent="0.2">
      <c r="A33" s="30" t="s">
        <v>34</v>
      </c>
      <c r="B33" s="31">
        <f t="shared" ref="B33:AG33" si="4">AVERAGE(B5:B32)</f>
        <v>25.158641975308651</v>
      </c>
      <c r="C33" s="31">
        <f t="shared" si="4"/>
        <v>25.687623456790124</v>
      </c>
      <c r="D33" s="31">
        <f t="shared" si="4"/>
        <v>23.287820512820513</v>
      </c>
      <c r="E33" s="31">
        <f t="shared" si="4"/>
        <v>24.489903846153847</v>
      </c>
      <c r="F33" s="31">
        <f t="shared" si="4"/>
        <v>25.344907407407405</v>
      </c>
      <c r="G33" s="31">
        <f t="shared" si="4"/>
        <v>26.117326038159373</v>
      </c>
      <c r="H33" s="31">
        <f t="shared" si="4"/>
        <v>25.02694931773879</v>
      </c>
      <c r="I33" s="31">
        <f t="shared" si="4"/>
        <v>24.681790123456793</v>
      </c>
      <c r="J33" s="31">
        <f t="shared" si="4"/>
        <v>25.85030864197531</v>
      </c>
      <c r="K33" s="31">
        <f t="shared" si="4"/>
        <v>24.040740740740745</v>
      </c>
      <c r="L33" s="31">
        <f t="shared" si="4"/>
        <v>22.74005636070854</v>
      </c>
      <c r="M33" s="31">
        <f t="shared" si="4"/>
        <v>23.725549382716054</v>
      </c>
      <c r="N33" s="31">
        <f t="shared" si="4"/>
        <v>25.150524691358019</v>
      </c>
      <c r="O33" s="31">
        <f t="shared" si="4"/>
        <v>25.578970258136923</v>
      </c>
      <c r="P33" s="31">
        <f t="shared" si="4"/>
        <v>25.689217659688669</v>
      </c>
      <c r="Q33" s="31">
        <f t="shared" si="4"/>
        <v>25.925154320987659</v>
      </c>
      <c r="R33" s="31">
        <f t="shared" si="4"/>
        <v>26.163117283950619</v>
      </c>
      <c r="S33" s="31">
        <f t="shared" si="4"/>
        <v>25.616820987654318</v>
      </c>
      <c r="T33" s="31">
        <f t="shared" si="4"/>
        <v>25.96836419753086</v>
      </c>
      <c r="U33" s="31">
        <f t="shared" si="4"/>
        <v>24.472067901234571</v>
      </c>
      <c r="V33" s="31">
        <f t="shared" si="4"/>
        <v>24.714351851851852</v>
      </c>
      <c r="W33" s="31">
        <f t="shared" si="4"/>
        <v>23.254938271604939</v>
      </c>
      <c r="X33" s="31">
        <f t="shared" si="4"/>
        <v>22.577006172839507</v>
      </c>
      <c r="Y33" s="31">
        <f t="shared" si="4"/>
        <v>24.102469135802473</v>
      </c>
      <c r="Z33" s="31">
        <f t="shared" si="4"/>
        <v>24.95524691358024</v>
      </c>
      <c r="AA33" s="31">
        <f t="shared" si="4"/>
        <v>25.174382716049383</v>
      </c>
      <c r="AB33" s="31">
        <f t="shared" si="4"/>
        <v>24.468055555555559</v>
      </c>
      <c r="AC33" s="31">
        <f t="shared" si="4"/>
        <v>24.812215724496426</v>
      </c>
      <c r="AD33" s="31">
        <f t="shared" si="4"/>
        <v>24.250320512820515</v>
      </c>
      <c r="AE33" s="31">
        <f t="shared" si="4"/>
        <v>24.404783950617279</v>
      </c>
      <c r="AF33" s="31">
        <f t="shared" si="4"/>
        <v>25.188580246913581</v>
      </c>
      <c r="AG33" s="34">
        <f t="shared" si="4"/>
        <v>25.041248283972077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37" s="87"/>
      <c r="B37" s="87"/>
      <c r="C37" s="87"/>
      <c r="D37" s="87"/>
      <c r="E37" s="87" t="s">
        <v>143</v>
      </c>
      <c r="F37" s="87"/>
      <c r="G37" s="87"/>
      <c r="H37" s="87"/>
      <c r="I37" s="87"/>
      <c r="J37" s="87"/>
      <c r="AD37" s="9"/>
      <c r="AE37" s="1"/>
      <c r="AF37"/>
      <c r="AG37" s="24"/>
      <c r="AH37" s="24"/>
      <c r="AI37" s="2"/>
    </row>
    <row r="39" spans="1:35" x14ac:dyDescent="0.2">
      <c r="L39" s="2" t="s">
        <v>50</v>
      </c>
      <c r="U39" s="2" t="s">
        <v>50</v>
      </c>
    </row>
    <row r="40" spans="1:35" x14ac:dyDescent="0.2">
      <c r="E40" s="2" t="s">
        <v>50</v>
      </c>
    </row>
    <row r="50" spans="9:9" x14ac:dyDescent="0.2">
      <c r="I50" s="2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90" zoomScaleNormal="90" workbookViewId="0">
      <selection activeCell="AN44" sqref="AN44"/>
    </sheetView>
  </sheetViews>
  <sheetFormatPr defaultRowHeight="12.75" x14ac:dyDescent="0.2"/>
  <cols>
    <col min="1" max="1" width="18.85546875" style="2" customWidth="1"/>
    <col min="2" max="2" width="5.7109375" style="2" customWidth="1"/>
    <col min="3" max="4" width="6.28515625" style="2" customWidth="1"/>
    <col min="5" max="5" width="6.42578125" style="2" customWidth="1"/>
    <col min="6" max="7" width="6" style="2" customWidth="1"/>
    <col min="8" max="8" width="6.7109375" style="2" customWidth="1"/>
    <col min="9" max="9" width="6.140625" style="2" customWidth="1"/>
    <col min="10" max="10" width="5.5703125" style="2" customWidth="1"/>
    <col min="11" max="11" width="7" style="2" customWidth="1"/>
    <col min="12" max="12" width="6.42578125" style="2" customWidth="1"/>
    <col min="13" max="13" width="6.140625" style="2" customWidth="1"/>
    <col min="14" max="14" width="6.42578125" style="2" customWidth="1"/>
    <col min="15" max="16" width="6.28515625" style="2" customWidth="1"/>
    <col min="17" max="18" width="6" style="2" customWidth="1"/>
    <col min="19" max="19" width="6.28515625" style="2" customWidth="1"/>
    <col min="20" max="20" width="6.140625" style="2" customWidth="1"/>
    <col min="21" max="21" width="6.42578125" style="2" customWidth="1"/>
    <col min="22" max="23" width="6" style="2" customWidth="1"/>
    <col min="24" max="24" width="5" style="2" customWidth="1"/>
    <col min="25" max="25" width="6.140625" style="2" customWidth="1"/>
    <col min="26" max="26" width="6.28515625" style="2" customWidth="1"/>
    <col min="27" max="27" width="6.42578125" style="2" customWidth="1"/>
    <col min="28" max="28" width="5.42578125" style="2" customWidth="1"/>
    <col min="29" max="29" width="5.5703125" style="2" customWidth="1"/>
    <col min="30" max="30" width="6.42578125" style="2" customWidth="1"/>
    <col min="31" max="31" width="6.5703125" style="2" customWidth="1"/>
    <col min="32" max="32" width="6.28515625" style="2" customWidth="1"/>
    <col min="33" max="33" width="8.85546875" style="9" bestFit="1" customWidth="1"/>
    <col min="34" max="34" width="8.28515625" style="1" bestFit="1" customWidth="1"/>
    <col min="35" max="35" width="16.140625" style="13" bestFit="1" customWidth="1"/>
  </cols>
  <sheetData>
    <row r="1" spans="1:36" ht="20.100000000000001" customHeight="1" x14ac:dyDescent="0.2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6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50" t="s">
        <v>54</v>
      </c>
    </row>
    <row r="3" spans="1:36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46" t="s">
        <v>44</v>
      </c>
      <c r="AH3" s="35" t="s">
        <v>41</v>
      </c>
      <c r="AI3" s="50" t="s">
        <v>55</v>
      </c>
    </row>
    <row r="4" spans="1:36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7" t="s">
        <v>39</v>
      </c>
      <c r="AH4" s="35" t="s">
        <v>39</v>
      </c>
      <c r="AI4" s="51"/>
    </row>
    <row r="5" spans="1:36" s="5" customFormat="1" ht="20.100000000000001" customHeight="1" x14ac:dyDescent="0.2">
      <c r="A5" s="14" t="s">
        <v>45</v>
      </c>
      <c r="B5" s="15">
        <f>[1]Março!$K$5</f>
        <v>4.2</v>
      </c>
      <c r="C5" s="15">
        <f>[1]Março!$K$6</f>
        <v>0</v>
      </c>
      <c r="D5" s="15">
        <f>[1]Março!$K$7</f>
        <v>0</v>
      </c>
      <c r="E5" s="15">
        <f>[1]Março!$K$8</f>
        <v>0</v>
      </c>
      <c r="F5" s="15">
        <f>[1]Março!$K$9</f>
        <v>16.600000000000001</v>
      </c>
      <c r="G5" s="15">
        <f>[1]Março!$K$10</f>
        <v>0.2</v>
      </c>
      <c r="H5" s="15">
        <f>[1]Março!$K$11</f>
        <v>40</v>
      </c>
      <c r="I5" s="15">
        <f>[1]Março!$K$12</f>
        <v>10.4</v>
      </c>
      <c r="J5" s="15">
        <f>[1]Março!$K$13</f>
        <v>0.2</v>
      </c>
      <c r="K5" s="15">
        <f>[1]Março!$K$14</f>
        <v>0.4</v>
      </c>
      <c r="L5" s="15">
        <f>[1]Março!$K$15</f>
        <v>1</v>
      </c>
      <c r="M5" s="15">
        <f>[1]Março!$K$16</f>
        <v>2</v>
      </c>
      <c r="N5" s="15">
        <f>[1]Março!$K$17</f>
        <v>0</v>
      </c>
      <c r="O5" s="15">
        <f>[1]Março!$K$18</f>
        <v>0</v>
      </c>
      <c r="P5" s="15">
        <f>[1]Março!$K$19</f>
        <v>3</v>
      </c>
      <c r="Q5" s="15">
        <f>[1]Março!$K$20</f>
        <v>0.2</v>
      </c>
      <c r="R5" s="15">
        <f>[1]Março!$K$21</f>
        <v>0.4</v>
      </c>
      <c r="S5" s="15">
        <f>[1]Março!$K$22</f>
        <v>0.2</v>
      </c>
      <c r="T5" s="15">
        <f>[1]Março!$K$23</f>
        <v>0</v>
      </c>
      <c r="U5" s="15">
        <f>[1]Março!$K$24</f>
        <v>13.8</v>
      </c>
      <c r="V5" s="15">
        <f>[1]Março!$K$25</f>
        <v>0.2</v>
      </c>
      <c r="W5" s="15">
        <f>[1]Março!$K$26</f>
        <v>0.4</v>
      </c>
      <c r="X5" s="15">
        <f>[1]Março!$K$27</f>
        <v>0</v>
      </c>
      <c r="Y5" s="15">
        <f>[1]Março!$K$28</f>
        <v>0</v>
      </c>
      <c r="Z5" s="15">
        <f>[1]Março!$K$29</f>
        <v>0</v>
      </c>
      <c r="AA5" s="15">
        <f>[1]Março!$K$30</f>
        <v>0</v>
      </c>
      <c r="AB5" s="15">
        <f>[1]Março!$K$31</f>
        <v>0</v>
      </c>
      <c r="AC5" s="15">
        <f>[1]Março!$K$32</f>
        <v>0</v>
      </c>
      <c r="AD5" s="15">
        <f>[1]Março!$K$33</f>
        <v>1.6</v>
      </c>
      <c r="AE5" s="15">
        <f>[1]Março!$K$34</f>
        <v>27.799999999999997</v>
      </c>
      <c r="AF5" s="15">
        <f>[1]Março!$K$35</f>
        <v>0.2</v>
      </c>
      <c r="AG5" s="34">
        <f>SUM(B5:AF5)</f>
        <v>122.80000000000003</v>
      </c>
      <c r="AH5" s="48">
        <f>MAX(B5:AF5)</f>
        <v>40</v>
      </c>
      <c r="AI5" s="52">
        <f t="shared" ref="AI5:AI31" si="1">COUNTIF(B5:AF5,"=0,0")</f>
        <v>12</v>
      </c>
    </row>
    <row r="6" spans="1:36" ht="17.100000000000001" customHeight="1" x14ac:dyDescent="0.2">
      <c r="A6" s="14" t="s">
        <v>0</v>
      </c>
      <c r="B6" s="16">
        <f>[2]Março!$K$5</f>
        <v>0.2</v>
      </c>
      <c r="C6" s="16">
        <f>[2]Março!$K$6</f>
        <v>36.800000000000004</v>
      </c>
      <c r="D6" s="16">
        <f>[2]Março!$K$7</f>
        <v>20.999999999999996</v>
      </c>
      <c r="E6" s="16">
        <f>[2]Março!$K$8</f>
        <v>1.4</v>
      </c>
      <c r="F6" s="16">
        <f>[2]Março!$K$9</f>
        <v>0.4</v>
      </c>
      <c r="G6" s="16">
        <f>[2]Março!$K$10</f>
        <v>2.6</v>
      </c>
      <c r="H6" s="16">
        <f>[2]Março!$K$11</f>
        <v>7.6000000000000005</v>
      </c>
      <c r="I6" s="16">
        <f>[2]Março!$K$12</f>
        <v>0</v>
      </c>
      <c r="J6" s="16">
        <f>[2]Março!$K$13</f>
        <v>0</v>
      </c>
      <c r="K6" s="16">
        <f>[2]Março!$K$14</f>
        <v>49.999999999999993</v>
      </c>
      <c r="L6" s="16">
        <f>[2]Março!$K$15</f>
        <v>14.8</v>
      </c>
      <c r="M6" s="16">
        <f>[2]Março!$K$16</f>
        <v>0.60000000000000009</v>
      </c>
      <c r="N6" s="16">
        <f>[2]Março!$K$17</f>
        <v>22.999999999999996</v>
      </c>
      <c r="O6" s="16">
        <f>[2]Março!$K$18</f>
        <v>0</v>
      </c>
      <c r="P6" s="16">
        <f>[2]Março!$K$19</f>
        <v>7</v>
      </c>
      <c r="Q6" s="16">
        <f>[2]Março!$K$20</f>
        <v>0</v>
      </c>
      <c r="R6" s="16">
        <f>[2]Março!$K$21</f>
        <v>16.8</v>
      </c>
      <c r="S6" s="16">
        <f>[2]Março!$K$22</f>
        <v>7.2</v>
      </c>
      <c r="T6" s="16">
        <f>[2]Março!$K$23</f>
        <v>0</v>
      </c>
      <c r="U6" s="16">
        <f>[2]Março!$K$24</f>
        <v>18.399999999999995</v>
      </c>
      <c r="V6" s="16">
        <f>[2]Março!$K$25</f>
        <v>0.60000000000000009</v>
      </c>
      <c r="W6" s="16">
        <f>[2]Março!$K$26</f>
        <v>0.2</v>
      </c>
      <c r="X6" s="16">
        <f>[2]Março!$K$27</f>
        <v>0</v>
      </c>
      <c r="Y6" s="16">
        <f>[2]Março!$K$28</f>
        <v>0</v>
      </c>
      <c r="Z6" s="16">
        <f>[2]Março!$K$29</f>
        <v>0</v>
      </c>
      <c r="AA6" s="16">
        <f>[2]Março!$K$30</f>
        <v>0</v>
      </c>
      <c r="AB6" s="16">
        <f>[2]Março!$K$31</f>
        <v>0</v>
      </c>
      <c r="AC6" s="16">
        <f>[2]Março!$K$32</f>
        <v>0</v>
      </c>
      <c r="AD6" s="16">
        <f>[2]Março!$K$33</f>
        <v>1.7999999999999998</v>
      </c>
      <c r="AE6" s="16">
        <f>[2]Março!$K$34</f>
        <v>0.2</v>
      </c>
      <c r="AF6" s="16">
        <f>[2]Março!$K$35</f>
        <v>31.2</v>
      </c>
      <c r="AG6" s="34">
        <f t="shared" ref="AG6:AG17" si="2">SUM(B6:AF6)</f>
        <v>241.79999999999998</v>
      </c>
      <c r="AH6" s="37">
        <f>MAX(B6:AF6)</f>
        <v>49.999999999999993</v>
      </c>
      <c r="AI6" s="52">
        <f t="shared" si="1"/>
        <v>11</v>
      </c>
    </row>
    <row r="7" spans="1:36" ht="17.100000000000001" customHeight="1" x14ac:dyDescent="0.2">
      <c r="A7" s="14" t="s">
        <v>1</v>
      </c>
      <c r="B7" s="86" t="str">
        <f>[3]Março!$K$5</f>
        <v>*</v>
      </c>
      <c r="C7" s="16">
        <f>[3]Março!$K$6</f>
        <v>0</v>
      </c>
      <c r="D7" s="85" t="str">
        <f>[3]Março!$K$7</f>
        <v>*</v>
      </c>
      <c r="E7" s="85" t="str">
        <f>[3]Março!$K$8</f>
        <v>*</v>
      </c>
      <c r="F7" s="85" t="str">
        <f>[3]Março!$K$9</f>
        <v>*</v>
      </c>
      <c r="G7" s="85" t="str">
        <f>[3]Março!$K$10</f>
        <v>*</v>
      </c>
      <c r="H7" s="85" t="str">
        <f>[3]Março!$K$11</f>
        <v>*</v>
      </c>
      <c r="I7" s="85" t="str">
        <f>[3]Março!$K$12</f>
        <v>*</v>
      </c>
      <c r="J7" s="85" t="str">
        <f>[3]Março!$K$13</f>
        <v>*</v>
      </c>
      <c r="K7" s="86" t="str">
        <f>[3]Março!$K$14</f>
        <v>*</v>
      </c>
      <c r="L7" s="86" t="str">
        <f>[3]Março!$K$15</f>
        <v>*</v>
      </c>
      <c r="M7" s="86" t="str">
        <f>[3]Março!$K$16</f>
        <v>*</v>
      </c>
      <c r="N7" s="86" t="str">
        <f>[3]Março!$K$17</f>
        <v>*</v>
      </c>
      <c r="O7" s="86" t="str">
        <f>[3]Março!$K$18</f>
        <v>*</v>
      </c>
      <c r="P7" s="86" t="str">
        <f>[3]Março!$K$19</f>
        <v>*</v>
      </c>
      <c r="Q7" s="86" t="str">
        <f>[3]Março!$K$20</f>
        <v>*</v>
      </c>
      <c r="R7" s="86" t="str">
        <f>[3]Março!$K$21</f>
        <v>*</v>
      </c>
      <c r="S7" s="86" t="str">
        <f>[3]Março!$K$22</f>
        <v>*</v>
      </c>
      <c r="T7" s="86" t="str">
        <f>[3]Março!$K$23</f>
        <v>*</v>
      </c>
      <c r="U7" s="86" t="str">
        <f>[3]Março!$K$24</f>
        <v>*</v>
      </c>
      <c r="V7" s="86" t="str">
        <f>[3]Março!$K$25</f>
        <v>*</v>
      </c>
      <c r="W7" s="86" t="str">
        <f>[3]Março!$K$26</f>
        <v>*</v>
      </c>
      <c r="X7" s="86" t="str">
        <f>[3]Março!$K$27</f>
        <v>*</v>
      </c>
      <c r="Y7" s="86" t="str">
        <f>[3]Março!$K$28</f>
        <v>*</v>
      </c>
      <c r="Z7" s="86" t="str">
        <f>[3]Março!$K$29</f>
        <v>*</v>
      </c>
      <c r="AA7" s="86" t="str">
        <f>[3]Março!$K$30</f>
        <v>*</v>
      </c>
      <c r="AB7" s="86" t="str">
        <f>[3]Março!$K$31</f>
        <v>*</v>
      </c>
      <c r="AC7" s="86" t="str">
        <f>[3]Março!$K$32</f>
        <v>*</v>
      </c>
      <c r="AD7" s="86" t="str">
        <f>[3]Março!$K$33</f>
        <v>*</v>
      </c>
      <c r="AE7" s="86" t="str">
        <f>[3]Março!$K$34</f>
        <v>*</v>
      </c>
      <c r="AF7" s="86" t="str">
        <f>[3]Março!$K$35</f>
        <v>*</v>
      </c>
      <c r="AG7" s="34">
        <f t="shared" si="2"/>
        <v>0</v>
      </c>
      <c r="AH7" s="37">
        <f t="shared" ref="AH7:AH17" si="3">MAX(B7:AF7)</f>
        <v>0</v>
      </c>
      <c r="AI7" s="52">
        <f t="shared" si="1"/>
        <v>1</v>
      </c>
    </row>
    <row r="8" spans="1:36" ht="17.100000000000001" customHeight="1" x14ac:dyDescent="0.2">
      <c r="A8" s="14" t="s">
        <v>62</v>
      </c>
      <c r="B8" s="16">
        <f>[4]Março!$K$5</f>
        <v>0</v>
      </c>
      <c r="C8" s="16">
        <f>[4]Março!$K$6</f>
        <v>0</v>
      </c>
      <c r="D8" s="16">
        <f>[4]Março!$K$7</f>
        <v>0</v>
      </c>
      <c r="E8" s="16">
        <f>[4]Março!$K$8</f>
        <v>0</v>
      </c>
      <c r="F8" s="16">
        <f>[4]Março!$K$9</f>
        <v>23.2</v>
      </c>
      <c r="G8" s="16">
        <f>[4]Março!$K$10</f>
        <v>0.6</v>
      </c>
      <c r="H8" s="16">
        <f>[4]Março!$K$11</f>
        <v>32.200000000000003</v>
      </c>
      <c r="I8" s="16">
        <f>[4]Março!$K$12</f>
        <v>0</v>
      </c>
      <c r="J8" s="16">
        <f>[4]Março!$K$13</f>
        <v>0</v>
      </c>
      <c r="K8" s="16">
        <f>[4]Março!$K$14</f>
        <v>0</v>
      </c>
      <c r="L8" s="16">
        <f>[4]Março!$K$15</f>
        <v>0</v>
      </c>
      <c r="M8" s="16">
        <f>[4]Março!$K$16</f>
        <v>16</v>
      </c>
      <c r="N8" s="16">
        <f>[4]Março!$K$17</f>
        <v>0</v>
      </c>
      <c r="O8" s="16">
        <f>[4]Março!$K$18</f>
        <v>0</v>
      </c>
      <c r="P8" s="16">
        <f>[4]Março!$K$19</f>
        <v>15.600000000000001</v>
      </c>
      <c r="Q8" s="16">
        <f>[4]Março!$K$20</f>
        <v>0</v>
      </c>
      <c r="R8" s="16">
        <f>[4]Março!$K$21</f>
        <v>7</v>
      </c>
      <c r="S8" s="16">
        <f>[4]Março!$K$22</f>
        <v>0.6</v>
      </c>
      <c r="T8" s="16">
        <f>[4]Março!$K$23</f>
        <v>0</v>
      </c>
      <c r="U8" s="16">
        <f>[4]Março!$K$24</f>
        <v>9.6</v>
      </c>
      <c r="V8" s="16">
        <f>[4]Março!$K$25</f>
        <v>16</v>
      </c>
      <c r="W8" s="16">
        <f>[4]Março!$K$26</f>
        <v>20.200000000000003</v>
      </c>
      <c r="X8" s="16">
        <f>[4]Março!$K$27</f>
        <v>0</v>
      </c>
      <c r="Y8" s="16">
        <f>[4]Março!$K$28</f>
        <v>0</v>
      </c>
      <c r="Z8" s="16">
        <f>[4]Março!$K$29</f>
        <v>0</v>
      </c>
      <c r="AA8" s="16">
        <f>[4]Março!$K$30</f>
        <v>0</v>
      </c>
      <c r="AB8" s="16">
        <f>[4]Março!$K$31</f>
        <v>0</v>
      </c>
      <c r="AC8" s="16">
        <f>[4]Março!$K$32</f>
        <v>0</v>
      </c>
      <c r="AD8" s="16">
        <f>[4]Março!$K$33</f>
        <v>0</v>
      </c>
      <c r="AE8" s="16">
        <f>[4]Março!$K$34</f>
        <v>6.4</v>
      </c>
      <c r="AF8" s="16">
        <f>[4]Março!$K$35</f>
        <v>1.2</v>
      </c>
      <c r="AG8" s="34">
        <f t="shared" ref="AG8" si="4">SUM(B8:AF8)</f>
        <v>148.6</v>
      </c>
      <c r="AH8" s="37">
        <f t="shared" si="3"/>
        <v>32.200000000000003</v>
      </c>
      <c r="AI8" s="52">
        <f t="shared" si="1"/>
        <v>19</v>
      </c>
    </row>
    <row r="9" spans="1:36" ht="17.100000000000001" customHeight="1" x14ac:dyDescent="0.2">
      <c r="A9" s="14" t="s">
        <v>46</v>
      </c>
      <c r="B9" s="16">
        <f>[5]Março!$K$5</f>
        <v>0</v>
      </c>
      <c r="C9" s="16">
        <f>[5]Março!$K$6</f>
        <v>23.799999999999997</v>
      </c>
      <c r="D9" s="16">
        <f>[5]Março!$K$7</f>
        <v>22.2</v>
      </c>
      <c r="E9" s="16">
        <f>[5]Março!$K$8</f>
        <v>0</v>
      </c>
      <c r="F9" s="16">
        <f>[5]Março!$K$9</f>
        <v>0.2</v>
      </c>
      <c r="G9" s="16">
        <f>[5]Março!$K$10</f>
        <v>0</v>
      </c>
      <c r="H9" s="16">
        <f>[5]Março!$K$11</f>
        <v>0</v>
      </c>
      <c r="I9" s="16">
        <f>[5]Março!$K$12</f>
        <v>0</v>
      </c>
      <c r="J9" s="16">
        <f>[5]Março!$K$13</f>
        <v>0</v>
      </c>
      <c r="K9" s="16">
        <f>[5]Março!$K$14</f>
        <v>57.400000000000006</v>
      </c>
      <c r="L9" s="16">
        <f>[5]Março!$K$15</f>
        <v>6.4000000000000012</v>
      </c>
      <c r="M9" s="16">
        <f>[5]Março!$K$16</f>
        <v>0.4</v>
      </c>
      <c r="N9" s="16">
        <f>[5]Março!$K$17</f>
        <v>2</v>
      </c>
      <c r="O9" s="16">
        <f>[5]Março!$K$18</f>
        <v>1.5999999999999999</v>
      </c>
      <c r="P9" s="16">
        <f>[5]Março!$K$19</f>
        <v>4.2</v>
      </c>
      <c r="Q9" s="16">
        <f>[5]Março!$K$20</f>
        <v>0</v>
      </c>
      <c r="R9" s="16">
        <f>[5]Março!$K$21</f>
        <v>5.6</v>
      </c>
      <c r="S9" s="16">
        <f>[5]Março!$K$22</f>
        <v>0.4</v>
      </c>
      <c r="T9" s="16">
        <f>[5]Março!$K$23</f>
        <v>0.2</v>
      </c>
      <c r="U9" s="16">
        <f>[5]Março!$K$24</f>
        <v>18.2</v>
      </c>
      <c r="V9" s="16">
        <f>[5]Março!$K$25</f>
        <v>0.2</v>
      </c>
      <c r="W9" s="16">
        <f>[5]Março!$K$26</f>
        <v>22</v>
      </c>
      <c r="X9" s="16">
        <f>[5]Março!$K$27</f>
        <v>0.2</v>
      </c>
      <c r="Y9" s="16">
        <f>[5]Março!$K$28</f>
        <v>0</v>
      </c>
      <c r="Z9" s="16">
        <f>[5]Março!$K$29</f>
        <v>0</v>
      </c>
      <c r="AA9" s="16">
        <f>[5]Março!$K$30</f>
        <v>0</v>
      </c>
      <c r="AB9" s="16">
        <f>[5]Março!$K$31</f>
        <v>0.2</v>
      </c>
      <c r="AC9" s="16">
        <f>[5]Março!$K$32</f>
        <v>0</v>
      </c>
      <c r="AD9" s="16">
        <f>[5]Março!$K$33</f>
        <v>0</v>
      </c>
      <c r="AE9" s="16">
        <f>[5]Março!$K$34</f>
        <v>0</v>
      </c>
      <c r="AF9" s="16">
        <f>[5]Março!$K$35</f>
        <v>21</v>
      </c>
      <c r="AG9" s="34">
        <f t="shared" ref="AG9" si="5">SUM(B9:AF9)</f>
        <v>186.2</v>
      </c>
      <c r="AH9" s="37">
        <f t="shared" ref="AH9" si="6">MAX(B9:AF9)</f>
        <v>57.400000000000006</v>
      </c>
      <c r="AI9" s="52">
        <f t="shared" si="1"/>
        <v>13</v>
      </c>
    </row>
    <row r="10" spans="1:36" ht="17.100000000000001" customHeight="1" x14ac:dyDescent="0.2">
      <c r="A10" s="14" t="s">
        <v>2</v>
      </c>
      <c r="B10" s="16">
        <f>[6]Março!$K$5</f>
        <v>0</v>
      </c>
      <c r="C10" s="16">
        <f>[6]Março!$K$6</f>
        <v>2.8000000000000003</v>
      </c>
      <c r="D10" s="16">
        <f>[6]Março!$K$7</f>
        <v>1.8</v>
      </c>
      <c r="E10" s="16">
        <f>[6]Março!$K$8</f>
        <v>3.2</v>
      </c>
      <c r="F10" s="16">
        <f>[6]Março!$K$9</f>
        <v>0.2</v>
      </c>
      <c r="G10" s="16">
        <f>[6]Março!$K$10</f>
        <v>0</v>
      </c>
      <c r="H10" s="16">
        <f>[6]Março!$K$11</f>
        <v>0.2</v>
      </c>
      <c r="I10" s="16">
        <f>[6]Março!$K$12</f>
        <v>0</v>
      </c>
      <c r="J10" s="16">
        <f>[6]Março!$K$13</f>
        <v>0</v>
      </c>
      <c r="K10" s="16">
        <f>[6]Março!$K$14</f>
        <v>30.200000000000003</v>
      </c>
      <c r="L10" s="16">
        <f>[6]Março!$K$15</f>
        <v>25.400000000000002</v>
      </c>
      <c r="M10" s="16">
        <f>[6]Março!$K$16</f>
        <v>1.7999999999999998</v>
      </c>
      <c r="N10" s="16">
        <f>[6]Março!$K$17</f>
        <v>19.2</v>
      </c>
      <c r="O10" s="16">
        <f>[6]Março!$K$18</f>
        <v>0</v>
      </c>
      <c r="P10" s="16">
        <f>[6]Março!$K$19</f>
        <v>5.6000000000000005</v>
      </c>
      <c r="Q10" s="16">
        <f>[6]Março!$K$20</f>
        <v>0</v>
      </c>
      <c r="R10" s="16">
        <f>[6]Março!$K$21</f>
        <v>0</v>
      </c>
      <c r="S10" s="16">
        <f>[6]Março!$K$22</f>
        <v>0</v>
      </c>
      <c r="T10" s="16">
        <f>[6]Março!$K$23</f>
        <v>0</v>
      </c>
      <c r="U10" s="16">
        <f>[6]Março!$K$24</f>
        <v>11.6</v>
      </c>
      <c r="V10" s="16">
        <f>[6]Março!$K$25</f>
        <v>5.8000000000000007</v>
      </c>
      <c r="W10" s="16">
        <f>[6]Março!$K$26</f>
        <v>22.800000000000004</v>
      </c>
      <c r="X10" s="16">
        <f>[6]Março!$K$27</f>
        <v>0.2</v>
      </c>
      <c r="Y10" s="16">
        <f>[6]Março!$K$28</f>
        <v>0</v>
      </c>
      <c r="Z10" s="16">
        <f>[6]Março!$K$29</f>
        <v>0</v>
      </c>
      <c r="AA10" s="16">
        <f>[6]Março!$K$30</f>
        <v>0</v>
      </c>
      <c r="AB10" s="16">
        <f>[6]Março!$K$31</f>
        <v>0</v>
      </c>
      <c r="AC10" s="16">
        <f>[6]Março!$K$32</f>
        <v>18.2</v>
      </c>
      <c r="AD10" s="16">
        <f>[6]Março!$K$33</f>
        <v>2.6000000000000005</v>
      </c>
      <c r="AE10" s="16">
        <f>[6]Março!$K$34</f>
        <v>3.4000000000000004</v>
      </c>
      <c r="AF10" s="16">
        <f>[6]Março!$K$35</f>
        <v>0</v>
      </c>
      <c r="AG10" s="34">
        <f t="shared" si="2"/>
        <v>154.99999999999997</v>
      </c>
      <c r="AH10" s="37">
        <f t="shared" si="3"/>
        <v>30.200000000000003</v>
      </c>
      <c r="AI10" s="52">
        <f t="shared" si="1"/>
        <v>14</v>
      </c>
    </row>
    <row r="11" spans="1:36" ht="17.100000000000001" customHeight="1" x14ac:dyDescent="0.2">
      <c r="A11" s="14" t="s">
        <v>3</v>
      </c>
      <c r="B11" s="16">
        <f>[7]Março!$K$5</f>
        <v>1.7999999999999998</v>
      </c>
      <c r="C11" s="16">
        <f>[7]Março!$K$6</f>
        <v>0.2</v>
      </c>
      <c r="D11" s="16">
        <f>[7]Março!$K$7</f>
        <v>0</v>
      </c>
      <c r="E11" s="16">
        <f>[7]Março!$K$8</f>
        <v>29.4</v>
      </c>
      <c r="F11" s="16">
        <f>[7]Março!$K$9</f>
        <v>2.0000000000000004</v>
      </c>
      <c r="G11" s="16">
        <f>[7]Março!$K$10</f>
        <v>0.2</v>
      </c>
      <c r="H11" s="16">
        <f>[7]Março!$K$11</f>
        <v>54.2</v>
      </c>
      <c r="I11" s="16">
        <f>[7]Março!$K$12</f>
        <v>1.6</v>
      </c>
      <c r="J11" s="16">
        <f>[7]Março!$K$13</f>
        <v>0.2</v>
      </c>
      <c r="K11" s="16">
        <f>[7]Março!$K$14</f>
        <v>19.599999999999998</v>
      </c>
      <c r="L11" s="16">
        <f>[7]Março!$K$15</f>
        <v>0</v>
      </c>
      <c r="M11" s="16">
        <f>[7]Março!$K$16</f>
        <v>27.2</v>
      </c>
      <c r="N11" s="16">
        <f>[7]Março!$K$17</f>
        <v>16.599999999999998</v>
      </c>
      <c r="O11" s="16">
        <f>[7]Março!$K$18</f>
        <v>0</v>
      </c>
      <c r="P11" s="16">
        <f>[7]Março!$K$19</f>
        <v>0.6</v>
      </c>
      <c r="Q11" s="16">
        <f>[7]Março!$K$20</f>
        <v>3.2</v>
      </c>
      <c r="R11" s="16">
        <f>[7]Março!$K$21</f>
        <v>27.8</v>
      </c>
      <c r="S11" s="16">
        <f>[7]Março!$K$22</f>
        <v>0</v>
      </c>
      <c r="T11" s="16">
        <f>[7]Março!$K$23</f>
        <v>0</v>
      </c>
      <c r="U11" s="16">
        <f>[7]Março!$K$24</f>
        <v>2</v>
      </c>
      <c r="V11" s="16">
        <f>[7]Março!$K$25</f>
        <v>1.2000000000000002</v>
      </c>
      <c r="W11" s="16">
        <f>[7]Março!$K$26</f>
        <v>5.3999999999999995</v>
      </c>
      <c r="X11" s="16">
        <f>[7]Março!$K$27</f>
        <v>0</v>
      </c>
      <c r="Y11" s="16">
        <f>[7]Março!$K$28</f>
        <v>0</v>
      </c>
      <c r="Z11" s="16">
        <f>[7]Março!$K$29</f>
        <v>0</v>
      </c>
      <c r="AA11" s="16">
        <f>[7]Março!$K$30</f>
        <v>0</v>
      </c>
      <c r="AB11" s="16">
        <f>[7]Março!$K$31</f>
        <v>16.600000000000001</v>
      </c>
      <c r="AC11" s="16">
        <f>[7]Março!$K$32</f>
        <v>0</v>
      </c>
      <c r="AD11" s="16">
        <f>[7]Março!$K$33</f>
        <v>9.6</v>
      </c>
      <c r="AE11" s="16">
        <f>[7]Março!$K$34</f>
        <v>1.2</v>
      </c>
      <c r="AF11" s="16">
        <f>[7]Março!$K$35</f>
        <v>0.2</v>
      </c>
      <c r="AG11" s="34">
        <f t="shared" si="2"/>
        <v>220.79999999999995</v>
      </c>
      <c r="AH11" s="37">
        <f t="shared" si="3"/>
        <v>54.2</v>
      </c>
      <c r="AI11" s="52">
        <f t="shared" si="1"/>
        <v>10</v>
      </c>
    </row>
    <row r="12" spans="1:36" ht="17.100000000000001" customHeight="1" x14ac:dyDescent="0.2">
      <c r="A12" s="14" t="s">
        <v>4</v>
      </c>
      <c r="B12" s="16">
        <f>[8]Março!$K$5</f>
        <v>0</v>
      </c>
      <c r="C12" s="16">
        <f>[8]Março!$K$6</f>
        <v>0</v>
      </c>
      <c r="D12" s="16">
        <f>[8]Março!$K$7</f>
        <v>0</v>
      </c>
      <c r="E12" s="16">
        <f>[8]Março!$K$8</f>
        <v>11.2</v>
      </c>
      <c r="F12" s="16">
        <f>[8]Março!$K$9</f>
        <v>0.2</v>
      </c>
      <c r="G12" s="16">
        <f>[8]Março!$K$10</f>
        <v>0</v>
      </c>
      <c r="H12" s="16">
        <f>[8]Março!$K$11</f>
        <v>42.6</v>
      </c>
      <c r="I12" s="16">
        <f>[8]Março!$K$12</f>
        <v>9</v>
      </c>
      <c r="J12" s="16">
        <f>[8]Março!$K$13</f>
        <v>0</v>
      </c>
      <c r="K12" s="16">
        <f>[8]Março!$K$14</f>
        <v>19.200000000000003</v>
      </c>
      <c r="L12" s="16">
        <f>[8]Março!$K$15</f>
        <v>50.400000000000006</v>
      </c>
      <c r="M12" s="16">
        <f>[8]Março!$K$16</f>
        <v>48.8</v>
      </c>
      <c r="N12" s="16">
        <f>[8]Março!$K$17</f>
        <v>25.2</v>
      </c>
      <c r="O12" s="16">
        <f>[8]Março!$K$18</f>
        <v>0</v>
      </c>
      <c r="P12" s="16">
        <f>[8]Março!$K$19</f>
        <v>10.199999999999999</v>
      </c>
      <c r="Q12" s="16">
        <f>[8]Março!$K$20</f>
        <v>10.4</v>
      </c>
      <c r="R12" s="16">
        <f>[8]Março!$K$21</f>
        <v>10.199999999999999</v>
      </c>
      <c r="S12" s="16">
        <f>[8]Março!$K$22</f>
        <v>0</v>
      </c>
      <c r="T12" s="16">
        <f>[8]Março!$K$23</f>
        <v>5</v>
      </c>
      <c r="U12" s="16">
        <f>[8]Março!$K$24</f>
        <v>13.399999999999999</v>
      </c>
      <c r="V12" s="16">
        <f>[8]Março!$K$25</f>
        <v>10</v>
      </c>
      <c r="W12" s="16">
        <f>[8]Março!$K$26</f>
        <v>0</v>
      </c>
      <c r="X12" s="16">
        <f>[8]Março!$K$27</f>
        <v>0</v>
      </c>
      <c r="Y12" s="16">
        <f>[8]Março!$K$28</f>
        <v>0</v>
      </c>
      <c r="Z12" s="16">
        <f>[8]Março!$K$29</f>
        <v>0</v>
      </c>
      <c r="AA12" s="16">
        <f>[8]Março!$K$30</f>
        <v>5</v>
      </c>
      <c r="AB12" s="16">
        <f>[8]Março!$K$31</f>
        <v>43.6</v>
      </c>
      <c r="AC12" s="16">
        <f>[8]Março!$K$32</f>
        <v>0</v>
      </c>
      <c r="AD12" s="16">
        <f>[8]Março!$K$33</f>
        <v>3.8</v>
      </c>
      <c r="AE12" s="16">
        <f>[8]Março!$K$34</f>
        <v>0</v>
      </c>
      <c r="AF12" s="16">
        <f>[8]Março!$K$35</f>
        <v>6.2</v>
      </c>
      <c r="AG12" s="34">
        <f t="shared" si="2"/>
        <v>324.40000000000003</v>
      </c>
      <c r="AH12" s="37">
        <f t="shared" si="3"/>
        <v>50.400000000000006</v>
      </c>
      <c r="AI12" s="52">
        <f t="shared" si="1"/>
        <v>13</v>
      </c>
    </row>
    <row r="13" spans="1:36" ht="17.100000000000001" customHeight="1" x14ac:dyDescent="0.2">
      <c r="A13" s="14" t="s">
        <v>5</v>
      </c>
      <c r="B13" s="17">
        <f>[9]Março!$K$5</f>
        <v>0</v>
      </c>
      <c r="C13" s="17">
        <f>[9]Março!$K$6</f>
        <v>0</v>
      </c>
      <c r="D13" s="17">
        <f>[9]Março!$K$7</f>
        <v>79.000000000000014</v>
      </c>
      <c r="E13" s="17">
        <f>[9]Março!$K$8</f>
        <v>0.2</v>
      </c>
      <c r="F13" s="17">
        <f>[9]Março!$K$9</f>
        <v>0</v>
      </c>
      <c r="G13" s="17">
        <f>[9]Março!$K$10</f>
        <v>0</v>
      </c>
      <c r="H13" s="17">
        <f>[9]Março!$K$11</f>
        <v>14.2</v>
      </c>
      <c r="I13" s="17">
        <f>[9]Março!$K$12</f>
        <v>0</v>
      </c>
      <c r="J13" s="17">
        <f>[9]Março!$K$13</f>
        <v>0</v>
      </c>
      <c r="K13" s="17">
        <f>[9]Março!$K$14</f>
        <v>29</v>
      </c>
      <c r="L13" s="17">
        <f>[9]Março!$K$15</f>
        <v>12.200000000000001</v>
      </c>
      <c r="M13" s="17">
        <f>[9]Março!$K$16</f>
        <v>15.799999999999999</v>
      </c>
      <c r="N13" s="17">
        <f>[9]Março!$K$17</f>
        <v>0</v>
      </c>
      <c r="O13" s="17">
        <f>[9]Março!$K$18</f>
        <v>0</v>
      </c>
      <c r="P13" s="17">
        <f>[9]Março!$K$19</f>
        <v>5</v>
      </c>
      <c r="Q13" s="17">
        <f>[9]Março!$K$20</f>
        <v>0.4</v>
      </c>
      <c r="R13" s="17">
        <f>[9]Março!$K$21</f>
        <v>0.2</v>
      </c>
      <c r="S13" s="17">
        <f>[9]Março!$K$22</f>
        <v>0</v>
      </c>
      <c r="T13" s="17">
        <f>[9]Março!$K$23</f>
        <v>5</v>
      </c>
      <c r="U13" s="17">
        <f>[9]Março!$K$24</f>
        <v>0</v>
      </c>
      <c r="V13" s="17">
        <f>[9]Março!$K$25</f>
        <v>74.2</v>
      </c>
      <c r="W13" s="17">
        <f>[9]Março!$K$26</f>
        <v>34.200000000000003</v>
      </c>
      <c r="X13" s="17">
        <f>[9]Março!$K$27</f>
        <v>0.2</v>
      </c>
      <c r="Y13" s="17">
        <f>[9]Março!$K$28</f>
        <v>0</v>
      </c>
      <c r="Z13" s="17">
        <f>[9]Março!$K$29</f>
        <v>0</v>
      </c>
      <c r="AA13" s="17">
        <f>[9]Março!$K$30</f>
        <v>2.4</v>
      </c>
      <c r="AB13" s="17">
        <f>[9]Março!$K$31</f>
        <v>0</v>
      </c>
      <c r="AC13" s="17">
        <f>[9]Março!$K$32</f>
        <v>0.2</v>
      </c>
      <c r="AD13" s="17">
        <f>[9]Março!$K$33</f>
        <v>0.8</v>
      </c>
      <c r="AE13" s="17">
        <f>[9]Março!$K$34</f>
        <v>0</v>
      </c>
      <c r="AF13" s="17">
        <f>[9]Março!$K$35</f>
        <v>0</v>
      </c>
      <c r="AG13" s="34">
        <f t="shared" si="2"/>
        <v>273</v>
      </c>
      <c r="AH13" s="37">
        <f t="shared" si="3"/>
        <v>79.000000000000014</v>
      </c>
      <c r="AI13" s="52">
        <f t="shared" si="1"/>
        <v>15</v>
      </c>
    </row>
    <row r="14" spans="1:36" ht="17.100000000000001" customHeight="1" x14ac:dyDescent="0.2">
      <c r="A14" s="14" t="s">
        <v>48</v>
      </c>
      <c r="B14" s="17">
        <f>[10]Março!$K$5</f>
        <v>0.60000000000000009</v>
      </c>
      <c r="C14" s="17">
        <f>[10]Março!$K$6</f>
        <v>9.8000000000000007</v>
      </c>
      <c r="D14" s="17">
        <f>[10]Março!$K$7</f>
        <v>5.4</v>
      </c>
      <c r="E14" s="17">
        <f>[10]Março!$K$8</f>
        <v>0.2</v>
      </c>
      <c r="F14" s="17">
        <f>[10]Março!$K$9</f>
        <v>1.4</v>
      </c>
      <c r="G14" s="17">
        <f>[10]Março!$K$10</f>
        <v>0</v>
      </c>
      <c r="H14" s="17">
        <f>[10]Março!$K$11</f>
        <v>10.799999999999999</v>
      </c>
      <c r="I14" s="17">
        <f>[10]Março!$K$12</f>
        <v>3.6</v>
      </c>
      <c r="J14" s="17">
        <f>[10]Março!$K$13</f>
        <v>0</v>
      </c>
      <c r="K14" s="17">
        <f>[10]Março!$K$14</f>
        <v>2.6</v>
      </c>
      <c r="L14" s="17">
        <f>[10]Março!$K$15</f>
        <v>6.6</v>
      </c>
      <c r="M14" s="17">
        <f>[10]Março!$K$16</f>
        <v>101</v>
      </c>
      <c r="N14" s="17">
        <f>[10]Março!$K$17</f>
        <v>0.8</v>
      </c>
      <c r="O14" s="17">
        <f>[10]Março!$K$18</f>
        <v>0</v>
      </c>
      <c r="P14" s="17">
        <f>[10]Março!$K$19</f>
        <v>4.4000000000000004</v>
      </c>
      <c r="Q14" s="17">
        <f>[10]Março!$K$20</f>
        <v>0.2</v>
      </c>
      <c r="R14" s="17">
        <f>[10]Março!$K$21</f>
        <v>5.4</v>
      </c>
      <c r="S14" s="17">
        <f>[10]Março!$K$22</f>
        <v>0</v>
      </c>
      <c r="T14" s="17">
        <f>[10]Março!$K$23</f>
        <v>0</v>
      </c>
      <c r="U14" s="17">
        <f>[10]Março!$K$24</f>
        <v>12.4</v>
      </c>
      <c r="V14" s="17">
        <f>[10]Março!$K$25</f>
        <v>4.8000000000000007</v>
      </c>
      <c r="W14" s="17">
        <f>[10]Março!$K$26</f>
        <v>14.599999999999998</v>
      </c>
      <c r="X14" s="17">
        <f>[10]Março!$K$27</f>
        <v>0.2</v>
      </c>
      <c r="Y14" s="17">
        <f>[10]Março!$K$28</f>
        <v>0</v>
      </c>
      <c r="Z14" s="17">
        <f>[10]Março!$K$29</f>
        <v>16.600000000000001</v>
      </c>
      <c r="AA14" s="17">
        <f>[10]Março!$K$30</f>
        <v>20.399999999999999</v>
      </c>
      <c r="AB14" s="17">
        <f>[10]Março!$K$31</f>
        <v>16.600000000000001</v>
      </c>
      <c r="AC14" s="17">
        <f>[10]Março!$K$32</f>
        <v>11.200000000000001</v>
      </c>
      <c r="AD14" s="17">
        <f>[10]Março!$K$33</f>
        <v>40.599999999999994</v>
      </c>
      <c r="AE14" s="17">
        <f>[10]Março!$K$34</f>
        <v>3.0000000000000004</v>
      </c>
      <c r="AF14" s="17">
        <f>[10]Março!$K$35</f>
        <v>33.600000000000009</v>
      </c>
      <c r="AG14" s="34">
        <f t="shared" ref="AG14" si="7">SUM(B14:AF14)</f>
        <v>326.8</v>
      </c>
      <c r="AH14" s="37">
        <f t="shared" ref="AH14" si="8">MAX(B14:AF14)</f>
        <v>101</v>
      </c>
      <c r="AI14" s="52">
        <f t="shared" si="1"/>
        <v>6</v>
      </c>
    </row>
    <row r="15" spans="1:36" ht="17.100000000000001" customHeight="1" x14ac:dyDescent="0.2">
      <c r="A15" s="14" t="s">
        <v>6</v>
      </c>
      <c r="B15" s="17">
        <f>[11]Março!$K$5</f>
        <v>3.1999999999999997</v>
      </c>
      <c r="C15" s="17">
        <f>[11]Março!$K$6</f>
        <v>0</v>
      </c>
      <c r="D15" s="17">
        <f>[11]Março!$K$7</f>
        <v>0</v>
      </c>
      <c r="E15" s="17">
        <f>[11]Março!$K$8</f>
        <v>0</v>
      </c>
      <c r="F15" s="17">
        <f>[11]Março!$K$9</f>
        <v>2</v>
      </c>
      <c r="G15" s="17">
        <f>[11]Março!$K$10</f>
        <v>0.2</v>
      </c>
      <c r="H15" s="17">
        <f>[11]Março!$K$11</f>
        <v>0.2</v>
      </c>
      <c r="I15" s="17">
        <f>[11]Março!$K$12</f>
        <v>0</v>
      </c>
      <c r="J15" s="17">
        <f>[11]Março!$K$13</f>
        <v>0.8</v>
      </c>
      <c r="K15" s="17">
        <f>[11]Março!$K$14</f>
        <v>4.8</v>
      </c>
      <c r="L15" s="17">
        <f>[11]Março!$K$15</f>
        <v>54.599999999999994</v>
      </c>
      <c r="M15" s="17">
        <f>[11]Março!$K$16</f>
        <v>9.1999999999999993</v>
      </c>
      <c r="N15" s="17">
        <f>[11]Março!$K$17</f>
        <v>0</v>
      </c>
      <c r="O15" s="17">
        <f>[11]Março!$K$18</f>
        <v>25.2</v>
      </c>
      <c r="P15" s="17">
        <f>[11]Março!$K$19</f>
        <v>2.2000000000000002</v>
      </c>
      <c r="Q15" s="17">
        <f>[11]Março!$K$20</f>
        <v>11.799999999999999</v>
      </c>
      <c r="R15" s="17">
        <f>[11]Março!$K$21</f>
        <v>0.2</v>
      </c>
      <c r="S15" s="17">
        <f>[11]Março!$K$22</f>
        <v>0</v>
      </c>
      <c r="T15" s="17">
        <f>[11]Março!$K$23</f>
        <v>0</v>
      </c>
      <c r="U15" s="17">
        <f>[11]Março!$K$24</f>
        <v>0</v>
      </c>
      <c r="V15" s="17">
        <f>[11]Março!$K$25</f>
        <v>7.4</v>
      </c>
      <c r="W15" s="17">
        <f>[11]Março!$K$26</f>
        <v>5.8</v>
      </c>
      <c r="X15" s="17">
        <f>[11]Março!$K$27</f>
        <v>0</v>
      </c>
      <c r="Y15" s="17">
        <f>[11]Março!$K$28</f>
        <v>0</v>
      </c>
      <c r="Z15" s="17">
        <f>[11]Março!$K$29</f>
        <v>1</v>
      </c>
      <c r="AA15" s="17">
        <f>[11]Março!$K$30</f>
        <v>4.4000000000000004</v>
      </c>
      <c r="AB15" s="17">
        <f>[11]Março!$K$31</f>
        <v>15.999999999999996</v>
      </c>
      <c r="AC15" s="17">
        <f>[11]Março!$K$32</f>
        <v>1.6</v>
      </c>
      <c r="AD15" s="17">
        <f>[11]Março!$K$33</f>
        <v>30.799999999999997</v>
      </c>
      <c r="AE15" s="17">
        <f>[11]Março!$K$34</f>
        <v>44.000000000000007</v>
      </c>
      <c r="AF15" s="17">
        <f>[11]Março!$K$35</f>
        <v>0.4</v>
      </c>
      <c r="AG15" s="34">
        <f t="shared" si="2"/>
        <v>225.80000000000004</v>
      </c>
      <c r="AH15" s="37">
        <f t="shared" si="3"/>
        <v>54.599999999999994</v>
      </c>
      <c r="AI15" s="52">
        <f t="shared" si="1"/>
        <v>10</v>
      </c>
    </row>
    <row r="16" spans="1:36" ht="17.100000000000001" customHeight="1" x14ac:dyDescent="0.2">
      <c r="A16" s="14" t="s">
        <v>7</v>
      </c>
      <c r="B16" s="17">
        <f>[12]Março!$K$5</f>
        <v>0</v>
      </c>
      <c r="C16" s="17">
        <f>[12]Março!$K$6</f>
        <v>16.2</v>
      </c>
      <c r="D16" s="17">
        <f>[12]Março!$K$7</f>
        <v>16.599999999999998</v>
      </c>
      <c r="E16" s="17">
        <f>[12]Março!$K$8</f>
        <v>0</v>
      </c>
      <c r="F16" s="17">
        <f>[12]Março!$K$9</f>
        <v>0</v>
      </c>
      <c r="G16" s="17">
        <f>[12]Março!$K$10</f>
        <v>39.4</v>
      </c>
      <c r="H16" s="17">
        <f>[12]Março!$K$11</f>
        <v>0</v>
      </c>
      <c r="I16" s="17">
        <f>[12]Março!$K$12</f>
        <v>0</v>
      </c>
      <c r="J16" s="17">
        <f>[12]Março!$K$13</f>
        <v>0</v>
      </c>
      <c r="K16" s="17">
        <f>[12]Março!$K$14</f>
        <v>20.599999999999998</v>
      </c>
      <c r="L16" s="17">
        <f>[12]Março!$K$15</f>
        <v>4.8000000000000007</v>
      </c>
      <c r="M16" s="17">
        <f>[12]Março!$K$16</f>
        <v>0.60000000000000009</v>
      </c>
      <c r="N16" s="17">
        <f>[12]Março!$K$17</f>
        <v>0</v>
      </c>
      <c r="O16" s="17">
        <f>[12]Março!$K$18</f>
        <v>16.600000000000001</v>
      </c>
      <c r="P16" s="17">
        <f>[12]Março!$K$19</f>
        <v>0</v>
      </c>
      <c r="Q16" s="17">
        <f>[12]Março!$K$20</f>
        <v>0</v>
      </c>
      <c r="R16" s="17">
        <f>[12]Março!$K$21</f>
        <v>5</v>
      </c>
      <c r="S16" s="17">
        <f>[12]Março!$K$22</f>
        <v>0</v>
      </c>
      <c r="T16" s="17">
        <f>[12]Março!$K$23</f>
        <v>3.4000000000000004</v>
      </c>
      <c r="U16" s="17">
        <f>[12]Março!$K$24</f>
        <v>18.2</v>
      </c>
      <c r="V16" s="17">
        <f>[12]Março!$K$25</f>
        <v>8.1999999999999993</v>
      </c>
      <c r="W16" s="17">
        <f>[12]Março!$K$26</f>
        <v>0</v>
      </c>
      <c r="X16" s="17">
        <f>[12]Março!$K$27</f>
        <v>0</v>
      </c>
      <c r="Y16" s="17">
        <f>[12]Março!$K$28</f>
        <v>0</v>
      </c>
      <c r="Z16" s="17">
        <f>[12]Março!$K$29</f>
        <v>0</v>
      </c>
      <c r="AA16" s="17">
        <f>[12]Março!$K$30</f>
        <v>0</v>
      </c>
      <c r="AB16" s="17">
        <f>[12]Março!$K$31</f>
        <v>0</v>
      </c>
      <c r="AC16" s="17">
        <f>[12]Março!$K$32</f>
        <v>0.8</v>
      </c>
      <c r="AD16" s="17">
        <f>[12]Março!$K$33</f>
        <v>0</v>
      </c>
      <c r="AE16" s="17">
        <f>[12]Março!$K$34</f>
        <v>0.2</v>
      </c>
      <c r="AF16" s="17">
        <f>[12]Março!$K$35</f>
        <v>6</v>
      </c>
      <c r="AG16" s="34">
        <f t="shared" si="2"/>
        <v>156.59999999999997</v>
      </c>
      <c r="AH16" s="37">
        <f t="shared" si="3"/>
        <v>39.4</v>
      </c>
      <c r="AI16" s="52">
        <f t="shared" si="1"/>
        <v>17</v>
      </c>
      <c r="AJ16" s="25" t="s">
        <v>50</v>
      </c>
    </row>
    <row r="17" spans="1:35" ht="17.100000000000001" customHeight="1" x14ac:dyDescent="0.2">
      <c r="A17" s="14" t="s">
        <v>8</v>
      </c>
      <c r="B17" s="16">
        <f>[13]Março!$K$5</f>
        <v>0</v>
      </c>
      <c r="C17" s="16">
        <f>[13]Março!$K$6</f>
        <v>0</v>
      </c>
      <c r="D17" s="16">
        <f>[13]Março!$K$7</f>
        <v>28.999999999999996</v>
      </c>
      <c r="E17" s="16">
        <f>[13]Março!$K$8</f>
        <v>12.4</v>
      </c>
      <c r="F17" s="16">
        <f>[13]Março!$K$9</f>
        <v>23.6</v>
      </c>
      <c r="G17" s="16">
        <f>[13]Março!$K$10</f>
        <v>0.2</v>
      </c>
      <c r="H17" s="16">
        <f>[13]Março!$K$11</f>
        <v>3.4000000000000004</v>
      </c>
      <c r="I17" s="16">
        <f>[13]Março!$K$12</f>
        <v>0</v>
      </c>
      <c r="J17" s="16">
        <f>[13]Março!$K$13</f>
        <v>0</v>
      </c>
      <c r="K17" s="16">
        <f>[13]Março!$K$14</f>
        <v>8.6</v>
      </c>
      <c r="L17" s="16">
        <f>[13]Março!$K$15</f>
        <v>0.2</v>
      </c>
      <c r="M17" s="16">
        <f>[13]Março!$K$16</f>
        <v>6.2000000000000011</v>
      </c>
      <c r="N17" s="16">
        <f>[13]Março!$K$17</f>
        <v>13.4</v>
      </c>
      <c r="O17" s="16">
        <f>[13]Março!$K$18</f>
        <v>0.2</v>
      </c>
      <c r="P17" s="16">
        <f>[13]Março!$K$19</f>
        <v>0</v>
      </c>
      <c r="Q17" s="16">
        <f>[13]Março!$K$20</f>
        <v>0</v>
      </c>
      <c r="R17" s="16">
        <f>[13]Março!$K$21</f>
        <v>0</v>
      </c>
      <c r="S17" s="16">
        <f>[13]Março!$K$22</f>
        <v>1.4</v>
      </c>
      <c r="T17" s="16">
        <f>[13]Março!$K$23</f>
        <v>18</v>
      </c>
      <c r="U17" s="16">
        <f>[13]Março!$K$24</f>
        <v>43.199999999999996</v>
      </c>
      <c r="V17" s="16">
        <f>[13]Março!$K$25</f>
        <v>3.4000000000000004</v>
      </c>
      <c r="W17" s="16">
        <f>[13]Março!$K$26</f>
        <v>0</v>
      </c>
      <c r="X17" s="16">
        <f>[13]Março!$K$27</f>
        <v>0</v>
      </c>
      <c r="Y17" s="16">
        <f>[13]Março!$K$28</f>
        <v>0.2</v>
      </c>
      <c r="Z17" s="16">
        <f>[13]Março!$K$29</f>
        <v>0</v>
      </c>
      <c r="AA17" s="16">
        <f>[13]Março!$K$30</f>
        <v>0</v>
      </c>
      <c r="AB17" s="16">
        <f>[13]Março!$K$31</f>
        <v>0</v>
      </c>
      <c r="AC17" s="16">
        <f>[13]Março!$K$32</f>
        <v>0</v>
      </c>
      <c r="AD17" s="16">
        <f>[13]Março!$K$33</f>
        <v>0</v>
      </c>
      <c r="AE17" s="16">
        <f>[13]Março!$K$34</f>
        <v>3.2</v>
      </c>
      <c r="AF17" s="16">
        <f>[13]Março!$K$35</f>
        <v>5.4</v>
      </c>
      <c r="AG17" s="34">
        <f t="shared" si="2"/>
        <v>172</v>
      </c>
      <c r="AH17" s="37">
        <f t="shared" si="3"/>
        <v>43.199999999999996</v>
      </c>
      <c r="AI17" s="52">
        <f t="shared" si="1"/>
        <v>14</v>
      </c>
    </row>
    <row r="18" spans="1:35" ht="17.100000000000001" customHeight="1" x14ac:dyDescent="0.2">
      <c r="A18" s="14" t="s">
        <v>9</v>
      </c>
      <c r="B18" s="17">
        <f>[14]Março!$K$5</f>
        <v>0</v>
      </c>
      <c r="C18" s="17">
        <f>[14]Março!$K$6</f>
        <v>0</v>
      </c>
      <c r="D18" s="17">
        <f>[14]Março!$K$7</f>
        <v>27.599999999999998</v>
      </c>
      <c r="E18" s="17">
        <f>[14]Março!$K$8</f>
        <v>1.2</v>
      </c>
      <c r="F18" s="17">
        <f>[14]Março!$K$9</f>
        <v>0</v>
      </c>
      <c r="G18" s="17">
        <f>[14]Março!$K$10</f>
        <v>5.4</v>
      </c>
      <c r="H18" s="17">
        <f>[14]Março!$K$11</f>
        <v>9.2000000000000011</v>
      </c>
      <c r="I18" s="17">
        <f>[14]Março!$K$12</f>
        <v>0</v>
      </c>
      <c r="J18" s="17">
        <f>[14]Março!$K$13</f>
        <v>0</v>
      </c>
      <c r="K18" s="17">
        <f>[14]Março!$K$14</f>
        <v>4.6000000000000005</v>
      </c>
      <c r="L18" s="17">
        <f>[14]Março!$K$15</f>
        <v>27.2</v>
      </c>
      <c r="M18" s="17">
        <f>[14]Março!$K$16</f>
        <v>0.2</v>
      </c>
      <c r="N18" s="17">
        <f>[14]Março!$K$17</f>
        <v>0</v>
      </c>
      <c r="O18" s="17">
        <f>[14]Março!$K$18</f>
        <v>21.599999999999998</v>
      </c>
      <c r="P18" s="17">
        <f>[14]Março!$K$19</f>
        <v>0</v>
      </c>
      <c r="Q18" s="17">
        <f>[14]Março!$K$20</f>
        <v>0</v>
      </c>
      <c r="R18" s="17">
        <f>[14]Março!$K$21</f>
        <v>0.8</v>
      </c>
      <c r="S18" s="17">
        <f>[14]Março!$K$22</f>
        <v>0</v>
      </c>
      <c r="T18" s="17">
        <f>[14]Março!$K$23</f>
        <v>1</v>
      </c>
      <c r="U18" s="17">
        <f>[14]Março!$K$24</f>
        <v>10</v>
      </c>
      <c r="V18" s="17">
        <f>[14]Março!$K$25</f>
        <v>9.5999999999999979</v>
      </c>
      <c r="W18" s="17">
        <f>[14]Março!$K$26</f>
        <v>0.2</v>
      </c>
      <c r="X18" s="17">
        <f>[14]Março!$K$27</f>
        <v>0</v>
      </c>
      <c r="Y18" s="17">
        <f>[14]Março!$K$28</f>
        <v>0</v>
      </c>
      <c r="Z18" s="17">
        <f>[14]Março!$K$29</f>
        <v>0</v>
      </c>
      <c r="AA18" s="17">
        <f>[14]Março!$K$30</f>
        <v>0</v>
      </c>
      <c r="AB18" s="17">
        <f>[14]Março!$K$31</f>
        <v>0</v>
      </c>
      <c r="AC18" s="17">
        <f>[14]Março!$K$32</f>
        <v>0</v>
      </c>
      <c r="AD18" s="17">
        <f>[14]Março!$K$33</f>
        <v>0</v>
      </c>
      <c r="AE18" s="17">
        <f>[14]Março!$K$34</f>
        <v>24.399999999999995</v>
      </c>
      <c r="AF18" s="17">
        <f>[14]Março!$K$35</f>
        <v>1.4</v>
      </c>
      <c r="AG18" s="34">
        <f t="shared" ref="AG18:AG32" si="9">SUM(B18:AF18)</f>
        <v>144.4</v>
      </c>
      <c r="AH18" s="37">
        <f t="shared" ref="AH18:AH32" si="10">MAX(B18:AF18)</f>
        <v>27.599999999999998</v>
      </c>
      <c r="AI18" s="52">
        <f t="shared" si="1"/>
        <v>16</v>
      </c>
    </row>
    <row r="19" spans="1:35" ht="17.100000000000001" customHeight="1" x14ac:dyDescent="0.2">
      <c r="A19" s="14" t="s">
        <v>47</v>
      </c>
      <c r="B19" s="17">
        <f>[15]Março!$K$5</f>
        <v>0</v>
      </c>
      <c r="C19" s="17">
        <f>[15]Março!$K$6</f>
        <v>14.2</v>
      </c>
      <c r="D19" s="17">
        <f>[15]Março!$K$7</f>
        <v>28.4</v>
      </c>
      <c r="E19" s="17">
        <f>[15]Março!$K$8</f>
        <v>0.2</v>
      </c>
      <c r="F19" s="17">
        <f>[15]Março!$K$9</f>
        <v>0</v>
      </c>
      <c r="G19" s="17">
        <f>[15]Março!$K$10</f>
        <v>0</v>
      </c>
      <c r="H19" s="17">
        <f>[15]Março!$K$11</f>
        <v>0.2</v>
      </c>
      <c r="I19" s="17">
        <f>[15]Março!$K$12</f>
        <v>0</v>
      </c>
      <c r="J19" s="17">
        <f>[15]Março!$K$13</f>
        <v>0</v>
      </c>
      <c r="K19" s="17">
        <f>[15]Março!$K$14</f>
        <v>28.4</v>
      </c>
      <c r="L19" s="17">
        <f>[15]Março!$K$15</f>
        <v>21.999999999999996</v>
      </c>
      <c r="M19" s="17">
        <f>[15]Março!$K$16</f>
        <v>0.2</v>
      </c>
      <c r="N19" s="17">
        <f>[15]Março!$K$17</f>
        <v>0</v>
      </c>
      <c r="O19" s="17">
        <f>[15]Março!$K$18</f>
        <v>0</v>
      </c>
      <c r="P19" s="17">
        <f>[15]Março!$K$19</f>
        <v>1.6</v>
      </c>
      <c r="Q19" s="17">
        <f>[15]Março!$K$20</f>
        <v>2.6</v>
      </c>
      <c r="R19" s="17">
        <f>[15]Março!$K$21</f>
        <v>0.2</v>
      </c>
      <c r="S19" s="17">
        <f>[15]Março!$K$22</f>
        <v>0</v>
      </c>
      <c r="T19" s="17">
        <f>[15]Março!$K$23</f>
        <v>12.6</v>
      </c>
      <c r="U19" s="17">
        <f>[15]Março!$K$24</f>
        <v>5.2</v>
      </c>
      <c r="V19" s="17">
        <f>[15]Março!$K$25</f>
        <v>13</v>
      </c>
      <c r="W19" s="17">
        <f>[15]Março!$K$26</f>
        <v>8.6</v>
      </c>
      <c r="X19" s="17">
        <f>[15]Março!$K$27</f>
        <v>0</v>
      </c>
      <c r="Y19" s="17">
        <f>[15]Março!$K$28</f>
        <v>0</v>
      </c>
      <c r="Z19" s="17">
        <f>[15]Março!$K$29</f>
        <v>0</v>
      </c>
      <c r="AA19" s="17">
        <f>[15]Março!$K$30</f>
        <v>0</v>
      </c>
      <c r="AB19" s="17">
        <f>[15]Março!$K$31</f>
        <v>0</v>
      </c>
      <c r="AC19" s="17">
        <f>[15]Março!$K$32</f>
        <v>0.8</v>
      </c>
      <c r="AD19" s="17">
        <f>[15]Março!$K$33</f>
        <v>8.1999999999999993</v>
      </c>
      <c r="AE19" s="17">
        <f>[15]Março!$K$34</f>
        <v>5</v>
      </c>
      <c r="AF19" s="17">
        <f>[15]Março!$K$35</f>
        <v>0.2</v>
      </c>
      <c r="AG19" s="34">
        <f t="shared" ref="AG19:AG20" si="11">SUM(B19:AF19)</f>
        <v>151.6</v>
      </c>
      <c r="AH19" s="37">
        <f t="shared" ref="AH19:AH20" si="12">MAX(B19:AF19)</f>
        <v>28.4</v>
      </c>
      <c r="AI19" s="52">
        <f t="shared" si="1"/>
        <v>13</v>
      </c>
    </row>
    <row r="20" spans="1:35" ht="17.100000000000001" customHeight="1" x14ac:dyDescent="0.2">
      <c r="A20" s="14" t="s">
        <v>10</v>
      </c>
      <c r="B20" s="17">
        <f>[16]Março!$K$5</f>
        <v>0</v>
      </c>
      <c r="C20" s="17">
        <f>[16]Março!$K$6</f>
        <v>20.6</v>
      </c>
      <c r="D20" s="17">
        <f>[16]Março!$K$7</f>
        <v>5.2</v>
      </c>
      <c r="E20" s="17">
        <f>[16]Março!$K$8</f>
        <v>8.8000000000000007</v>
      </c>
      <c r="F20" s="17">
        <f>[16]Março!$K$9</f>
        <v>0.2</v>
      </c>
      <c r="G20" s="17">
        <f>[16]Março!$K$10</f>
        <v>10.199999999999999</v>
      </c>
      <c r="H20" s="17">
        <f>[16]Março!$K$11</f>
        <v>2</v>
      </c>
      <c r="I20" s="17">
        <f>[16]Março!$K$12</f>
        <v>0</v>
      </c>
      <c r="J20" s="17">
        <f>[16]Março!$K$13</f>
        <v>0</v>
      </c>
      <c r="K20" s="17">
        <f>[16]Março!$K$14</f>
        <v>38.600000000000009</v>
      </c>
      <c r="L20" s="17">
        <f>[16]Março!$K$15</f>
        <v>2.2000000000000002</v>
      </c>
      <c r="M20" s="17">
        <f>[16]Março!$K$16</f>
        <v>3.2</v>
      </c>
      <c r="N20" s="17">
        <f>[16]Março!$K$17</f>
        <v>6.1999999999999993</v>
      </c>
      <c r="O20" s="17">
        <f>[16]Março!$K$18</f>
        <v>0.4</v>
      </c>
      <c r="P20" s="17">
        <f>[16]Março!$K$19</f>
        <v>0</v>
      </c>
      <c r="Q20" s="17">
        <f>[16]Março!$K$20</f>
        <v>0</v>
      </c>
      <c r="R20" s="17">
        <f>[16]Março!$K$21</f>
        <v>0</v>
      </c>
      <c r="S20" s="17">
        <f>[16]Março!$K$22</f>
        <v>0</v>
      </c>
      <c r="T20" s="17">
        <f>[16]Março!$K$23</f>
        <v>4.4000000000000004</v>
      </c>
      <c r="U20" s="17">
        <f>[16]Março!$K$24</f>
        <v>20.399999999999999</v>
      </c>
      <c r="V20" s="17">
        <f>[16]Março!$K$25</f>
        <v>8.3999999999999986</v>
      </c>
      <c r="W20" s="17">
        <f>[16]Março!$K$26</f>
        <v>0</v>
      </c>
      <c r="X20" s="17">
        <f>[16]Março!$K$27</f>
        <v>0</v>
      </c>
      <c r="Y20" s="17">
        <f>[16]Março!$K$28</f>
        <v>0</v>
      </c>
      <c r="Z20" s="17">
        <f>[16]Março!$K$29</f>
        <v>0</v>
      </c>
      <c r="AA20" s="17">
        <f>[16]Março!$K$30</f>
        <v>0</v>
      </c>
      <c r="AB20" s="17">
        <f>[16]Março!$K$31</f>
        <v>0</v>
      </c>
      <c r="AC20" s="17">
        <f>[16]Março!$K$32</f>
        <v>0</v>
      </c>
      <c r="AD20" s="17">
        <f>[16]Março!$K$33</f>
        <v>2.4</v>
      </c>
      <c r="AE20" s="17">
        <f>[16]Março!$K$34</f>
        <v>1.2000000000000002</v>
      </c>
      <c r="AF20" s="17">
        <f>[16]Março!$K$35</f>
        <v>0.2</v>
      </c>
      <c r="AG20" s="34">
        <f t="shared" si="11"/>
        <v>134.60000000000002</v>
      </c>
      <c r="AH20" s="37">
        <f t="shared" si="12"/>
        <v>38.600000000000009</v>
      </c>
      <c r="AI20" s="52">
        <f t="shared" si="1"/>
        <v>14</v>
      </c>
    </row>
    <row r="21" spans="1:35" ht="17.100000000000001" customHeight="1" x14ac:dyDescent="0.2">
      <c r="A21" s="14" t="s">
        <v>11</v>
      </c>
      <c r="B21" s="17">
        <f>[17]Março!$K$5</f>
        <v>0</v>
      </c>
      <c r="C21" s="17">
        <f>[17]Março!$K$6</f>
        <v>4.4000000000000004</v>
      </c>
      <c r="D21" s="17">
        <f>[17]Março!$K$7</f>
        <v>37.999999999999993</v>
      </c>
      <c r="E21" s="17">
        <f>[17]Março!$K$8</f>
        <v>4</v>
      </c>
      <c r="F21" s="17">
        <f>[17]Março!$K$9</f>
        <v>0.2</v>
      </c>
      <c r="G21" s="17">
        <f>[17]Março!$K$10</f>
        <v>0.4</v>
      </c>
      <c r="H21" s="17">
        <f>[17]Março!$K$11</f>
        <v>0.4</v>
      </c>
      <c r="I21" s="17">
        <f>[17]Março!$K$12</f>
        <v>0</v>
      </c>
      <c r="J21" s="17">
        <f>[17]Março!$K$13</f>
        <v>0</v>
      </c>
      <c r="K21" s="17">
        <f>[17]Março!$K$14</f>
        <v>38</v>
      </c>
      <c r="L21" s="17">
        <f>[17]Março!$K$15</f>
        <v>15.4</v>
      </c>
      <c r="M21" s="17">
        <f>[17]Março!$K$16</f>
        <v>1</v>
      </c>
      <c r="N21" s="17">
        <f>[17]Março!$K$17</f>
        <v>2</v>
      </c>
      <c r="O21" s="17">
        <f>[17]Março!$K$18</f>
        <v>28.2</v>
      </c>
      <c r="P21" s="17">
        <f>[17]Março!$K$19</f>
        <v>0.2</v>
      </c>
      <c r="Q21" s="17">
        <f>[17]Março!$K$20</f>
        <v>0</v>
      </c>
      <c r="R21" s="17">
        <f>[17]Março!$K$21</f>
        <v>0</v>
      </c>
      <c r="S21" s="17">
        <f>[17]Março!$K$22</f>
        <v>10.199999999999999</v>
      </c>
      <c r="T21" s="17">
        <f>[17]Março!$K$23</f>
        <v>1</v>
      </c>
      <c r="U21" s="17">
        <f>[17]Março!$K$24</f>
        <v>6.6</v>
      </c>
      <c r="V21" s="17">
        <f>[17]Março!$K$25</f>
        <v>10.4</v>
      </c>
      <c r="W21" s="17">
        <f>[17]Março!$K$26</f>
        <v>1.7999999999999998</v>
      </c>
      <c r="X21" s="17">
        <f>[17]Março!$K$27</f>
        <v>0</v>
      </c>
      <c r="Y21" s="17">
        <f>[17]Março!$K$28</f>
        <v>0</v>
      </c>
      <c r="Z21" s="17">
        <f>[17]Março!$K$29</f>
        <v>0</v>
      </c>
      <c r="AA21" s="17">
        <f>[17]Março!$K$30</f>
        <v>0</v>
      </c>
      <c r="AB21" s="17">
        <f>[17]Março!$K$31</f>
        <v>0</v>
      </c>
      <c r="AC21" s="17">
        <f>[17]Março!$K$32</f>
        <v>21.6</v>
      </c>
      <c r="AD21" s="17">
        <f>[17]Março!$K$33</f>
        <v>0</v>
      </c>
      <c r="AE21" s="17">
        <f>[17]Março!$K$34</f>
        <v>0.2</v>
      </c>
      <c r="AF21" s="17">
        <f>[17]Março!$K$35</f>
        <v>0.2</v>
      </c>
      <c r="AG21" s="34">
        <f t="shared" si="9"/>
        <v>184.19999999999996</v>
      </c>
      <c r="AH21" s="37">
        <f t="shared" si="10"/>
        <v>38</v>
      </c>
      <c r="AI21" s="52">
        <f t="shared" si="1"/>
        <v>11</v>
      </c>
    </row>
    <row r="22" spans="1:35" ht="17.100000000000001" customHeight="1" x14ac:dyDescent="0.2">
      <c r="A22" s="14" t="s">
        <v>12</v>
      </c>
      <c r="B22" s="17">
        <f>[18]Março!$K$5</f>
        <v>0</v>
      </c>
      <c r="C22" s="17">
        <f>[18]Março!$K$6</f>
        <v>0</v>
      </c>
      <c r="D22" s="17">
        <f>[18]Março!$K$7</f>
        <v>57.4</v>
      </c>
      <c r="E22" s="17">
        <f>[18]Março!$K$8</f>
        <v>0</v>
      </c>
      <c r="F22" s="17">
        <f>[18]Março!$K$9</f>
        <v>0</v>
      </c>
      <c r="G22" s="17">
        <f>[18]Março!$K$10</f>
        <v>0</v>
      </c>
      <c r="H22" s="17">
        <f>[18]Março!$K$11</f>
        <v>2.4</v>
      </c>
      <c r="I22" s="17">
        <f>[18]Março!$K$12</f>
        <v>0</v>
      </c>
      <c r="J22" s="17">
        <f>[18]Março!$K$13</f>
        <v>0</v>
      </c>
      <c r="K22" s="17">
        <f>[18]Março!$K$14</f>
        <v>43.4</v>
      </c>
      <c r="L22" s="17">
        <f>[18]Março!$K$15</f>
        <v>2.8000000000000003</v>
      </c>
      <c r="M22" s="17">
        <f>[18]Março!$K$16</f>
        <v>10.599999999999998</v>
      </c>
      <c r="N22" s="17">
        <f>[18]Março!$K$17</f>
        <v>0</v>
      </c>
      <c r="O22" s="17">
        <f>[18]Março!$K$18</f>
        <v>1.4</v>
      </c>
      <c r="P22" s="17">
        <f>[18]Março!$K$19</f>
        <v>3.6</v>
      </c>
      <c r="Q22" s="17">
        <f>[18]Março!$K$20</f>
        <v>0.60000000000000009</v>
      </c>
      <c r="R22" s="17">
        <f>[18]Março!$K$21</f>
        <v>0</v>
      </c>
      <c r="S22" s="17">
        <f>[18]Março!$K$22</f>
        <v>0</v>
      </c>
      <c r="T22" s="17">
        <f>[18]Março!$K$23</f>
        <v>10.199999999999999</v>
      </c>
      <c r="U22" s="17">
        <f>[18]Março!$K$24</f>
        <v>19.2</v>
      </c>
      <c r="V22" s="17">
        <f>[18]Março!$K$25</f>
        <v>23</v>
      </c>
      <c r="W22" s="17">
        <f>[18]Março!$K$26</f>
        <v>99.199999999999989</v>
      </c>
      <c r="X22" s="17">
        <f>[18]Março!$K$27</f>
        <v>0</v>
      </c>
      <c r="Y22" s="17">
        <f>[18]Março!$K$28</f>
        <v>0</v>
      </c>
      <c r="Z22" s="17">
        <f>[18]Março!$K$29</f>
        <v>0</v>
      </c>
      <c r="AA22" s="17">
        <f>[18]Março!$K$30</f>
        <v>0</v>
      </c>
      <c r="AB22" s="17">
        <f>[18]Março!$K$31</f>
        <v>0</v>
      </c>
      <c r="AC22" s="17">
        <f>[18]Março!$K$32</f>
        <v>8.8000000000000007</v>
      </c>
      <c r="AD22" s="17">
        <f>[18]Março!$K$33</f>
        <v>0.8</v>
      </c>
      <c r="AE22" s="17">
        <f>[18]Março!$K$34</f>
        <v>0</v>
      </c>
      <c r="AF22" s="17">
        <f>[18]Março!$K$35</f>
        <v>0</v>
      </c>
      <c r="AG22" s="34">
        <f t="shared" si="9"/>
        <v>283.39999999999998</v>
      </c>
      <c r="AH22" s="37">
        <f t="shared" si="10"/>
        <v>99.199999999999989</v>
      </c>
      <c r="AI22" s="52">
        <f t="shared" si="1"/>
        <v>17</v>
      </c>
    </row>
    <row r="23" spans="1:35" ht="17.100000000000001" customHeight="1" x14ac:dyDescent="0.2">
      <c r="A23" s="14" t="s">
        <v>13</v>
      </c>
      <c r="B23" s="17">
        <f>[19]Março!$K$5</f>
        <v>0</v>
      </c>
      <c r="C23" s="17">
        <f>[19]Março!$K$6</f>
        <v>0</v>
      </c>
      <c r="D23" s="17">
        <f>[19]Março!$K$7</f>
        <v>5</v>
      </c>
      <c r="E23" s="17">
        <f>[19]Março!$K$8</f>
        <v>0</v>
      </c>
      <c r="F23" s="17">
        <f>[19]Março!$K$9</f>
        <v>0.2</v>
      </c>
      <c r="G23" s="17">
        <f>[19]Março!$K$10</f>
        <v>9.6000000000000014</v>
      </c>
      <c r="H23" s="17">
        <f>[19]Março!$K$11</f>
        <v>2.4000000000000004</v>
      </c>
      <c r="I23" s="17">
        <f>[19]Março!$K$12</f>
        <v>0</v>
      </c>
      <c r="J23" s="17">
        <f>[19]Março!$K$13</f>
        <v>0</v>
      </c>
      <c r="K23" s="17">
        <f>[19]Março!$K$14</f>
        <v>1.2000000000000002</v>
      </c>
      <c r="L23" s="17">
        <f>[19]Março!$K$15</f>
        <v>0.2</v>
      </c>
      <c r="M23" s="17">
        <f>[19]Março!$K$16</f>
        <v>3</v>
      </c>
      <c r="N23" s="17">
        <f>[19]Março!$K$17</f>
        <v>0</v>
      </c>
      <c r="O23" s="17">
        <f>[19]Março!$K$18</f>
        <v>0</v>
      </c>
      <c r="P23" s="17">
        <f>[19]Março!$K$19</f>
        <v>1</v>
      </c>
      <c r="Q23" s="17">
        <f>[19]Março!$K$20</f>
        <v>0.6</v>
      </c>
      <c r="R23" s="17">
        <f>[19]Março!$K$21</f>
        <v>2.4000000000000004</v>
      </c>
      <c r="S23" s="17">
        <f>[19]Março!$K$22</f>
        <v>0</v>
      </c>
      <c r="T23" s="17">
        <f>[19]Março!$K$23</f>
        <v>0</v>
      </c>
      <c r="U23" s="17">
        <f>[19]Março!$K$24</f>
        <v>0</v>
      </c>
      <c r="V23" s="17">
        <f>[19]Março!$K$25</f>
        <v>5.8</v>
      </c>
      <c r="W23" s="17">
        <f>[19]Março!$K$26</f>
        <v>102.79999999999998</v>
      </c>
      <c r="X23" s="17">
        <f>[19]Março!$K$27</f>
        <v>0</v>
      </c>
      <c r="Y23" s="17">
        <f>[19]Março!$K$28</f>
        <v>0</v>
      </c>
      <c r="Z23" s="17">
        <f>[19]Março!$K$29</f>
        <v>0</v>
      </c>
      <c r="AA23" s="17">
        <f>[19]Março!$K$30</f>
        <v>0.2</v>
      </c>
      <c r="AB23" s="17">
        <f>[19]Março!$K$31</f>
        <v>2</v>
      </c>
      <c r="AC23" s="17">
        <f>[19]Março!$K$32</f>
        <v>0.2</v>
      </c>
      <c r="AD23" s="86" t="str">
        <f>[19]Março!$K$33</f>
        <v>*</v>
      </c>
      <c r="AE23" s="16">
        <f>[19]Março!$K$34</f>
        <v>0</v>
      </c>
      <c r="AF23" s="17">
        <f>[19]Março!$K$35</f>
        <v>0</v>
      </c>
      <c r="AG23" s="34">
        <f t="shared" si="9"/>
        <v>136.59999999999997</v>
      </c>
      <c r="AH23" s="37">
        <f t="shared" si="10"/>
        <v>102.79999999999998</v>
      </c>
      <c r="AI23" s="52">
        <f t="shared" si="1"/>
        <v>15</v>
      </c>
    </row>
    <row r="24" spans="1:35" ht="17.100000000000001" customHeight="1" x14ac:dyDescent="0.2">
      <c r="A24" s="14" t="s">
        <v>14</v>
      </c>
      <c r="B24" s="17">
        <f>[20]Março!$K$5</f>
        <v>26.8</v>
      </c>
      <c r="C24" s="17">
        <f>[20]Março!$K$6</f>
        <v>0.4</v>
      </c>
      <c r="D24" s="17">
        <f>[20]Março!$K$7</f>
        <v>0</v>
      </c>
      <c r="E24" s="17">
        <f>[20]Março!$K$8</f>
        <v>10</v>
      </c>
      <c r="F24" s="17">
        <f>[20]Março!$K$9</f>
        <v>5.2</v>
      </c>
      <c r="G24" s="17">
        <f>[20]Março!$K$10</f>
        <v>0</v>
      </c>
      <c r="H24" s="17">
        <f>[20]Março!$K$11</f>
        <v>89.6</v>
      </c>
      <c r="I24" s="17">
        <f>[20]Março!$K$12</f>
        <v>0.4</v>
      </c>
      <c r="J24" s="17">
        <f>[20]Março!$K$13</f>
        <v>0.2</v>
      </c>
      <c r="K24" s="17">
        <f>[20]Março!$K$14</f>
        <v>3.2</v>
      </c>
      <c r="L24" s="17">
        <f>[20]Março!$K$15</f>
        <v>0</v>
      </c>
      <c r="M24" s="17">
        <f>[20]Março!$K$16</f>
        <v>2.4000000000000004</v>
      </c>
      <c r="N24" s="17">
        <f>[20]Março!$K$17</f>
        <v>10.6</v>
      </c>
      <c r="O24" s="17">
        <f>[20]Março!$K$18</f>
        <v>0</v>
      </c>
      <c r="P24" s="17">
        <f>[20]Março!$K$19</f>
        <v>0</v>
      </c>
      <c r="Q24" s="17">
        <f>[20]Março!$K$20</f>
        <v>0</v>
      </c>
      <c r="R24" s="17">
        <f>[20]Março!$K$21</f>
        <v>0</v>
      </c>
      <c r="S24" s="17">
        <f>[20]Março!$K$22</f>
        <v>0</v>
      </c>
      <c r="T24" s="17">
        <f>[20]Março!$K$23</f>
        <v>0</v>
      </c>
      <c r="U24" s="17">
        <f>[20]Março!$K$24</f>
        <v>0</v>
      </c>
      <c r="V24" s="17">
        <f>[20]Março!$K$25</f>
        <v>0.8</v>
      </c>
      <c r="W24" s="17">
        <f>[20]Março!$K$26</f>
        <v>22</v>
      </c>
      <c r="X24" s="17">
        <f>[20]Março!$K$27</f>
        <v>0</v>
      </c>
      <c r="Y24" s="17">
        <f>[20]Março!$K$28</f>
        <v>0</v>
      </c>
      <c r="Z24" s="17">
        <f>[20]Março!$K$29</f>
        <v>0</v>
      </c>
      <c r="AA24" s="17">
        <f>[20]Março!$K$30</f>
        <v>0</v>
      </c>
      <c r="AB24" s="17">
        <f>[20]Março!$K$31</f>
        <v>2.8</v>
      </c>
      <c r="AC24" s="17">
        <f>[20]Março!$K$32</f>
        <v>0.2</v>
      </c>
      <c r="AD24" s="17">
        <f>[20]Março!$K$33</f>
        <v>6</v>
      </c>
      <c r="AE24" s="17">
        <f>[20]Março!$K$34</f>
        <v>1.2</v>
      </c>
      <c r="AF24" s="17">
        <f>[20]Março!$K$35</f>
        <v>0</v>
      </c>
      <c r="AG24" s="34">
        <f t="shared" si="9"/>
        <v>181.79999999999998</v>
      </c>
      <c r="AH24" s="37">
        <f t="shared" si="10"/>
        <v>89.6</v>
      </c>
      <c r="AI24" s="52">
        <f t="shared" si="1"/>
        <v>15</v>
      </c>
    </row>
    <row r="25" spans="1:35" ht="17.100000000000001" customHeight="1" x14ac:dyDescent="0.2">
      <c r="A25" s="14" t="s">
        <v>15</v>
      </c>
      <c r="B25" s="17">
        <f>[21]Março!$K$5</f>
        <v>0</v>
      </c>
      <c r="C25" s="17">
        <f>[21]Março!$K$6</f>
        <v>40.799999999999997</v>
      </c>
      <c r="D25" s="17">
        <f>[21]Março!$K$7</f>
        <v>14.199999999999998</v>
      </c>
      <c r="E25" s="17">
        <f>[21]Março!$K$8</f>
        <v>5.6000000000000005</v>
      </c>
      <c r="F25" s="17">
        <f>[21]Março!$K$9</f>
        <v>0.2</v>
      </c>
      <c r="G25" s="17">
        <f>[21]Março!$K$10</f>
        <v>2</v>
      </c>
      <c r="H25" s="17">
        <f>[21]Março!$K$11</f>
        <v>0</v>
      </c>
      <c r="I25" s="17">
        <f>[21]Março!$K$12</f>
        <v>0</v>
      </c>
      <c r="J25" s="17">
        <f>[21]Março!$K$13</f>
        <v>0</v>
      </c>
      <c r="K25" s="17">
        <f>[21]Março!$K$14</f>
        <v>79.2</v>
      </c>
      <c r="L25" s="17">
        <f>[21]Março!$K$15</f>
        <v>10.6</v>
      </c>
      <c r="M25" s="17">
        <f>[21]Março!$K$16</f>
        <v>0</v>
      </c>
      <c r="N25" s="17">
        <f>[21]Março!$K$17</f>
        <v>10.8</v>
      </c>
      <c r="O25" s="17">
        <f>[21]Março!$K$18</f>
        <v>0.2</v>
      </c>
      <c r="P25" s="17">
        <f>[21]Março!$K$19</f>
        <v>0.4</v>
      </c>
      <c r="Q25" s="17">
        <f>[21]Março!$K$20</f>
        <v>0</v>
      </c>
      <c r="R25" s="17">
        <f>[21]Março!$K$21</f>
        <v>0</v>
      </c>
      <c r="S25" s="17">
        <f>[21]Março!$K$22</f>
        <v>0</v>
      </c>
      <c r="T25" s="17">
        <f>[21]Março!$K$23</f>
        <v>8.2000000000000011</v>
      </c>
      <c r="U25" s="17">
        <f>[21]Março!$K$24</f>
        <v>27.599999999999994</v>
      </c>
      <c r="V25" s="17">
        <f>[21]Março!$K$25</f>
        <v>2</v>
      </c>
      <c r="W25" s="17">
        <f>[21]Março!$K$26</f>
        <v>1</v>
      </c>
      <c r="X25" s="17">
        <f>[21]Março!$K$27</f>
        <v>0</v>
      </c>
      <c r="Y25" s="17">
        <f>[21]Março!$K$28</f>
        <v>0</v>
      </c>
      <c r="Z25" s="17">
        <f>[21]Março!$K$29</f>
        <v>0</v>
      </c>
      <c r="AA25" s="17">
        <f>[21]Março!$K$30</f>
        <v>0</v>
      </c>
      <c r="AB25" s="17">
        <f>[21]Março!$K$31</f>
        <v>0</v>
      </c>
      <c r="AC25" s="17">
        <f>[21]Março!$K$32</f>
        <v>0.2</v>
      </c>
      <c r="AD25" s="17">
        <f>[21]Março!$K$33</f>
        <v>0</v>
      </c>
      <c r="AE25" s="17">
        <f>[21]Março!$K$34</f>
        <v>0.6</v>
      </c>
      <c r="AF25" s="17">
        <f>[21]Março!$K$35</f>
        <v>0</v>
      </c>
      <c r="AG25" s="34">
        <f t="shared" si="9"/>
        <v>203.59999999999997</v>
      </c>
      <c r="AH25" s="37">
        <f t="shared" si="10"/>
        <v>79.2</v>
      </c>
      <c r="AI25" s="52">
        <f t="shared" si="1"/>
        <v>15</v>
      </c>
    </row>
    <row r="26" spans="1:35" ht="17.100000000000001" customHeight="1" x14ac:dyDescent="0.2">
      <c r="A26" s="14" t="s">
        <v>16</v>
      </c>
      <c r="B26" s="17">
        <f>[22]Março!$K$5</f>
        <v>0</v>
      </c>
      <c r="C26" s="17">
        <f>[22]Março!$K$6</f>
        <v>11.799999999999999</v>
      </c>
      <c r="D26" s="17">
        <f>[22]Março!$K$7</f>
        <v>55.000000000000007</v>
      </c>
      <c r="E26" s="17">
        <f>[22]Março!$K$8</f>
        <v>3.1999999999999997</v>
      </c>
      <c r="F26" s="17">
        <f>[22]Março!$K$9</f>
        <v>0</v>
      </c>
      <c r="G26" s="17">
        <f>[22]Março!$K$10</f>
        <v>0</v>
      </c>
      <c r="H26" s="17">
        <f>[22]Março!$K$11</f>
        <v>0</v>
      </c>
      <c r="I26" s="17">
        <f>[22]Março!$K$12</f>
        <v>0</v>
      </c>
      <c r="J26" s="17">
        <f>[22]Março!$K$13</f>
        <v>0</v>
      </c>
      <c r="K26" s="17">
        <f>[22]Março!$K$14</f>
        <v>28.200000000000003</v>
      </c>
      <c r="L26" s="17">
        <f>[22]Março!$K$15</f>
        <v>44.6</v>
      </c>
      <c r="M26" s="17">
        <f>[22]Março!$K$16</f>
        <v>0.2</v>
      </c>
      <c r="N26" s="17">
        <f>[22]Março!$K$17</f>
        <v>0</v>
      </c>
      <c r="O26" s="17">
        <f>[22]Março!$K$18</f>
        <v>0</v>
      </c>
      <c r="P26" s="17">
        <f>[22]Março!$K$19</f>
        <v>0</v>
      </c>
      <c r="Q26" s="17">
        <f>[22]Março!$K$20</f>
        <v>0.2</v>
      </c>
      <c r="R26" s="17">
        <f>[22]Março!$K$21</f>
        <v>0</v>
      </c>
      <c r="S26" s="17">
        <f>[22]Março!$K$22</f>
        <v>2.4</v>
      </c>
      <c r="T26" s="17">
        <f>[22]Março!$K$23</f>
        <v>12.4</v>
      </c>
      <c r="U26" s="17">
        <f>[22]Março!$K$24</f>
        <v>14.799999999999999</v>
      </c>
      <c r="V26" s="17">
        <f>[22]Março!$K$25</f>
        <v>0</v>
      </c>
      <c r="W26" s="17">
        <f>[22]Março!$K$26</f>
        <v>40</v>
      </c>
      <c r="X26" s="17">
        <f>[22]Março!$K$27</f>
        <v>0</v>
      </c>
      <c r="Y26" s="17">
        <f>[22]Março!$K$28</f>
        <v>0</v>
      </c>
      <c r="Z26" s="17">
        <f>[22]Março!$K$29</f>
        <v>3</v>
      </c>
      <c r="AA26" s="17">
        <f>[22]Março!$K$30</f>
        <v>0</v>
      </c>
      <c r="AB26" s="17">
        <f>[22]Março!$K$31</f>
        <v>0</v>
      </c>
      <c r="AC26" s="17">
        <f>[22]Março!$K$32</f>
        <v>0.4</v>
      </c>
      <c r="AD26" s="17">
        <f>[22]Março!$K$33</f>
        <v>0.2</v>
      </c>
      <c r="AE26" s="17">
        <f>[22]Março!$K$34</f>
        <v>2</v>
      </c>
      <c r="AF26" s="17">
        <f>[22]Março!$K$35</f>
        <v>0.2</v>
      </c>
      <c r="AG26" s="34">
        <f t="shared" si="9"/>
        <v>218.6</v>
      </c>
      <c r="AH26" s="37">
        <f t="shared" si="10"/>
        <v>55.000000000000007</v>
      </c>
      <c r="AI26" s="52">
        <f t="shared" si="1"/>
        <v>15</v>
      </c>
    </row>
    <row r="27" spans="1:35" ht="17.100000000000001" customHeight="1" x14ac:dyDescent="0.2">
      <c r="A27" s="14" t="s">
        <v>17</v>
      </c>
      <c r="B27" s="17">
        <f>[23]Março!$K$5</f>
        <v>0</v>
      </c>
      <c r="C27" s="17">
        <f>[23]Março!$K$6</f>
        <v>5.2</v>
      </c>
      <c r="D27" s="17">
        <f>[23]Março!$K$7</f>
        <v>45.8</v>
      </c>
      <c r="E27" s="17">
        <f>[23]Março!$K$8</f>
        <v>1</v>
      </c>
      <c r="F27" s="17">
        <f>[23]Março!$K$9</f>
        <v>0</v>
      </c>
      <c r="G27" s="17">
        <f>[23]Março!$K$10</f>
        <v>14</v>
      </c>
      <c r="H27" s="17">
        <f>[23]Março!$K$11</f>
        <v>0</v>
      </c>
      <c r="I27" s="17">
        <f>[23]Março!$K$12</f>
        <v>0</v>
      </c>
      <c r="J27" s="17">
        <f>[23]Março!$K$13</f>
        <v>0</v>
      </c>
      <c r="K27" s="17">
        <f>[23]Março!$K$14</f>
        <v>6</v>
      </c>
      <c r="L27" s="17">
        <f>[23]Março!$K$15</f>
        <v>67.399999999999991</v>
      </c>
      <c r="M27" s="17">
        <f>[23]Março!$K$16</f>
        <v>0.4</v>
      </c>
      <c r="N27" s="17">
        <f>[23]Março!$K$17</f>
        <v>0</v>
      </c>
      <c r="O27" s="17">
        <f>[23]Março!$K$18</f>
        <v>27.200000000000003</v>
      </c>
      <c r="P27" s="17">
        <f>[23]Março!$K$19</f>
        <v>0</v>
      </c>
      <c r="Q27" s="17">
        <f>[23]Março!$K$20</f>
        <v>0</v>
      </c>
      <c r="R27" s="17">
        <f>[23]Março!$K$21</f>
        <v>0</v>
      </c>
      <c r="S27" s="17">
        <f>[23]Março!$K$22</f>
        <v>0</v>
      </c>
      <c r="T27" s="17">
        <f>[23]Março!$K$23</f>
        <v>9</v>
      </c>
      <c r="U27" s="17">
        <f>[23]Março!$K$24</f>
        <v>12.6</v>
      </c>
      <c r="V27" s="17">
        <f>[23]Março!$K$25</f>
        <v>23.599999999999998</v>
      </c>
      <c r="W27" s="17">
        <f>[23]Março!$K$26</f>
        <v>2.2000000000000002</v>
      </c>
      <c r="X27" s="17">
        <f>[23]Março!$K$27</f>
        <v>0</v>
      </c>
      <c r="Y27" s="17">
        <f>[23]Março!$K$28</f>
        <v>0</v>
      </c>
      <c r="Z27" s="17">
        <f>[23]Março!$K$29</f>
        <v>0</v>
      </c>
      <c r="AA27" s="17">
        <f>[23]Março!$K$30</f>
        <v>0</v>
      </c>
      <c r="AB27" s="17">
        <f>[23]Março!$K$31</f>
        <v>0</v>
      </c>
      <c r="AC27" s="17">
        <f>[23]Março!$K$32</f>
        <v>1.2000000000000002</v>
      </c>
      <c r="AD27" s="17">
        <f>[23]Março!$K$33</f>
        <v>6</v>
      </c>
      <c r="AE27" s="17">
        <f>[23]Março!$K$34</f>
        <v>0.4</v>
      </c>
      <c r="AF27" s="17">
        <f>[23]Março!$K$35</f>
        <v>5.8</v>
      </c>
      <c r="AG27" s="34">
        <f t="shared" si="9"/>
        <v>227.79999999999998</v>
      </c>
      <c r="AH27" s="37">
        <f t="shared" si="10"/>
        <v>67.399999999999991</v>
      </c>
      <c r="AI27" s="52">
        <f t="shared" si="1"/>
        <v>15</v>
      </c>
    </row>
    <row r="28" spans="1:35" ht="17.100000000000001" customHeight="1" x14ac:dyDescent="0.2">
      <c r="A28" s="14" t="s">
        <v>18</v>
      </c>
      <c r="B28" s="17">
        <f>[24]Março!$K$5</f>
        <v>0</v>
      </c>
      <c r="C28" s="17">
        <f>[24]Março!$K$6</f>
        <v>0</v>
      </c>
      <c r="D28" s="17">
        <f>[24]Março!$K$7</f>
        <v>0</v>
      </c>
      <c r="E28" s="17">
        <f>[24]Março!$K$8</f>
        <v>0</v>
      </c>
      <c r="F28" s="17">
        <f>[24]Março!$K$9</f>
        <v>0</v>
      </c>
      <c r="G28" s="17">
        <f>[24]Março!$K$10</f>
        <v>0</v>
      </c>
      <c r="H28" s="17">
        <f>[24]Março!$K$11</f>
        <v>0</v>
      </c>
      <c r="I28" s="17">
        <f>[24]Março!$K$12</f>
        <v>0</v>
      </c>
      <c r="J28" s="17">
        <f>[24]Março!$K$13</f>
        <v>0</v>
      </c>
      <c r="K28" s="17">
        <f>[24]Março!$K$14</f>
        <v>0</v>
      </c>
      <c r="L28" s="17">
        <f>[24]Março!$K$15</f>
        <v>0</v>
      </c>
      <c r="M28" s="17">
        <f>[24]Março!$K$16</f>
        <v>0</v>
      </c>
      <c r="N28" s="17">
        <f>[24]Março!$K$17</f>
        <v>0</v>
      </c>
      <c r="O28" s="17">
        <f>[24]Março!$K$18</f>
        <v>0</v>
      </c>
      <c r="P28" s="17">
        <f>[24]Março!$K$19</f>
        <v>0</v>
      </c>
      <c r="Q28" s="17">
        <f>[24]Março!$K$20</f>
        <v>0</v>
      </c>
      <c r="R28" s="17">
        <f>[24]Março!$K$21</f>
        <v>0</v>
      </c>
      <c r="S28" s="17">
        <f>[24]Março!$K$22</f>
        <v>0</v>
      </c>
      <c r="T28" s="17">
        <f>[24]Março!$K$23</f>
        <v>0</v>
      </c>
      <c r="U28" s="17">
        <f>[24]Março!$K$24</f>
        <v>0</v>
      </c>
      <c r="V28" s="17">
        <f>[24]Março!$K$25</f>
        <v>0</v>
      </c>
      <c r="W28" s="17">
        <f>[24]Março!$K$26</f>
        <v>0.60000000000000009</v>
      </c>
      <c r="X28" s="17">
        <f>[24]Março!$K$27</f>
        <v>0.4</v>
      </c>
      <c r="Y28" s="17">
        <f>[24]Março!$K$28</f>
        <v>0</v>
      </c>
      <c r="Z28" s="17">
        <f>[24]Março!$K$29</f>
        <v>0</v>
      </c>
      <c r="AA28" s="17">
        <f>[24]Março!$K$30</f>
        <v>0.2</v>
      </c>
      <c r="AB28" s="17">
        <f>[24]Março!$K$31</f>
        <v>0</v>
      </c>
      <c r="AC28" s="17">
        <f>[24]Março!$K$32</f>
        <v>0</v>
      </c>
      <c r="AD28" s="17">
        <f>[24]Março!$K$33</f>
        <v>0</v>
      </c>
      <c r="AE28" s="17">
        <f>[24]Março!$K$34</f>
        <v>0.2</v>
      </c>
      <c r="AF28" s="17">
        <f>[24]Março!$K$35</f>
        <v>0</v>
      </c>
      <c r="AG28" s="34">
        <f t="shared" si="9"/>
        <v>1.4</v>
      </c>
      <c r="AH28" s="37">
        <f t="shared" si="10"/>
        <v>0.60000000000000009</v>
      </c>
      <c r="AI28" s="52">
        <f t="shared" si="1"/>
        <v>27</v>
      </c>
    </row>
    <row r="29" spans="1:35" ht="17.100000000000001" customHeight="1" x14ac:dyDescent="0.2">
      <c r="A29" s="14" t="s">
        <v>19</v>
      </c>
      <c r="B29" s="17">
        <f>[25]Março!$K$5</f>
        <v>0</v>
      </c>
      <c r="C29" s="17">
        <f>[25]Março!$K$6</f>
        <v>0</v>
      </c>
      <c r="D29" s="17">
        <f>[25]Março!$K$7</f>
        <v>17.600000000000001</v>
      </c>
      <c r="E29" s="17">
        <f>[25]Março!$K$8</f>
        <v>1.4</v>
      </c>
      <c r="F29" s="17">
        <f>[25]Março!$K$9</f>
        <v>0.4</v>
      </c>
      <c r="G29" s="17">
        <f>[25]Março!$K$10</f>
        <v>0</v>
      </c>
      <c r="H29" s="17">
        <f>[25]Março!$K$11</f>
        <v>0</v>
      </c>
      <c r="I29" s="17">
        <f>[25]Março!$K$12</f>
        <v>0</v>
      </c>
      <c r="J29" s="17">
        <f>[25]Março!$K$13</f>
        <v>0</v>
      </c>
      <c r="K29" s="17">
        <f>[25]Março!$K$14</f>
        <v>31.199999999999996</v>
      </c>
      <c r="L29" s="17">
        <f>[25]Março!$K$15</f>
        <v>0</v>
      </c>
      <c r="M29" s="17">
        <f>[25]Março!$K$16</f>
        <v>0</v>
      </c>
      <c r="N29" s="17">
        <f>[25]Março!$K$17</f>
        <v>0.4</v>
      </c>
      <c r="O29" s="17">
        <f>[25]Março!$K$18</f>
        <v>6</v>
      </c>
      <c r="P29" s="17">
        <f>[25]Março!$K$19</f>
        <v>0.60000000000000009</v>
      </c>
      <c r="Q29" s="17">
        <f>[25]Março!$K$20</f>
        <v>0</v>
      </c>
      <c r="R29" s="17">
        <f>[25]Março!$K$21</f>
        <v>0.60000000000000009</v>
      </c>
      <c r="S29" s="17">
        <f>[25]Março!$K$22</f>
        <v>3.6</v>
      </c>
      <c r="T29" s="17">
        <f>[25]Março!$K$23</f>
        <v>1.8</v>
      </c>
      <c r="U29" s="17">
        <f>[25]Março!$K$24</f>
        <v>96.000000000000014</v>
      </c>
      <c r="V29" s="17">
        <f>[25]Março!$K$25</f>
        <v>1.2</v>
      </c>
      <c r="W29" s="17">
        <f>[25]Março!$K$26</f>
        <v>1.5999999999999999</v>
      </c>
      <c r="X29" s="17">
        <f>[25]Março!$K$27</f>
        <v>0</v>
      </c>
      <c r="Y29" s="17">
        <f>[25]Março!$K$28</f>
        <v>0</v>
      </c>
      <c r="Z29" s="17">
        <f>[25]Março!$K$29</f>
        <v>0</v>
      </c>
      <c r="AA29" s="17">
        <f>[25]Março!$K$30</f>
        <v>0</v>
      </c>
      <c r="AB29" s="17">
        <f>[25]Março!$K$31</f>
        <v>0</v>
      </c>
      <c r="AC29" s="17">
        <f>[25]Março!$K$32</f>
        <v>0</v>
      </c>
      <c r="AD29" s="17">
        <f>[25]Março!$K$33</f>
        <v>0.4</v>
      </c>
      <c r="AE29" s="17">
        <f>[25]Março!$K$34</f>
        <v>0.2</v>
      </c>
      <c r="AF29" s="17">
        <f>[25]Março!$K$35</f>
        <v>68.2</v>
      </c>
      <c r="AG29" s="34">
        <f t="shared" si="9"/>
        <v>231.2</v>
      </c>
      <c r="AH29" s="37">
        <f t="shared" si="10"/>
        <v>96.000000000000014</v>
      </c>
      <c r="AI29" s="52">
        <f t="shared" si="1"/>
        <v>15</v>
      </c>
    </row>
    <row r="30" spans="1:35" ht="17.100000000000001" customHeight="1" x14ac:dyDescent="0.2">
      <c r="A30" s="14" t="s">
        <v>31</v>
      </c>
      <c r="B30" s="17">
        <f>[26]Março!$K$5</f>
        <v>0</v>
      </c>
      <c r="C30" s="17">
        <f>[26]Março!$K$6</f>
        <v>25.200000000000003</v>
      </c>
      <c r="D30" s="17">
        <f>[26]Março!$K$7</f>
        <v>59.6</v>
      </c>
      <c r="E30" s="17">
        <f>[26]Março!$K$8</f>
        <v>0.2</v>
      </c>
      <c r="F30" s="17">
        <f>[26]Março!$K$9</f>
        <v>0</v>
      </c>
      <c r="G30" s="17">
        <f>[26]Março!$K$10</f>
        <v>9.4</v>
      </c>
      <c r="H30" s="17">
        <f>[26]Março!$K$11</f>
        <v>10.799999999999999</v>
      </c>
      <c r="I30" s="17">
        <f>[26]Março!$K$12</f>
        <v>0</v>
      </c>
      <c r="J30" s="17">
        <f>[26]Março!$K$13</f>
        <v>0</v>
      </c>
      <c r="K30" s="17">
        <f>[26]Março!$K$14</f>
        <v>25.4</v>
      </c>
      <c r="L30" s="17">
        <f>[26]Março!$K$15</f>
        <v>18</v>
      </c>
      <c r="M30" s="17">
        <f>[26]Março!$K$16</f>
        <v>1.8</v>
      </c>
      <c r="N30" s="17">
        <f>[26]Março!$K$17</f>
        <v>0</v>
      </c>
      <c r="O30" s="17">
        <f>[26]Março!$K$18</f>
        <v>0</v>
      </c>
      <c r="P30" s="17">
        <f>[26]Março!$K$19</f>
        <v>0</v>
      </c>
      <c r="Q30" s="17">
        <f>[26]Março!$K$20</f>
        <v>0</v>
      </c>
      <c r="R30" s="17">
        <f>[26]Março!$K$21</f>
        <v>0</v>
      </c>
      <c r="S30" s="17">
        <f>[26]Março!$K$22</f>
        <v>0</v>
      </c>
      <c r="T30" s="17">
        <f>[26]Março!$K$23</f>
        <v>4.4000000000000004</v>
      </c>
      <c r="U30" s="17">
        <f>[26]Março!$K$24</f>
        <v>9.8000000000000007</v>
      </c>
      <c r="V30" s="17">
        <f>[26]Março!$K$25</f>
        <v>4.2000000000000011</v>
      </c>
      <c r="W30" s="17">
        <f>[26]Março!$K$26</f>
        <v>5</v>
      </c>
      <c r="X30" s="17">
        <f>[26]Março!$K$27</f>
        <v>0</v>
      </c>
      <c r="Y30" s="17">
        <f>[26]Março!$K$28</f>
        <v>0</v>
      </c>
      <c r="Z30" s="17">
        <f>[26]Março!$K$29</f>
        <v>0</v>
      </c>
      <c r="AA30" s="17">
        <f>[26]Março!$K$30</f>
        <v>0</v>
      </c>
      <c r="AB30" s="17">
        <f>[26]Março!$K$31</f>
        <v>0</v>
      </c>
      <c r="AC30" s="17">
        <f>[26]Março!$K$32</f>
        <v>0</v>
      </c>
      <c r="AD30" s="17">
        <f>[26]Março!$K$33</f>
        <v>4.6000000000000005</v>
      </c>
      <c r="AE30" s="17">
        <f>[26]Março!$K$34</f>
        <v>0.8</v>
      </c>
      <c r="AF30" s="17">
        <f>[26]Março!$K$35</f>
        <v>0</v>
      </c>
      <c r="AG30" s="34">
        <f>SUM(B30:AF30)</f>
        <v>179.20000000000005</v>
      </c>
      <c r="AH30" s="37">
        <f t="shared" ref="AH30" si="13">MAX(B30:AF30)</f>
        <v>59.6</v>
      </c>
      <c r="AI30" s="52">
        <f t="shared" si="1"/>
        <v>17</v>
      </c>
    </row>
    <row r="31" spans="1:35" ht="17.100000000000001" customHeight="1" x14ac:dyDescent="0.2">
      <c r="A31" s="14" t="s">
        <v>49</v>
      </c>
      <c r="B31" s="17">
        <f>[27]Março!$K$5</f>
        <v>0</v>
      </c>
      <c r="C31" s="17">
        <f>[27]Março!$K$6</f>
        <v>0</v>
      </c>
      <c r="D31" s="17">
        <f>[27]Março!$K$7</f>
        <v>8.6</v>
      </c>
      <c r="E31" s="17">
        <f>[27]Março!$K$8</f>
        <v>14.6</v>
      </c>
      <c r="F31" s="17">
        <f>[27]Março!$K$9</f>
        <v>1.2</v>
      </c>
      <c r="G31" s="17">
        <f>[27]Março!$K$10</f>
        <v>0</v>
      </c>
      <c r="H31" s="17">
        <f>[27]Março!$K$11</f>
        <v>16.2</v>
      </c>
      <c r="I31" s="17">
        <f>[27]Março!$K$12</f>
        <v>0</v>
      </c>
      <c r="J31" s="17">
        <f>[27]Março!$K$13</f>
        <v>0</v>
      </c>
      <c r="K31" s="17">
        <f>[27]Março!$K$14</f>
        <v>0</v>
      </c>
      <c r="L31" s="17">
        <f>[27]Março!$K$15</f>
        <v>44.6</v>
      </c>
      <c r="M31" s="17">
        <f>[27]Março!$K$16</f>
        <v>1.4</v>
      </c>
      <c r="N31" s="17">
        <f>[27]Março!$K$17</f>
        <v>4.2</v>
      </c>
      <c r="O31" s="17">
        <f>[27]Março!$K$18</f>
        <v>0</v>
      </c>
      <c r="P31" s="17">
        <f>[27]Março!$K$19</f>
        <v>0.4</v>
      </c>
      <c r="Q31" s="17">
        <f>[27]Março!$K$20</f>
        <v>0</v>
      </c>
      <c r="R31" s="17">
        <f>[27]Março!$K$21</f>
        <v>15.2</v>
      </c>
      <c r="S31" s="17">
        <f>[27]Março!$K$22</f>
        <v>0.4</v>
      </c>
      <c r="T31" s="17">
        <f>[27]Março!$K$23</f>
        <v>0</v>
      </c>
      <c r="U31" s="17">
        <f>[27]Março!$K$24</f>
        <v>0.2</v>
      </c>
      <c r="V31" s="17">
        <f>[27]Março!$K$25</f>
        <v>0.2</v>
      </c>
      <c r="W31" s="17">
        <f>[27]Março!$K$26</f>
        <v>36.400000000000006</v>
      </c>
      <c r="X31" s="17">
        <f>[27]Março!$K$27</f>
        <v>0.4</v>
      </c>
      <c r="Y31" s="17">
        <f>[27]Março!$K$28</f>
        <v>0</v>
      </c>
      <c r="Z31" s="17">
        <f>[27]Março!$K$29</f>
        <v>15.6</v>
      </c>
      <c r="AA31" s="17">
        <f>[27]Março!$K$30</f>
        <v>39.6</v>
      </c>
      <c r="AB31" s="17">
        <f>[27]Março!$K$31</f>
        <v>0.2</v>
      </c>
      <c r="AC31" s="17">
        <f>[27]Março!$K$32</f>
        <v>0</v>
      </c>
      <c r="AD31" s="17">
        <f>[27]Março!$K$33</f>
        <v>18.599999999999998</v>
      </c>
      <c r="AE31" s="17">
        <f>[27]Março!$K$34</f>
        <v>12.799999999999999</v>
      </c>
      <c r="AF31" s="17">
        <f>[27]Março!$K$35</f>
        <v>0.2</v>
      </c>
      <c r="AG31" s="34">
        <f t="shared" ref="AG31" si="14">SUM(B31:AF31)</f>
        <v>231</v>
      </c>
      <c r="AH31" s="37">
        <f>MAX(B31:AF31)</f>
        <v>44.6</v>
      </c>
      <c r="AI31" s="52">
        <f t="shared" si="1"/>
        <v>11</v>
      </c>
    </row>
    <row r="32" spans="1:35" ht="17.100000000000001" customHeight="1" x14ac:dyDescent="0.2">
      <c r="A32" s="14" t="s">
        <v>20</v>
      </c>
      <c r="B32" s="16">
        <f>[28]Março!$K$5</f>
        <v>0.2</v>
      </c>
      <c r="C32" s="16">
        <f>[28]Março!$K$6</f>
        <v>0</v>
      </c>
      <c r="D32" s="16">
        <f>[28]Março!$K$7</f>
        <v>0</v>
      </c>
      <c r="E32" s="16">
        <f>[28]Março!$K$8</f>
        <v>24</v>
      </c>
      <c r="F32" s="16">
        <f>[28]Março!$K$9</f>
        <v>56</v>
      </c>
      <c r="G32" s="16">
        <f>[28]Março!$K$10</f>
        <v>0</v>
      </c>
      <c r="H32" s="16">
        <f>[28]Março!$K$11</f>
        <v>49.399999999999991</v>
      </c>
      <c r="I32" s="16">
        <f>[28]Março!$K$12</f>
        <v>0.2</v>
      </c>
      <c r="J32" s="16">
        <f>[28]Março!$K$13</f>
        <v>0</v>
      </c>
      <c r="K32" s="16">
        <f>[28]Março!$K$14</f>
        <v>3.4</v>
      </c>
      <c r="L32" s="16">
        <f>[28]Março!$K$15</f>
        <v>0.60000000000000009</v>
      </c>
      <c r="M32" s="16">
        <f>[28]Março!$K$16</f>
        <v>40.6</v>
      </c>
      <c r="N32" s="16">
        <f>[28]Março!$K$17</f>
        <v>20.6</v>
      </c>
      <c r="O32" s="16">
        <f>[28]Março!$K$18</f>
        <v>1.2</v>
      </c>
      <c r="P32" s="16">
        <f>[28]Março!$K$19</f>
        <v>0</v>
      </c>
      <c r="Q32" s="16">
        <f>[28]Março!$K$20</f>
        <v>0</v>
      </c>
      <c r="R32" s="16">
        <f>[28]Março!$K$21</f>
        <v>0</v>
      </c>
      <c r="S32" s="16">
        <f>[28]Março!$K$22</f>
        <v>0</v>
      </c>
      <c r="T32" s="16">
        <f>[28]Março!$K$23</f>
        <v>0</v>
      </c>
      <c r="U32" s="16">
        <f>[28]Março!$K$24</f>
        <v>12.4</v>
      </c>
      <c r="V32" s="16">
        <f>[28]Março!$K$25</f>
        <v>3.8000000000000003</v>
      </c>
      <c r="W32" s="16">
        <f>[28]Março!$K$26</f>
        <v>44.400000000000006</v>
      </c>
      <c r="X32" s="16">
        <f>[28]Março!$K$27</f>
        <v>0</v>
      </c>
      <c r="Y32" s="16">
        <f>[28]Março!$K$28</f>
        <v>0</v>
      </c>
      <c r="Z32" s="16">
        <f>[28]Março!$K$29</f>
        <v>0</v>
      </c>
      <c r="AA32" s="16">
        <f>[28]Março!$K$30</f>
        <v>0</v>
      </c>
      <c r="AB32" s="16">
        <f>[28]Março!$K$31</f>
        <v>0</v>
      </c>
      <c r="AC32" s="16">
        <f>[28]Março!$K$32</f>
        <v>0</v>
      </c>
      <c r="AD32" s="16">
        <f>[28]Março!$K$33</f>
        <v>6.3999999999999995</v>
      </c>
      <c r="AE32" s="16">
        <f>[28]Março!$K$34</f>
        <v>0.4</v>
      </c>
      <c r="AF32" s="16">
        <f>[28]Março!$K$35</f>
        <v>0.2</v>
      </c>
      <c r="AG32" s="34">
        <f t="shared" si="9"/>
        <v>263.7999999999999</v>
      </c>
      <c r="AH32" s="37">
        <f t="shared" si="10"/>
        <v>56</v>
      </c>
      <c r="AI32" s="52">
        <f>COUNTIF(B32:AF32,"=0,0")</f>
        <v>15</v>
      </c>
    </row>
    <row r="33" spans="1:35" s="5" customFormat="1" ht="17.100000000000001" customHeight="1" x14ac:dyDescent="0.2">
      <c r="A33" s="30" t="s">
        <v>33</v>
      </c>
      <c r="B33" s="31">
        <f t="shared" ref="B33:AF33" si="15">MAX(B5:B32)</f>
        <v>26.8</v>
      </c>
      <c r="C33" s="31">
        <f t="shared" si="15"/>
        <v>40.799999999999997</v>
      </c>
      <c r="D33" s="31">
        <f t="shared" si="15"/>
        <v>79.000000000000014</v>
      </c>
      <c r="E33" s="31">
        <f t="shared" si="15"/>
        <v>29.4</v>
      </c>
      <c r="F33" s="31">
        <f t="shared" si="15"/>
        <v>56</v>
      </c>
      <c r="G33" s="31">
        <f t="shared" si="15"/>
        <v>39.4</v>
      </c>
      <c r="H33" s="31">
        <f t="shared" si="15"/>
        <v>89.6</v>
      </c>
      <c r="I33" s="31">
        <f t="shared" si="15"/>
        <v>10.4</v>
      </c>
      <c r="J33" s="31">
        <f t="shared" si="15"/>
        <v>0.8</v>
      </c>
      <c r="K33" s="31">
        <f t="shared" si="15"/>
        <v>79.2</v>
      </c>
      <c r="L33" s="31">
        <f t="shared" si="15"/>
        <v>67.399999999999991</v>
      </c>
      <c r="M33" s="31">
        <f t="shared" si="15"/>
        <v>101</v>
      </c>
      <c r="N33" s="31">
        <f t="shared" si="15"/>
        <v>25.2</v>
      </c>
      <c r="O33" s="31">
        <f t="shared" si="15"/>
        <v>28.2</v>
      </c>
      <c r="P33" s="31">
        <f t="shared" si="15"/>
        <v>15.600000000000001</v>
      </c>
      <c r="Q33" s="31">
        <f t="shared" si="15"/>
        <v>11.799999999999999</v>
      </c>
      <c r="R33" s="31">
        <f t="shared" si="15"/>
        <v>27.8</v>
      </c>
      <c r="S33" s="31">
        <f t="shared" si="15"/>
        <v>10.199999999999999</v>
      </c>
      <c r="T33" s="31">
        <f t="shared" si="15"/>
        <v>18</v>
      </c>
      <c r="U33" s="31">
        <f t="shared" si="15"/>
        <v>96.000000000000014</v>
      </c>
      <c r="V33" s="31">
        <f t="shared" si="15"/>
        <v>74.2</v>
      </c>
      <c r="W33" s="31">
        <f t="shared" si="15"/>
        <v>102.79999999999998</v>
      </c>
      <c r="X33" s="31">
        <f t="shared" si="15"/>
        <v>0.4</v>
      </c>
      <c r="Y33" s="31">
        <f t="shared" si="15"/>
        <v>0.2</v>
      </c>
      <c r="Z33" s="31">
        <f t="shared" si="15"/>
        <v>16.600000000000001</v>
      </c>
      <c r="AA33" s="31">
        <f t="shared" si="15"/>
        <v>39.6</v>
      </c>
      <c r="AB33" s="31">
        <f t="shared" si="15"/>
        <v>43.6</v>
      </c>
      <c r="AC33" s="31">
        <f t="shared" si="15"/>
        <v>21.6</v>
      </c>
      <c r="AD33" s="31">
        <f t="shared" si="15"/>
        <v>40.599999999999994</v>
      </c>
      <c r="AE33" s="31">
        <f t="shared" si="15"/>
        <v>44.000000000000007</v>
      </c>
      <c r="AF33" s="31">
        <f t="shared" si="15"/>
        <v>68.2</v>
      </c>
      <c r="AG33" s="34">
        <f>MAX(AG5:AG32)</f>
        <v>326.8</v>
      </c>
      <c r="AH33" s="48">
        <f>MAX(AH5:AH32)</f>
        <v>102.79999999999998</v>
      </c>
      <c r="AI33" s="52"/>
    </row>
    <row r="34" spans="1:35" s="11" customFormat="1" x14ac:dyDescent="0.2">
      <c r="A34" s="44" t="s">
        <v>36</v>
      </c>
      <c r="B34" s="45">
        <f t="shared" ref="B34:AF34" si="16">SUM(B5:B32)</f>
        <v>37</v>
      </c>
      <c r="C34" s="45">
        <f t="shared" si="16"/>
        <v>212.2</v>
      </c>
      <c r="D34" s="45">
        <f t="shared" si="16"/>
        <v>537.4</v>
      </c>
      <c r="E34" s="45">
        <f t="shared" si="16"/>
        <v>132.20000000000002</v>
      </c>
      <c r="F34" s="45">
        <f t="shared" si="16"/>
        <v>133.40000000000003</v>
      </c>
      <c r="G34" s="45">
        <f t="shared" si="16"/>
        <v>94.4</v>
      </c>
      <c r="H34" s="45">
        <f t="shared" si="16"/>
        <v>388</v>
      </c>
      <c r="I34" s="45">
        <f t="shared" si="16"/>
        <v>25.2</v>
      </c>
      <c r="J34" s="45">
        <f t="shared" si="16"/>
        <v>1.4000000000000001</v>
      </c>
      <c r="K34" s="45">
        <f t="shared" si="16"/>
        <v>573.19999999999993</v>
      </c>
      <c r="L34" s="45">
        <f t="shared" si="16"/>
        <v>432.00000000000006</v>
      </c>
      <c r="M34" s="45">
        <f t="shared" si="16"/>
        <v>294.59999999999997</v>
      </c>
      <c r="N34" s="45">
        <f t="shared" si="16"/>
        <v>155</v>
      </c>
      <c r="O34" s="45">
        <f t="shared" si="16"/>
        <v>129.80000000000001</v>
      </c>
      <c r="P34" s="45">
        <f t="shared" si="16"/>
        <v>65.600000000000023</v>
      </c>
      <c r="Q34" s="45">
        <f t="shared" si="16"/>
        <v>30.200000000000003</v>
      </c>
      <c r="R34" s="45">
        <f t="shared" si="16"/>
        <v>97.800000000000011</v>
      </c>
      <c r="S34" s="45">
        <f t="shared" si="16"/>
        <v>26.4</v>
      </c>
      <c r="T34" s="45">
        <f t="shared" si="16"/>
        <v>96.600000000000009</v>
      </c>
      <c r="U34" s="45">
        <f t="shared" si="16"/>
        <v>395.59999999999997</v>
      </c>
      <c r="V34" s="45">
        <f t="shared" si="16"/>
        <v>238</v>
      </c>
      <c r="W34" s="45">
        <f t="shared" si="16"/>
        <v>491.4</v>
      </c>
      <c r="X34" s="45">
        <f t="shared" si="16"/>
        <v>1.6</v>
      </c>
      <c r="Y34" s="45">
        <f t="shared" si="16"/>
        <v>0.2</v>
      </c>
      <c r="Z34" s="45">
        <f t="shared" si="16"/>
        <v>36.200000000000003</v>
      </c>
      <c r="AA34" s="45">
        <f t="shared" si="16"/>
        <v>72.2</v>
      </c>
      <c r="AB34" s="45">
        <f t="shared" si="16"/>
        <v>98</v>
      </c>
      <c r="AC34" s="45">
        <f t="shared" si="16"/>
        <v>65.40000000000002</v>
      </c>
      <c r="AD34" s="45">
        <f t="shared" si="16"/>
        <v>145.20000000000002</v>
      </c>
      <c r="AE34" s="45">
        <f t="shared" si="16"/>
        <v>138.80000000000001</v>
      </c>
      <c r="AF34" s="45">
        <f t="shared" si="16"/>
        <v>182.00000000000003</v>
      </c>
      <c r="AG34" s="34">
        <f>SUM(AG5:AG32)</f>
        <v>5327</v>
      </c>
      <c r="AH34" s="49"/>
      <c r="AI34" s="52"/>
    </row>
    <row r="35" spans="1:35" x14ac:dyDescent="0.2">
      <c r="AD35" s="9"/>
      <c r="AE35" s="1"/>
      <c r="AF35"/>
      <c r="AG35"/>
      <c r="AH35"/>
      <c r="AI35"/>
    </row>
    <row r="36" spans="1:35" x14ac:dyDescent="0.2">
      <c r="A36" s="83"/>
      <c r="B36" s="83"/>
      <c r="C36" s="84"/>
      <c r="D36" s="84" t="s">
        <v>142</v>
      </c>
      <c r="E36" s="84"/>
      <c r="F36" s="84"/>
      <c r="G36" s="84"/>
      <c r="M36" s="2" t="s">
        <v>51</v>
      </c>
      <c r="V36" s="2" t="s">
        <v>64</v>
      </c>
      <c r="AD36" s="9"/>
      <c r="AH36" s="2"/>
      <c r="AI36"/>
    </row>
    <row r="37" spans="1:35" x14ac:dyDescent="0.2">
      <c r="J37" s="24"/>
      <c r="K37" s="24"/>
      <c r="L37" s="24"/>
      <c r="M37" s="24" t="s">
        <v>52</v>
      </c>
      <c r="N37" s="24"/>
      <c r="O37" s="24"/>
      <c r="P37" s="24"/>
      <c r="V37" s="24" t="s">
        <v>65</v>
      </c>
      <c r="W37" s="24"/>
      <c r="AD37" s="9"/>
      <c r="AE37" s="1"/>
      <c r="AF37"/>
      <c r="AG37" s="2"/>
      <c r="AH37" s="2"/>
      <c r="AI37" s="2"/>
    </row>
    <row r="38" spans="1:35" x14ac:dyDescent="0.2">
      <c r="AD38" s="9"/>
      <c r="AE38" s="1"/>
      <c r="AF38"/>
      <c r="AG38" s="24"/>
      <c r="AH38" s="24"/>
      <c r="AI38" s="2" t="s">
        <v>50</v>
      </c>
    </row>
    <row r="39" spans="1:35" x14ac:dyDescent="0.2">
      <c r="A39" s="87"/>
      <c r="B39" s="87"/>
      <c r="C39" s="87"/>
      <c r="D39" s="87"/>
      <c r="E39" s="87" t="s">
        <v>145</v>
      </c>
      <c r="F39" s="87"/>
      <c r="G39" s="87"/>
      <c r="H39" s="87"/>
      <c r="I39" s="87"/>
      <c r="J39" s="87"/>
    </row>
    <row r="40" spans="1:35" x14ac:dyDescent="0.2">
      <c r="H40" s="27"/>
      <c r="I40" s="27"/>
      <c r="J40" s="28"/>
      <c r="K40" s="27"/>
      <c r="L40" s="27"/>
      <c r="M40" s="27"/>
      <c r="N40" s="27"/>
      <c r="O40" s="27"/>
      <c r="P40" s="28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5" spans="1:35" x14ac:dyDescent="0.2">
      <c r="I45" s="2" t="s">
        <v>50</v>
      </c>
    </row>
    <row r="49" spans="29:29" x14ac:dyDescent="0.2">
      <c r="AC49" s="2" t="s">
        <v>50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8 AG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="90" zoomScaleNormal="100" zoomScalePageLayoutView="90" workbookViewId="0">
      <selection activeCell="I39" sqref="I39"/>
    </sheetView>
  </sheetViews>
  <sheetFormatPr defaultRowHeight="12.75" x14ac:dyDescent="0.2"/>
  <cols>
    <col min="1" max="1" width="30.28515625" customWidth="1"/>
    <col min="2" max="2" width="9.5703125" style="81" customWidth="1"/>
    <col min="3" max="3" width="9.5703125" style="82" customWidth="1"/>
    <col min="4" max="4" width="9.5703125" style="81" customWidth="1"/>
    <col min="5" max="5" width="9.85546875" style="81" customWidth="1"/>
    <col min="6" max="6" width="9.5703125" style="81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6" customFormat="1" ht="42.75" customHeight="1" x14ac:dyDescent="0.2">
      <c r="A1" s="54" t="s">
        <v>66</v>
      </c>
      <c r="B1" s="54" t="s">
        <v>67</v>
      </c>
      <c r="C1" s="54" t="s">
        <v>68</v>
      </c>
      <c r="D1" s="54" t="s">
        <v>69</v>
      </c>
      <c r="E1" s="54" t="s">
        <v>70</v>
      </c>
      <c r="F1" s="54" t="s">
        <v>71</v>
      </c>
      <c r="G1" s="54" t="s">
        <v>72</v>
      </c>
      <c r="H1" s="54" t="s">
        <v>73</v>
      </c>
      <c r="I1" s="54" t="s">
        <v>74</v>
      </c>
      <c r="J1" s="55"/>
      <c r="K1" s="55"/>
      <c r="L1" s="55"/>
      <c r="M1" s="55"/>
    </row>
    <row r="2" spans="1:13" s="61" customFormat="1" x14ac:dyDescent="0.2">
      <c r="A2" s="57" t="s">
        <v>75</v>
      </c>
      <c r="B2" s="57" t="s">
        <v>76</v>
      </c>
      <c r="C2" s="58" t="s">
        <v>77</v>
      </c>
      <c r="D2" s="58">
        <v>-20.444199999999999</v>
      </c>
      <c r="E2" s="58">
        <v>-52.875599999999999</v>
      </c>
      <c r="F2" s="58">
        <v>388</v>
      </c>
      <c r="G2" s="59">
        <v>40405</v>
      </c>
      <c r="H2" s="60">
        <v>1</v>
      </c>
      <c r="I2" s="58" t="s">
        <v>78</v>
      </c>
      <c r="J2" s="55"/>
      <c r="K2" s="55"/>
      <c r="L2" s="55"/>
      <c r="M2" s="55"/>
    </row>
    <row r="3" spans="1:13" ht="12.75" customHeight="1" x14ac:dyDescent="0.2">
      <c r="A3" s="57" t="s">
        <v>0</v>
      </c>
      <c r="B3" s="57" t="s">
        <v>76</v>
      </c>
      <c r="C3" s="58" t="s">
        <v>79</v>
      </c>
      <c r="D3" s="60">
        <v>-23.002500000000001</v>
      </c>
      <c r="E3" s="60">
        <v>-55.3294</v>
      </c>
      <c r="F3" s="60">
        <v>431</v>
      </c>
      <c r="G3" s="62">
        <v>39611</v>
      </c>
      <c r="H3" s="60">
        <v>1</v>
      </c>
      <c r="I3" s="58" t="s">
        <v>80</v>
      </c>
      <c r="J3" s="63"/>
      <c r="K3" s="63"/>
      <c r="L3" s="63"/>
      <c r="M3" s="63"/>
    </row>
    <row r="4" spans="1:13" x14ac:dyDescent="0.2">
      <c r="A4" s="57" t="s">
        <v>1</v>
      </c>
      <c r="B4" s="57" t="s">
        <v>76</v>
      </c>
      <c r="C4" s="58" t="s">
        <v>81</v>
      </c>
      <c r="D4" s="64">
        <v>-20.4756</v>
      </c>
      <c r="E4" s="64">
        <v>-55.783900000000003</v>
      </c>
      <c r="F4" s="64">
        <v>155</v>
      </c>
      <c r="G4" s="62">
        <v>39022</v>
      </c>
      <c r="H4" s="60">
        <v>1</v>
      </c>
      <c r="I4" s="58" t="s">
        <v>82</v>
      </c>
      <c r="J4" s="63"/>
      <c r="K4" s="63"/>
      <c r="L4" s="63"/>
      <c r="M4" s="63"/>
    </row>
    <row r="5" spans="1:13" s="66" customFormat="1" x14ac:dyDescent="0.2">
      <c r="A5" s="57" t="s">
        <v>46</v>
      </c>
      <c r="B5" s="57" t="s">
        <v>76</v>
      </c>
      <c r="C5" s="58" t="s">
        <v>83</v>
      </c>
      <c r="D5" s="64">
        <v>-22.1008</v>
      </c>
      <c r="E5" s="64">
        <v>-56.54</v>
      </c>
      <c r="F5" s="64">
        <v>208</v>
      </c>
      <c r="G5" s="62">
        <v>40764</v>
      </c>
      <c r="H5" s="60">
        <v>1</v>
      </c>
      <c r="I5" s="65" t="s">
        <v>84</v>
      </c>
      <c r="J5" s="63"/>
      <c r="K5" s="63"/>
      <c r="L5" s="63"/>
      <c r="M5" s="63"/>
    </row>
    <row r="6" spans="1:13" s="66" customFormat="1" x14ac:dyDescent="0.2">
      <c r="A6" s="57" t="s">
        <v>62</v>
      </c>
      <c r="B6" s="57" t="s">
        <v>76</v>
      </c>
      <c r="C6" s="58" t="s">
        <v>85</v>
      </c>
      <c r="D6" s="64">
        <v>-21.7514</v>
      </c>
      <c r="E6" s="64">
        <v>-52.470599999999997</v>
      </c>
      <c r="F6" s="64">
        <v>387</v>
      </c>
      <c r="G6" s="62">
        <v>41354</v>
      </c>
      <c r="H6" s="60">
        <v>1</v>
      </c>
      <c r="I6" s="65" t="s">
        <v>86</v>
      </c>
      <c r="J6" s="63"/>
      <c r="K6" s="63"/>
      <c r="L6" s="63"/>
      <c r="M6" s="63"/>
    </row>
    <row r="7" spans="1:13" x14ac:dyDescent="0.2">
      <c r="A7" s="57" t="s">
        <v>2</v>
      </c>
      <c r="B7" s="57" t="s">
        <v>76</v>
      </c>
      <c r="C7" s="58" t="s">
        <v>87</v>
      </c>
      <c r="D7" s="64">
        <v>-20.45</v>
      </c>
      <c r="E7" s="64">
        <v>-54.616599999999998</v>
      </c>
      <c r="F7" s="64">
        <v>530</v>
      </c>
      <c r="G7" s="62">
        <v>37145</v>
      </c>
      <c r="H7" s="60">
        <v>1</v>
      </c>
      <c r="I7" s="58" t="s">
        <v>88</v>
      </c>
      <c r="J7" s="63"/>
      <c r="K7" s="63"/>
      <c r="L7" s="63"/>
      <c r="M7" s="63"/>
    </row>
    <row r="8" spans="1:13" x14ac:dyDescent="0.2">
      <c r="A8" s="57" t="s">
        <v>3</v>
      </c>
      <c r="B8" s="57" t="s">
        <v>76</v>
      </c>
      <c r="C8" s="58" t="s">
        <v>89</v>
      </c>
      <c r="D8" s="60">
        <v>-19.122499999999999</v>
      </c>
      <c r="E8" s="60">
        <v>-51.720799999999997</v>
      </c>
      <c r="F8" s="64">
        <v>516</v>
      </c>
      <c r="G8" s="62">
        <v>39515</v>
      </c>
      <c r="H8" s="60">
        <v>1</v>
      </c>
      <c r="I8" s="58" t="s">
        <v>90</v>
      </c>
      <c r="J8" s="63"/>
      <c r="K8" s="63"/>
      <c r="L8" s="63"/>
      <c r="M8" s="63"/>
    </row>
    <row r="9" spans="1:13" x14ac:dyDescent="0.2">
      <c r="A9" s="57" t="s">
        <v>4</v>
      </c>
      <c r="B9" s="57" t="s">
        <v>76</v>
      </c>
      <c r="C9" s="58" t="s">
        <v>91</v>
      </c>
      <c r="D9" s="64">
        <v>-18.802199999999999</v>
      </c>
      <c r="E9" s="64">
        <v>-52.602800000000002</v>
      </c>
      <c r="F9" s="64">
        <v>818</v>
      </c>
      <c r="G9" s="62">
        <v>39070</v>
      </c>
      <c r="H9" s="60">
        <v>1</v>
      </c>
      <c r="I9" s="58" t="s">
        <v>92</v>
      </c>
      <c r="J9" s="63"/>
      <c r="K9" s="63"/>
      <c r="L9" s="63"/>
      <c r="M9" s="63"/>
    </row>
    <row r="10" spans="1:13" ht="13.5" customHeight="1" x14ac:dyDescent="0.2">
      <c r="A10" s="57" t="s">
        <v>5</v>
      </c>
      <c r="B10" s="57" t="s">
        <v>76</v>
      </c>
      <c r="C10" s="58" t="s">
        <v>93</v>
      </c>
      <c r="D10" s="64">
        <v>-18.996700000000001</v>
      </c>
      <c r="E10" s="64">
        <v>-57.637500000000003</v>
      </c>
      <c r="F10" s="64">
        <v>126</v>
      </c>
      <c r="G10" s="62">
        <v>39017</v>
      </c>
      <c r="H10" s="60">
        <v>1</v>
      </c>
      <c r="I10" s="58" t="s">
        <v>94</v>
      </c>
      <c r="J10" s="63"/>
      <c r="K10" s="63"/>
      <c r="L10" s="63"/>
      <c r="M10" s="63"/>
    </row>
    <row r="11" spans="1:13" ht="13.5" customHeight="1" x14ac:dyDescent="0.2">
      <c r="A11" s="57" t="s">
        <v>48</v>
      </c>
      <c r="B11" s="57" t="s">
        <v>76</v>
      </c>
      <c r="C11" s="58" t="s">
        <v>95</v>
      </c>
      <c r="D11" s="64">
        <v>-18.4922</v>
      </c>
      <c r="E11" s="64">
        <v>-53.167200000000001</v>
      </c>
      <c r="F11" s="64">
        <v>730</v>
      </c>
      <c r="G11" s="62">
        <v>41247</v>
      </c>
      <c r="H11" s="60">
        <v>1</v>
      </c>
      <c r="I11" s="65" t="s">
        <v>96</v>
      </c>
      <c r="J11" s="63"/>
      <c r="K11" s="63"/>
      <c r="L11" s="63"/>
      <c r="M11" s="63"/>
    </row>
    <row r="12" spans="1:13" x14ac:dyDescent="0.2">
      <c r="A12" s="57" t="s">
        <v>6</v>
      </c>
      <c r="B12" s="57" t="s">
        <v>76</v>
      </c>
      <c r="C12" s="58" t="s">
        <v>97</v>
      </c>
      <c r="D12" s="64">
        <v>-18.304400000000001</v>
      </c>
      <c r="E12" s="64">
        <v>-54.440899999999999</v>
      </c>
      <c r="F12" s="64">
        <v>252</v>
      </c>
      <c r="G12" s="62">
        <v>39028</v>
      </c>
      <c r="H12" s="60">
        <v>1</v>
      </c>
      <c r="I12" s="58" t="s">
        <v>98</v>
      </c>
      <c r="J12" s="63"/>
      <c r="K12" s="63"/>
      <c r="L12" s="63"/>
      <c r="M12" s="63"/>
    </row>
    <row r="13" spans="1:13" x14ac:dyDescent="0.2">
      <c r="A13" s="57" t="s">
        <v>7</v>
      </c>
      <c r="B13" s="57" t="s">
        <v>76</v>
      </c>
      <c r="C13" s="58" t="s">
        <v>99</v>
      </c>
      <c r="D13" s="64">
        <v>-22.193899999999999</v>
      </c>
      <c r="E13" s="67">
        <v>-54.9114</v>
      </c>
      <c r="F13" s="64">
        <v>469</v>
      </c>
      <c r="G13" s="62">
        <v>39011</v>
      </c>
      <c r="H13" s="60">
        <v>1</v>
      </c>
      <c r="I13" s="58" t="s">
        <v>100</v>
      </c>
      <c r="J13" s="63"/>
      <c r="K13" s="63"/>
      <c r="L13" s="63"/>
      <c r="M13" s="63"/>
    </row>
    <row r="14" spans="1:13" x14ac:dyDescent="0.2">
      <c r="A14" s="57" t="s">
        <v>101</v>
      </c>
      <c r="B14" s="57" t="s">
        <v>76</v>
      </c>
      <c r="C14" s="58" t="s">
        <v>102</v>
      </c>
      <c r="D14" s="60">
        <v>-23.449400000000001</v>
      </c>
      <c r="E14" s="60">
        <v>-54.181699999999999</v>
      </c>
      <c r="F14" s="60">
        <v>336</v>
      </c>
      <c r="G14" s="62">
        <v>39598</v>
      </c>
      <c r="H14" s="60">
        <v>1</v>
      </c>
      <c r="I14" s="58" t="s">
        <v>103</v>
      </c>
      <c r="J14" s="63"/>
      <c r="K14" s="63"/>
      <c r="L14" s="63"/>
      <c r="M14" s="63"/>
    </row>
    <row r="15" spans="1:13" x14ac:dyDescent="0.2">
      <c r="A15" s="57" t="s">
        <v>9</v>
      </c>
      <c r="B15" s="57" t="s">
        <v>76</v>
      </c>
      <c r="C15" s="58" t="s">
        <v>104</v>
      </c>
      <c r="D15" s="64">
        <v>-22.3</v>
      </c>
      <c r="E15" s="64">
        <v>-53.816600000000001</v>
      </c>
      <c r="F15" s="64">
        <v>373.29</v>
      </c>
      <c r="G15" s="62">
        <v>37662</v>
      </c>
      <c r="H15" s="60">
        <v>1</v>
      </c>
      <c r="I15" s="58" t="s">
        <v>105</v>
      </c>
      <c r="J15" s="63"/>
      <c r="K15" s="63"/>
      <c r="L15" s="63"/>
      <c r="M15" s="63"/>
    </row>
    <row r="16" spans="1:13" s="66" customFormat="1" x14ac:dyDescent="0.2">
      <c r="A16" s="57" t="s">
        <v>47</v>
      </c>
      <c r="B16" s="57" t="s">
        <v>76</v>
      </c>
      <c r="C16" s="58" t="s">
        <v>106</v>
      </c>
      <c r="D16" s="64">
        <v>-21.478200000000001</v>
      </c>
      <c r="E16" s="64">
        <v>-56.136899999999997</v>
      </c>
      <c r="F16" s="64">
        <v>249</v>
      </c>
      <c r="G16" s="62">
        <v>40759</v>
      </c>
      <c r="H16" s="60">
        <v>1</v>
      </c>
      <c r="I16" s="65" t="s">
        <v>107</v>
      </c>
      <c r="J16" s="63"/>
      <c r="K16" s="63"/>
      <c r="L16" s="63"/>
      <c r="M16" s="63"/>
    </row>
    <row r="17" spans="1:13" x14ac:dyDescent="0.2">
      <c r="A17" s="57" t="s">
        <v>10</v>
      </c>
      <c r="B17" s="57" t="s">
        <v>76</v>
      </c>
      <c r="C17" s="58" t="s">
        <v>108</v>
      </c>
      <c r="D17" s="60">
        <v>-22.857199999999999</v>
      </c>
      <c r="E17" s="60">
        <v>-54.605600000000003</v>
      </c>
      <c r="F17" s="60">
        <v>379</v>
      </c>
      <c r="G17" s="62">
        <v>39617</v>
      </c>
      <c r="H17" s="60">
        <v>1</v>
      </c>
      <c r="I17" s="58" t="s">
        <v>109</v>
      </c>
      <c r="J17" s="63"/>
      <c r="K17" s="63"/>
      <c r="L17" s="63"/>
      <c r="M17" s="63"/>
    </row>
    <row r="18" spans="1:13" ht="12.75" customHeight="1" x14ac:dyDescent="0.2">
      <c r="A18" s="57" t="s">
        <v>11</v>
      </c>
      <c r="B18" s="57" t="s">
        <v>76</v>
      </c>
      <c r="C18" s="58" t="s">
        <v>110</v>
      </c>
      <c r="D18" s="64">
        <v>-21.609200000000001</v>
      </c>
      <c r="E18" s="64">
        <v>-55.177799999999998</v>
      </c>
      <c r="F18" s="64">
        <v>401</v>
      </c>
      <c r="G18" s="62">
        <v>39065</v>
      </c>
      <c r="H18" s="60">
        <v>1</v>
      </c>
      <c r="I18" s="58" t="s">
        <v>111</v>
      </c>
      <c r="J18" s="63"/>
      <c r="K18" s="63"/>
      <c r="L18" s="63"/>
      <c r="M18" s="63"/>
    </row>
    <row r="19" spans="1:13" s="66" customFormat="1" x14ac:dyDescent="0.2">
      <c r="A19" s="57" t="s">
        <v>12</v>
      </c>
      <c r="B19" s="57" t="s">
        <v>76</v>
      </c>
      <c r="C19" s="58" t="s">
        <v>112</v>
      </c>
      <c r="D19" s="64">
        <v>-20.395600000000002</v>
      </c>
      <c r="E19" s="64">
        <v>-56.431699999999999</v>
      </c>
      <c r="F19" s="64">
        <v>140</v>
      </c>
      <c r="G19" s="62">
        <v>39023</v>
      </c>
      <c r="H19" s="60">
        <v>1</v>
      </c>
      <c r="I19" s="58" t="s">
        <v>113</v>
      </c>
      <c r="J19" s="63"/>
      <c r="K19" s="63"/>
      <c r="L19" s="63"/>
      <c r="M19" s="63"/>
    </row>
    <row r="20" spans="1:13" x14ac:dyDescent="0.2">
      <c r="A20" s="57" t="s">
        <v>114</v>
      </c>
      <c r="B20" s="57" t="s">
        <v>76</v>
      </c>
      <c r="C20" s="58" t="s">
        <v>115</v>
      </c>
      <c r="D20" s="64">
        <v>-18.988900000000001</v>
      </c>
      <c r="E20" s="64">
        <v>-56.623100000000001</v>
      </c>
      <c r="F20" s="64">
        <v>104</v>
      </c>
      <c r="G20" s="62">
        <v>38932</v>
      </c>
      <c r="H20" s="60">
        <v>1</v>
      </c>
      <c r="I20" s="58" t="s">
        <v>116</v>
      </c>
      <c r="J20" s="63"/>
      <c r="K20" s="63"/>
      <c r="L20" s="63"/>
      <c r="M20" s="63"/>
    </row>
    <row r="21" spans="1:13" s="66" customFormat="1" x14ac:dyDescent="0.2">
      <c r="A21" s="57" t="s">
        <v>14</v>
      </c>
      <c r="B21" s="57" t="s">
        <v>76</v>
      </c>
      <c r="C21" s="58" t="s">
        <v>117</v>
      </c>
      <c r="D21" s="64">
        <v>-19.414300000000001</v>
      </c>
      <c r="E21" s="64">
        <v>-51.1053</v>
      </c>
      <c r="F21" s="64">
        <v>424</v>
      </c>
      <c r="G21" s="62" t="s">
        <v>118</v>
      </c>
      <c r="H21" s="60">
        <v>1</v>
      </c>
      <c r="I21" s="58" t="s">
        <v>119</v>
      </c>
      <c r="J21" s="63"/>
      <c r="K21" s="63"/>
      <c r="L21" s="63"/>
      <c r="M21" s="63"/>
    </row>
    <row r="22" spans="1:13" x14ac:dyDescent="0.2">
      <c r="A22" s="57" t="s">
        <v>15</v>
      </c>
      <c r="B22" s="57" t="s">
        <v>76</v>
      </c>
      <c r="C22" s="58" t="s">
        <v>120</v>
      </c>
      <c r="D22" s="64">
        <v>-22.533300000000001</v>
      </c>
      <c r="E22" s="64">
        <v>-55.533299999999997</v>
      </c>
      <c r="F22" s="64">
        <v>650</v>
      </c>
      <c r="G22" s="62">
        <v>37140</v>
      </c>
      <c r="H22" s="60">
        <v>1</v>
      </c>
      <c r="I22" s="58" t="s">
        <v>121</v>
      </c>
      <c r="J22" s="63"/>
      <c r="K22" s="63"/>
      <c r="L22" s="63"/>
      <c r="M22" s="63"/>
    </row>
    <row r="23" spans="1:13" x14ac:dyDescent="0.2">
      <c r="A23" s="57" t="s">
        <v>16</v>
      </c>
      <c r="B23" s="57" t="s">
        <v>76</v>
      </c>
      <c r="C23" s="58" t="s">
        <v>122</v>
      </c>
      <c r="D23" s="64">
        <v>-21.7058</v>
      </c>
      <c r="E23" s="64">
        <v>-57.5533</v>
      </c>
      <c r="F23" s="64">
        <v>85</v>
      </c>
      <c r="G23" s="62">
        <v>39014</v>
      </c>
      <c r="H23" s="60">
        <v>1</v>
      </c>
      <c r="I23" s="58" t="s">
        <v>123</v>
      </c>
      <c r="J23" s="63"/>
      <c r="K23" s="63"/>
      <c r="L23" s="63"/>
      <c r="M23" s="63"/>
    </row>
    <row r="24" spans="1:13" s="66" customFormat="1" x14ac:dyDescent="0.2">
      <c r="A24" s="57" t="s">
        <v>18</v>
      </c>
      <c r="B24" s="57" t="s">
        <v>76</v>
      </c>
      <c r="C24" s="58" t="s">
        <v>124</v>
      </c>
      <c r="D24" s="64">
        <v>-19.420100000000001</v>
      </c>
      <c r="E24" s="64">
        <v>-54.553100000000001</v>
      </c>
      <c r="F24" s="64">
        <v>647</v>
      </c>
      <c r="G24" s="62">
        <v>39067</v>
      </c>
      <c r="H24" s="60">
        <v>1</v>
      </c>
      <c r="I24" s="58" t="s">
        <v>125</v>
      </c>
      <c r="J24" s="63"/>
      <c r="K24" s="63"/>
      <c r="L24" s="63"/>
      <c r="M24" s="63"/>
    </row>
    <row r="25" spans="1:13" x14ac:dyDescent="0.2">
      <c r="A25" s="57" t="s">
        <v>126</v>
      </c>
      <c r="B25" s="57" t="s">
        <v>76</v>
      </c>
      <c r="C25" s="58" t="s">
        <v>127</v>
      </c>
      <c r="D25" s="60">
        <v>-21.774999999999999</v>
      </c>
      <c r="E25" s="60">
        <v>-54.528100000000002</v>
      </c>
      <c r="F25" s="60">
        <v>329</v>
      </c>
      <c r="G25" s="62">
        <v>39625</v>
      </c>
      <c r="H25" s="60">
        <v>1</v>
      </c>
      <c r="I25" s="58" t="s">
        <v>128</v>
      </c>
      <c r="J25" s="63"/>
      <c r="K25" s="63"/>
      <c r="L25" s="63"/>
      <c r="M25" s="63"/>
    </row>
    <row r="26" spans="1:13" s="71" customFormat="1" ht="15" customHeight="1" x14ac:dyDescent="0.2">
      <c r="A26" s="68" t="s">
        <v>31</v>
      </c>
      <c r="B26" s="68" t="s">
        <v>76</v>
      </c>
      <c r="C26" s="58" t="s">
        <v>129</v>
      </c>
      <c r="D26" s="69">
        <v>-20.9817</v>
      </c>
      <c r="E26" s="69">
        <v>-54.971899999999998</v>
      </c>
      <c r="F26" s="69">
        <v>464</v>
      </c>
      <c r="G26" s="59" t="s">
        <v>130</v>
      </c>
      <c r="H26" s="58">
        <v>1</v>
      </c>
      <c r="I26" s="68" t="s">
        <v>131</v>
      </c>
      <c r="J26" s="70"/>
      <c r="K26" s="70"/>
      <c r="L26" s="70"/>
      <c r="M26" s="70"/>
    </row>
    <row r="27" spans="1:13" s="66" customFormat="1" x14ac:dyDescent="0.2">
      <c r="A27" s="57" t="s">
        <v>19</v>
      </c>
      <c r="B27" s="57" t="s">
        <v>76</v>
      </c>
      <c r="C27" s="58" t="s">
        <v>132</v>
      </c>
      <c r="D27" s="60">
        <v>-23.966899999999999</v>
      </c>
      <c r="E27" s="60">
        <v>-55.0242</v>
      </c>
      <c r="F27" s="60">
        <v>402</v>
      </c>
      <c r="G27" s="62">
        <v>39605</v>
      </c>
      <c r="H27" s="60">
        <v>1</v>
      </c>
      <c r="I27" s="58" t="s">
        <v>133</v>
      </c>
      <c r="J27" s="63"/>
      <c r="K27" s="63"/>
      <c r="L27" s="63"/>
      <c r="M27" s="63"/>
    </row>
    <row r="28" spans="1:13" s="73" customFormat="1" x14ac:dyDescent="0.2">
      <c r="A28" s="68" t="s">
        <v>49</v>
      </c>
      <c r="B28" s="68" t="s">
        <v>76</v>
      </c>
      <c r="C28" s="58" t="s">
        <v>134</v>
      </c>
      <c r="D28" s="58">
        <v>-17.634699999999999</v>
      </c>
      <c r="E28" s="58">
        <v>-54.760100000000001</v>
      </c>
      <c r="F28" s="58">
        <v>486</v>
      </c>
      <c r="G28" s="59" t="s">
        <v>135</v>
      </c>
      <c r="H28" s="58">
        <v>1</v>
      </c>
      <c r="I28" s="60" t="s">
        <v>136</v>
      </c>
      <c r="J28" s="72"/>
      <c r="K28" s="72"/>
      <c r="L28" s="72"/>
      <c r="M28" s="72"/>
    </row>
    <row r="29" spans="1:13" x14ac:dyDescent="0.2">
      <c r="A29" s="57" t="s">
        <v>20</v>
      </c>
      <c r="B29" s="57" t="s">
        <v>76</v>
      </c>
      <c r="C29" s="58" t="s">
        <v>137</v>
      </c>
      <c r="D29" s="60">
        <v>-20.783300000000001</v>
      </c>
      <c r="E29" s="60">
        <v>-51.7</v>
      </c>
      <c r="F29" s="60">
        <v>313</v>
      </c>
      <c r="G29" s="62">
        <v>37137</v>
      </c>
      <c r="H29" s="60">
        <v>1</v>
      </c>
      <c r="I29" s="58" t="s">
        <v>138</v>
      </c>
      <c r="J29" s="63"/>
      <c r="K29" s="63"/>
      <c r="L29" s="63"/>
      <c r="M29" s="63"/>
    </row>
    <row r="30" spans="1:13" ht="18" customHeight="1" x14ac:dyDescent="0.2">
      <c r="A30" s="74"/>
      <c r="B30" s="75"/>
      <c r="C30" s="76"/>
      <c r="D30" s="76"/>
      <c r="E30" s="76"/>
      <c r="F30" s="76"/>
      <c r="G30" s="54" t="s">
        <v>139</v>
      </c>
      <c r="H30" s="58">
        <f>SUM(H2:H29)</f>
        <v>28</v>
      </c>
      <c r="I30" s="74"/>
      <c r="J30" s="63"/>
      <c r="K30" s="63"/>
      <c r="L30" s="63"/>
      <c r="M30" s="63"/>
    </row>
    <row r="31" spans="1:13" x14ac:dyDescent="0.2">
      <c r="A31" s="63" t="s">
        <v>140</v>
      </c>
      <c r="B31" s="77"/>
      <c r="C31" s="77"/>
      <c r="D31" s="77"/>
      <c r="E31" s="77"/>
      <c r="F31" s="77"/>
      <c r="G31" s="63"/>
      <c r="H31" s="78"/>
      <c r="I31" s="63"/>
      <c r="J31" s="63"/>
      <c r="K31" s="63"/>
      <c r="L31" s="63"/>
      <c r="M31" s="63"/>
    </row>
    <row r="32" spans="1:13" x14ac:dyDescent="0.2">
      <c r="A32" s="79" t="s">
        <v>141</v>
      </c>
      <c r="B32" s="80"/>
      <c r="C32" s="80"/>
      <c r="D32" s="80"/>
      <c r="E32" s="80"/>
      <c r="F32" s="80"/>
      <c r="G32" s="63"/>
      <c r="H32" s="63"/>
      <c r="I32" s="63"/>
      <c r="J32" s="63"/>
      <c r="K32" s="63"/>
      <c r="L32" s="63"/>
      <c r="M32" s="63"/>
    </row>
    <row r="33" spans="1:13" x14ac:dyDescent="0.2">
      <c r="A33" s="63"/>
      <c r="B33" s="80"/>
      <c r="C33" s="80"/>
      <c r="D33" s="80"/>
      <c r="E33" s="80"/>
      <c r="F33" s="80"/>
      <c r="G33" s="63"/>
      <c r="H33" s="63"/>
      <c r="I33" s="63"/>
      <c r="J33" s="63"/>
      <c r="K33" s="63"/>
      <c r="L33" s="63"/>
      <c r="M33" s="63"/>
    </row>
    <row r="34" spans="1:13" x14ac:dyDescent="0.2">
      <c r="A34" s="63"/>
      <c r="B34" s="80"/>
      <c r="C34" s="80"/>
      <c r="D34" s="80"/>
      <c r="E34" s="80"/>
      <c r="F34" s="80"/>
      <c r="G34" s="63"/>
      <c r="H34" s="63"/>
      <c r="I34" s="63"/>
      <c r="J34" s="63"/>
      <c r="K34" s="63"/>
      <c r="L34" s="63"/>
      <c r="M34" s="63"/>
    </row>
    <row r="35" spans="1:13" x14ac:dyDescent="0.2">
      <c r="A35" s="63"/>
      <c r="B35" s="80"/>
      <c r="C35" s="80"/>
      <c r="D35" s="80"/>
      <c r="E35" s="80"/>
      <c r="F35" s="80"/>
      <c r="G35" s="63"/>
      <c r="H35" s="63"/>
      <c r="I35" s="63"/>
      <c r="J35" s="63"/>
      <c r="K35" s="63"/>
      <c r="L35" s="63"/>
      <c r="M35" s="63"/>
    </row>
    <row r="36" spans="1:13" x14ac:dyDescent="0.2">
      <c r="A36" s="63"/>
      <c r="B36" s="80"/>
      <c r="C36" s="80"/>
      <c r="D36" s="80"/>
      <c r="E36" s="80"/>
      <c r="F36" s="80"/>
      <c r="G36" s="63"/>
      <c r="H36" s="63"/>
      <c r="I36" s="63"/>
      <c r="J36" s="63"/>
      <c r="K36" s="63"/>
      <c r="L36" s="63"/>
      <c r="M36" s="63"/>
    </row>
    <row r="37" spans="1:13" x14ac:dyDescent="0.2">
      <c r="A37" s="63"/>
      <c r="B37" s="80"/>
      <c r="C37" s="80"/>
      <c r="D37" s="80"/>
      <c r="E37" s="80"/>
      <c r="F37" s="80"/>
      <c r="G37" s="63"/>
      <c r="H37" s="63"/>
      <c r="I37" s="63"/>
      <c r="J37" s="63"/>
      <c r="K37" s="63"/>
      <c r="L37" s="63"/>
      <c r="M37" s="63"/>
    </row>
    <row r="38" spans="1:13" x14ac:dyDescent="0.2">
      <c r="A38" s="63"/>
      <c r="B38" s="80"/>
      <c r="C38" s="80"/>
      <c r="D38" s="80"/>
      <c r="E38" s="80"/>
      <c r="F38" s="80"/>
      <c r="G38" s="63"/>
      <c r="H38" s="63"/>
      <c r="I38" s="63"/>
      <c r="J38" s="63"/>
      <c r="K38" s="63"/>
      <c r="L38" s="63"/>
      <c r="M38" s="63"/>
    </row>
    <row r="39" spans="1:13" x14ac:dyDescent="0.2">
      <c r="A39" s="63"/>
      <c r="B39" s="80"/>
      <c r="C39" s="80"/>
      <c r="D39" s="80"/>
      <c r="E39" s="80"/>
      <c r="F39" s="80"/>
      <c r="G39" s="63"/>
      <c r="H39" s="63"/>
      <c r="I39" s="63"/>
      <c r="J39" s="63"/>
      <c r="K39" s="63"/>
      <c r="L39" s="63"/>
      <c r="M39" s="63"/>
    </row>
    <row r="40" spans="1:13" x14ac:dyDescent="0.2">
      <c r="A40" s="63"/>
      <c r="B40" s="80"/>
      <c r="C40" s="80"/>
      <c r="D40" s="80"/>
      <c r="E40" s="80"/>
      <c r="F40" s="80"/>
      <c r="G40" s="63"/>
      <c r="H40" s="63"/>
      <c r="I40" s="63"/>
      <c r="J40" s="63"/>
      <c r="K40" s="63"/>
      <c r="L40" s="63"/>
      <c r="M40" s="63"/>
    </row>
    <row r="41" spans="1:13" x14ac:dyDescent="0.2">
      <c r="A41" s="63"/>
      <c r="B41" s="80"/>
      <c r="C41" s="80"/>
      <c r="D41" s="80"/>
      <c r="E41" s="80"/>
      <c r="F41" s="80"/>
      <c r="G41" s="63"/>
      <c r="H41" s="63"/>
      <c r="I41" s="63"/>
      <c r="J41" s="63"/>
      <c r="K41" s="63"/>
      <c r="L41" s="63"/>
      <c r="M41" s="63"/>
    </row>
    <row r="42" spans="1:13" x14ac:dyDescent="0.2">
      <c r="A42" s="63"/>
      <c r="B42" s="80"/>
      <c r="C42" s="80"/>
      <c r="D42" s="80"/>
      <c r="E42" s="80"/>
      <c r="F42" s="80"/>
      <c r="G42" s="63"/>
      <c r="H42" s="63"/>
      <c r="I42" s="63"/>
      <c r="J42" s="63"/>
      <c r="K42" s="63"/>
      <c r="L42" s="63"/>
      <c r="M42" s="63"/>
    </row>
    <row r="43" spans="1:13" x14ac:dyDescent="0.2">
      <c r="A43" s="63"/>
      <c r="B43" s="80"/>
      <c r="C43" s="80"/>
      <c r="D43" s="80"/>
      <c r="E43" s="80"/>
      <c r="F43" s="80"/>
      <c r="G43" s="63"/>
      <c r="H43" s="63"/>
      <c r="I43" s="63"/>
      <c r="J43" s="63"/>
      <c r="K43" s="63"/>
      <c r="L43" s="63"/>
      <c r="M43" s="63"/>
    </row>
    <row r="44" spans="1:13" x14ac:dyDescent="0.2">
      <c r="A44" s="63"/>
      <c r="B44" s="80"/>
      <c r="C44" s="80"/>
      <c r="D44" s="80"/>
      <c r="E44" s="80"/>
      <c r="F44" s="80"/>
      <c r="G44" s="63"/>
      <c r="H44" s="63"/>
      <c r="I44" s="63"/>
      <c r="J44" s="63"/>
      <c r="K44" s="63"/>
      <c r="L44" s="63"/>
      <c r="M44" s="63"/>
    </row>
    <row r="45" spans="1:13" x14ac:dyDescent="0.2">
      <c r="A45" s="63"/>
      <c r="B45" s="80"/>
      <c r="C45" s="80"/>
      <c r="D45" s="80"/>
      <c r="E45" s="80"/>
      <c r="F45" s="80"/>
      <c r="G45" s="63"/>
      <c r="H45" s="63"/>
      <c r="I45" s="63"/>
      <c r="J45" s="63"/>
      <c r="K45" s="63"/>
      <c r="L45" s="63"/>
      <c r="M45" s="63"/>
    </row>
    <row r="46" spans="1:13" x14ac:dyDescent="0.2">
      <c r="A46" s="63"/>
      <c r="B46" s="80"/>
      <c r="C46" s="80"/>
      <c r="D46" s="80"/>
      <c r="E46" s="80"/>
      <c r="F46" s="80"/>
      <c r="G46" s="63"/>
      <c r="H46" s="63"/>
      <c r="I46" s="63"/>
      <c r="J46" s="63"/>
      <c r="K46" s="63"/>
      <c r="L46" s="63"/>
      <c r="M46" s="63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="90" zoomScaleNormal="90" workbookViewId="0">
      <selection activeCell="H40" sqref="H40"/>
    </sheetView>
  </sheetViews>
  <sheetFormatPr defaultRowHeight="12.75" x14ac:dyDescent="0.2"/>
  <cols>
    <col min="1" max="1" width="17.5703125" style="2" customWidth="1"/>
    <col min="2" max="3" width="5.85546875" style="2" customWidth="1"/>
    <col min="4" max="4" width="5.42578125" style="2" customWidth="1"/>
    <col min="5" max="5" width="5.5703125" style="2" customWidth="1"/>
    <col min="6" max="7" width="5.140625" style="2" customWidth="1"/>
    <col min="8" max="10" width="5.28515625" style="2" customWidth="1"/>
    <col min="11" max="11" width="5.42578125" style="2" customWidth="1"/>
    <col min="12" max="15" width="5.140625" style="2" customWidth="1"/>
    <col min="16" max="18" width="5.28515625" style="2" customWidth="1"/>
    <col min="19" max="20" width="5.140625" style="2" customWidth="1"/>
    <col min="21" max="21" width="5.42578125" style="2" customWidth="1"/>
    <col min="22" max="22" width="5.28515625" style="2" customWidth="1"/>
    <col min="23" max="23" width="5.140625" style="2" customWidth="1"/>
    <col min="24" max="27" width="5.28515625" style="2" customWidth="1"/>
    <col min="28" max="29" width="5.42578125" style="2" bestFit="1" customWidth="1"/>
    <col min="30" max="30" width="5.42578125" style="2" customWidth="1"/>
    <col min="31" max="31" width="5.42578125" style="2" bestFit="1" customWidth="1"/>
    <col min="32" max="32" width="5.42578125" style="2" customWidth="1"/>
    <col min="33" max="33" width="7.28515625" style="9" customWidth="1"/>
    <col min="34" max="34" width="6.7109375" style="12" customWidth="1"/>
  </cols>
  <sheetData>
    <row r="1" spans="1:34" ht="20.100000000000001" customHeight="1" x14ac:dyDescent="0.2">
      <c r="A1" s="94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4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41</v>
      </c>
      <c r="AH3" s="35" t="s">
        <v>40</v>
      </c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35" t="s">
        <v>39</v>
      </c>
    </row>
    <row r="5" spans="1:34" s="5" customFormat="1" ht="20.100000000000001" customHeight="1" x14ac:dyDescent="0.2">
      <c r="A5" s="14" t="s">
        <v>45</v>
      </c>
      <c r="B5" s="15">
        <f>[1]Março!$C$5</f>
        <v>33.5</v>
      </c>
      <c r="C5" s="15">
        <f>[1]Março!$C$6</f>
        <v>34</v>
      </c>
      <c r="D5" s="15">
        <f>[1]Março!$C$7</f>
        <v>31.8</v>
      </c>
      <c r="E5" s="15">
        <f>[1]Março!$C$8</f>
        <v>34.4</v>
      </c>
      <c r="F5" s="15">
        <f>[1]Março!$C$9</f>
        <v>33.799999999999997</v>
      </c>
      <c r="G5" s="15">
        <f>[1]Março!$C$10</f>
        <v>33.5</v>
      </c>
      <c r="H5" s="15">
        <f>[1]Março!$C$11</f>
        <v>34.200000000000003</v>
      </c>
      <c r="I5" s="15">
        <f>[1]Março!$C$12</f>
        <v>30</v>
      </c>
      <c r="J5" s="15">
        <f>[1]Março!$C$13</f>
        <v>34.5</v>
      </c>
      <c r="K5" s="15">
        <f>[1]Março!$C$14</f>
        <v>29.3</v>
      </c>
      <c r="L5" s="15">
        <f>[1]Março!$C$15</f>
        <v>32.4</v>
      </c>
      <c r="M5" s="15">
        <f>[1]Março!$C$16</f>
        <v>29.4</v>
      </c>
      <c r="N5" s="15">
        <f>[1]Março!$C$17</f>
        <v>33.700000000000003</v>
      </c>
      <c r="O5" s="15">
        <f>[1]Março!$C$18</f>
        <v>35.4</v>
      </c>
      <c r="P5" s="15">
        <f>[1]Março!$C$19</f>
        <v>33.700000000000003</v>
      </c>
      <c r="Q5" s="15">
        <f>[1]Março!$C$20</f>
        <v>34.9</v>
      </c>
      <c r="R5" s="15">
        <f>[1]Março!$C$21</f>
        <v>34.5</v>
      </c>
      <c r="S5" s="15">
        <f>[1]Março!$C$22</f>
        <v>34.4</v>
      </c>
      <c r="T5" s="15">
        <f>[1]Março!$C$23</f>
        <v>34.6</v>
      </c>
      <c r="U5" s="15">
        <f>[1]Março!$C$24</f>
        <v>32.4</v>
      </c>
      <c r="V5" s="15">
        <f>[1]Março!$C$25</f>
        <v>31.6</v>
      </c>
      <c r="W5" s="15">
        <f>[1]Março!$C$26</f>
        <v>30.7</v>
      </c>
      <c r="X5" s="15">
        <f>[1]Março!$C$27</f>
        <v>31.3</v>
      </c>
      <c r="Y5" s="15">
        <f>[1]Março!$C$28</f>
        <v>31.6</v>
      </c>
      <c r="Z5" s="15">
        <f>[1]Março!$C$29</f>
        <v>33.299999999999997</v>
      </c>
      <c r="AA5" s="15">
        <f>[1]Março!$C$30</f>
        <v>32.9</v>
      </c>
      <c r="AB5" s="15">
        <f>[1]Março!$C$31</f>
        <v>31.6</v>
      </c>
      <c r="AC5" s="15">
        <f>[1]Março!$C$32</f>
        <v>32.4</v>
      </c>
      <c r="AD5" s="15">
        <f>[1]Março!$C$33</f>
        <v>32.9</v>
      </c>
      <c r="AE5" s="15">
        <f>[1]Março!$C$34</f>
        <v>29.7</v>
      </c>
      <c r="AF5" s="15">
        <f>[1]Março!$C$35</f>
        <v>32.9</v>
      </c>
      <c r="AG5" s="33">
        <f>MAX(B5:AF5)</f>
        <v>35.4</v>
      </c>
      <c r="AH5" s="36">
        <f>AVERAGE(B5:AF5)</f>
        <v>32.751612903225798</v>
      </c>
    </row>
    <row r="6" spans="1:34" ht="17.100000000000001" customHeight="1" x14ac:dyDescent="0.2">
      <c r="A6" s="14" t="s">
        <v>0</v>
      </c>
      <c r="B6" s="16">
        <f>[2]Março!$C$5</f>
        <v>32.6</v>
      </c>
      <c r="C6" s="16">
        <f>[2]Março!$C$6</f>
        <v>32.4</v>
      </c>
      <c r="D6" s="16">
        <f>[2]Março!$C$7</f>
        <v>23.6</v>
      </c>
      <c r="E6" s="16">
        <f>[2]Março!$C$8</f>
        <v>28.7</v>
      </c>
      <c r="F6" s="16">
        <f>[2]Março!$C$9</f>
        <v>32.799999999999997</v>
      </c>
      <c r="G6" s="16">
        <f>[2]Março!$C$10</f>
        <v>32.799999999999997</v>
      </c>
      <c r="H6" s="16">
        <f>[2]Março!$C$11</f>
        <v>30.9</v>
      </c>
      <c r="I6" s="16">
        <f>[2]Março!$C$12</f>
        <v>31.7</v>
      </c>
      <c r="J6" s="16">
        <f>[2]Março!$C$13</f>
        <v>33.299999999999997</v>
      </c>
      <c r="K6" s="16">
        <f>[2]Março!$C$14</f>
        <v>27.4</v>
      </c>
      <c r="L6" s="16">
        <f>[2]Março!$C$15</f>
        <v>22.8</v>
      </c>
      <c r="M6" s="16">
        <f>[2]Março!$C$16</f>
        <v>30.1</v>
      </c>
      <c r="N6" s="16">
        <f>[2]Março!$C$17</f>
        <v>30.7</v>
      </c>
      <c r="O6" s="16">
        <f>[2]Março!$C$18</f>
        <v>32.4</v>
      </c>
      <c r="P6" s="16">
        <f>[2]Março!$C$19</f>
        <v>32.1</v>
      </c>
      <c r="Q6" s="16">
        <f>[2]Março!$C$20</f>
        <v>32.700000000000003</v>
      </c>
      <c r="R6" s="16">
        <f>[2]Março!$C$21</f>
        <v>32.200000000000003</v>
      </c>
      <c r="S6" s="16">
        <f>[2]Março!$C$22</f>
        <v>31.3</v>
      </c>
      <c r="T6" s="16">
        <f>[2]Março!$C$23</f>
        <v>32.6</v>
      </c>
      <c r="U6" s="16">
        <f>[2]Março!$C$24</f>
        <v>29.6</v>
      </c>
      <c r="V6" s="16">
        <f>[2]Março!$C$25</f>
        <v>27.3</v>
      </c>
      <c r="W6" s="16">
        <f>[2]Março!$C$26</f>
        <v>26.1</v>
      </c>
      <c r="X6" s="16">
        <f>[2]Março!$C$27</f>
        <v>28.4</v>
      </c>
      <c r="Y6" s="16">
        <f>[2]Março!$C$28</f>
        <v>29.6</v>
      </c>
      <c r="Z6" s="16">
        <f>[2]Março!$C$29</f>
        <v>31.4</v>
      </c>
      <c r="AA6" s="16">
        <f>[2]Março!$C$30</f>
        <v>30.6</v>
      </c>
      <c r="AB6" s="16">
        <f>[2]Março!$C$31</f>
        <v>31.1</v>
      </c>
      <c r="AC6" s="16">
        <f>[2]Março!$C$32</f>
        <v>31</v>
      </c>
      <c r="AD6" s="16">
        <f>[2]Março!$C$33</f>
        <v>28.9</v>
      </c>
      <c r="AE6" s="16">
        <f>[2]Março!$C$34</f>
        <v>30</v>
      </c>
      <c r="AF6" s="16">
        <f>[2]Março!$C$35</f>
        <v>30.2</v>
      </c>
      <c r="AG6" s="34">
        <f t="shared" ref="AG6:AG16" si="1">MAX(B6:AF6)</f>
        <v>33.299999999999997</v>
      </c>
      <c r="AH6" s="37">
        <f t="shared" ref="AH6:AH16" si="2">AVERAGE(B6:AF6)</f>
        <v>30.235483870967741</v>
      </c>
    </row>
    <row r="7" spans="1:34" ht="17.100000000000001" customHeight="1" x14ac:dyDescent="0.2">
      <c r="A7" s="14" t="s">
        <v>1</v>
      </c>
      <c r="B7" s="85" t="str">
        <f>[3]Março!$C$5</f>
        <v>*</v>
      </c>
      <c r="C7" s="16">
        <f>[3]Março!$C$6</f>
        <v>35.299999999999997</v>
      </c>
      <c r="D7" s="86" t="str">
        <f>[3]Março!$C$7</f>
        <v>*</v>
      </c>
      <c r="E7" s="86" t="str">
        <f>[3]Março!$C$8</f>
        <v>*</v>
      </c>
      <c r="F7" s="86" t="str">
        <f>[3]Março!$C$9</f>
        <v>*</v>
      </c>
      <c r="G7" s="86" t="str">
        <f>[3]Março!$C$10</f>
        <v>*</v>
      </c>
      <c r="H7" s="86" t="str">
        <f>[3]Março!$C$11</f>
        <v>*</v>
      </c>
      <c r="I7" s="86" t="str">
        <f>[3]Março!$C$12</f>
        <v>*</v>
      </c>
      <c r="J7" s="86" t="str">
        <f>[3]Março!$C$13</f>
        <v>*</v>
      </c>
      <c r="K7" s="86" t="str">
        <f>[3]Março!$C$14</f>
        <v>*</v>
      </c>
      <c r="L7" s="86" t="str">
        <f>[3]Março!$C$15</f>
        <v>*</v>
      </c>
      <c r="M7" s="86" t="str">
        <f>[3]Março!$C$16</f>
        <v>*</v>
      </c>
      <c r="N7" s="86" t="str">
        <f>[3]Março!$C$17</f>
        <v>*</v>
      </c>
      <c r="O7" s="86" t="str">
        <f>[3]Março!$C$18</f>
        <v>*</v>
      </c>
      <c r="P7" s="86" t="str">
        <f>[3]Março!$C$19</f>
        <v>*</v>
      </c>
      <c r="Q7" s="86" t="str">
        <f>[3]Março!$C$20</f>
        <v>*</v>
      </c>
      <c r="R7" s="86" t="str">
        <f>[3]Março!$C$21</f>
        <v>*</v>
      </c>
      <c r="S7" s="86" t="str">
        <f>[3]Março!$C$22</f>
        <v>*</v>
      </c>
      <c r="T7" s="86" t="str">
        <f>[3]Março!$C$23</f>
        <v>*</v>
      </c>
      <c r="U7" s="86" t="str">
        <f>[3]Março!$C$24</f>
        <v>*</v>
      </c>
      <c r="V7" s="86" t="str">
        <f>[3]Março!$C$25</f>
        <v>*</v>
      </c>
      <c r="W7" s="86" t="str">
        <f>[3]Março!$C$26</f>
        <v>*</v>
      </c>
      <c r="X7" s="86" t="str">
        <f>[3]Março!$C$27</f>
        <v>*</v>
      </c>
      <c r="Y7" s="86" t="str">
        <f>[3]Março!$C$28</f>
        <v>*</v>
      </c>
      <c r="Z7" s="86" t="str">
        <f>[3]Março!$C$29</f>
        <v>*</v>
      </c>
      <c r="AA7" s="86" t="str">
        <f>[3]Março!$C$30</f>
        <v>*</v>
      </c>
      <c r="AB7" s="86" t="str">
        <f>[3]Março!$C$31</f>
        <v>*</v>
      </c>
      <c r="AC7" s="86" t="str">
        <f>[3]Março!$C$32</f>
        <v>*</v>
      </c>
      <c r="AD7" s="86" t="str">
        <f>[3]Março!$C$33</f>
        <v>*</v>
      </c>
      <c r="AE7" s="86" t="str">
        <f>[3]Março!$C$34</f>
        <v>*</v>
      </c>
      <c r="AF7" s="86" t="str">
        <f>[3]Março!$C$35</f>
        <v>*</v>
      </c>
      <c r="AG7" s="34">
        <f t="shared" si="1"/>
        <v>35.299999999999997</v>
      </c>
      <c r="AH7" s="37">
        <f t="shared" si="2"/>
        <v>35.299999999999997</v>
      </c>
    </row>
    <row r="8" spans="1:34" ht="17.100000000000001" customHeight="1" x14ac:dyDescent="0.2">
      <c r="A8" s="14" t="s">
        <v>62</v>
      </c>
      <c r="B8" s="16">
        <f>[4]Março!$C$5</f>
        <v>31.8</v>
      </c>
      <c r="C8" s="16">
        <f>[4]Março!$C$6</f>
        <v>33.299999999999997</v>
      </c>
      <c r="D8" s="16">
        <f>[4]Março!$C$7</f>
        <v>29.9</v>
      </c>
      <c r="E8" s="16">
        <f>[4]Março!$C$8</f>
        <v>33.9</v>
      </c>
      <c r="F8" s="16">
        <f>[4]Março!$C$9</f>
        <v>30.2</v>
      </c>
      <c r="G8" s="16">
        <f>[4]Março!$C$10</f>
        <v>32.9</v>
      </c>
      <c r="H8" s="16">
        <f>[4]Março!$C$11</f>
        <v>31.9</v>
      </c>
      <c r="I8" s="16">
        <f>[4]Março!$C$12</f>
        <v>29</v>
      </c>
      <c r="J8" s="16">
        <f>[4]Março!$C$13</f>
        <v>32.1</v>
      </c>
      <c r="K8" s="16">
        <f>[4]Março!$C$14</f>
        <v>31.8</v>
      </c>
      <c r="L8" s="16">
        <f>[4]Março!$C$15</f>
        <v>31.8</v>
      </c>
      <c r="M8" s="16">
        <f>[4]Março!$C$16</f>
        <v>26.9</v>
      </c>
      <c r="N8" s="16">
        <f>[4]Março!$C$17</f>
        <v>31.3</v>
      </c>
      <c r="O8" s="16">
        <f>[4]Março!$C$18</f>
        <v>33.1</v>
      </c>
      <c r="P8" s="16">
        <f>[4]Março!$C$19</f>
        <v>34</v>
      </c>
      <c r="Q8" s="16">
        <f>[4]Março!$C$20</f>
        <v>34.1</v>
      </c>
      <c r="R8" s="16">
        <f>[4]Março!$C$21</f>
        <v>33.6</v>
      </c>
      <c r="S8" s="16">
        <f>[4]Março!$C$22</f>
        <v>32.4</v>
      </c>
      <c r="T8" s="16">
        <f>[4]Março!$C$23</f>
        <v>33.700000000000003</v>
      </c>
      <c r="U8" s="16">
        <f>[4]Março!$C$24</f>
        <v>28.4</v>
      </c>
      <c r="V8" s="16">
        <f>[4]Março!$C$25</f>
        <v>30.2</v>
      </c>
      <c r="W8" s="16">
        <f>[4]Março!$C$26</f>
        <v>28</v>
      </c>
      <c r="X8" s="16">
        <f>[4]Março!$C$27</f>
        <v>29.8</v>
      </c>
      <c r="Y8" s="16">
        <f>[4]Março!$C$28</f>
        <v>29.2</v>
      </c>
      <c r="Z8" s="16">
        <f>[4]Março!$C$29</f>
        <v>30.5</v>
      </c>
      <c r="AA8" s="16">
        <f>[4]Março!$C$30</f>
        <v>33.5</v>
      </c>
      <c r="AB8" s="16">
        <f>[4]Março!$C$31</f>
        <v>30.5</v>
      </c>
      <c r="AC8" s="16">
        <f>[4]Março!$C$32</f>
        <v>30.8</v>
      </c>
      <c r="AD8" s="16">
        <f>[4]Março!$C$33</f>
        <v>31.1</v>
      </c>
      <c r="AE8" s="16">
        <f>[4]Março!$C$34</f>
        <v>28.2</v>
      </c>
      <c r="AF8" s="16">
        <f>[4]Março!$C$35</f>
        <v>31.1</v>
      </c>
      <c r="AG8" s="34">
        <f t="shared" si="1"/>
        <v>34.1</v>
      </c>
      <c r="AH8" s="37">
        <f t="shared" si="2"/>
        <v>31.258064516129036</v>
      </c>
    </row>
    <row r="9" spans="1:34" ht="17.100000000000001" customHeight="1" x14ac:dyDescent="0.2">
      <c r="A9" s="14" t="s">
        <v>46</v>
      </c>
      <c r="B9" s="16">
        <f>[5]Março!$C$5</f>
        <v>32.6</v>
      </c>
      <c r="C9" s="16">
        <f>[5]Março!$C$6</f>
        <v>33.6</v>
      </c>
      <c r="D9" s="16">
        <f>[5]Março!$C$7</f>
        <v>24.5</v>
      </c>
      <c r="E9" s="16">
        <f>[5]Março!$C$8</f>
        <v>32</v>
      </c>
      <c r="F9" s="16">
        <f>[5]Março!$C$9</f>
        <v>33.4</v>
      </c>
      <c r="G9" s="16">
        <f>[5]Março!$C$10</f>
        <v>34.299999999999997</v>
      </c>
      <c r="H9" s="16">
        <f>[5]Março!$C$11</f>
        <v>33.6</v>
      </c>
      <c r="I9" s="16">
        <f>[5]Março!$C$12</f>
        <v>33.4</v>
      </c>
      <c r="J9" s="16">
        <f>[5]Março!$C$13</f>
        <v>34.5</v>
      </c>
      <c r="K9" s="16">
        <f>[5]Março!$C$14</f>
        <v>27.5</v>
      </c>
      <c r="L9" s="16">
        <f>[5]Março!$C$15</f>
        <v>25.5</v>
      </c>
      <c r="M9" s="16">
        <f>[5]Março!$C$16</f>
        <v>30</v>
      </c>
      <c r="N9" s="16">
        <f>[5]Março!$C$17</f>
        <v>34.200000000000003</v>
      </c>
      <c r="O9" s="16">
        <f>[5]Março!$C$18</f>
        <v>33.4</v>
      </c>
      <c r="P9" s="16">
        <f>[5]Março!$C$19</f>
        <v>33</v>
      </c>
      <c r="Q9" s="16">
        <f>[5]Março!$C$20</f>
        <v>33.5</v>
      </c>
      <c r="R9" s="16">
        <f>[5]Março!$C$21</f>
        <v>33.1</v>
      </c>
      <c r="S9" s="16">
        <f>[5]Março!$C$22</f>
        <v>33.200000000000003</v>
      </c>
      <c r="T9" s="16">
        <f>[5]Março!$C$23</f>
        <v>32.799999999999997</v>
      </c>
      <c r="U9" s="16">
        <f>[5]Março!$C$24</f>
        <v>30.2</v>
      </c>
      <c r="V9" s="16">
        <f>[5]Março!$C$25</f>
        <v>30.5</v>
      </c>
      <c r="W9" s="16">
        <f>[5]Março!$C$26</f>
        <v>27.2</v>
      </c>
      <c r="X9" s="16">
        <f>[5]Março!$C$27</f>
        <v>28.9</v>
      </c>
      <c r="Y9" s="16">
        <f>[5]Março!$C$28</f>
        <v>32.6</v>
      </c>
      <c r="Z9" s="16">
        <f>[5]Março!$C$29</f>
        <v>34</v>
      </c>
      <c r="AA9" s="16">
        <f>[5]Março!$C$30</f>
        <v>34.200000000000003</v>
      </c>
      <c r="AB9" s="16">
        <f>[5]Março!$C$31</f>
        <v>34.9</v>
      </c>
      <c r="AC9" s="16">
        <f>[5]Março!$C$32</f>
        <v>34</v>
      </c>
      <c r="AD9" s="16">
        <f>[5]Março!$C$33</f>
        <v>30</v>
      </c>
      <c r="AE9" s="16">
        <f>[5]Março!$C$34</f>
        <v>32.799999999999997</v>
      </c>
      <c r="AF9" s="16">
        <f>[5]Março!$C$35</f>
        <v>31.5</v>
      </c>
      <c r="AG9" s="34">
        <f t="shared" ref="AG9" si="3">MAX(B9:AF9)</f>
        <v>34.9</v>
      </c>
      <c r="AH9" s="37">
        <f t="shared" ref="AH9" si="4">AVERAGE(B9:AF9)</f>
        <v>31.9</v>
      </c>
    </row>
    <row r="10" spans="1:34" ht="17.100000000000001" customHeight="1" x14ac:dyDescent="0.2">
      <c r="A10" s="14" t="s">
        <v>2</v>
      </c>
      <c r="B10" s="16">
        <f>[6]Março!$C$5</f>
        <v>31.4</v>
      </c>
      <c r="C10" s="16">
        <f>[6]Março!$C$6</f>
        <v>32.799999999999997</v>
      </c>
      <c r="D10" s="16">
        <f>[6]Março!$C$7</f>
        <v>27.5</v>
      </c>
      <c r="E10" s="16">
        <f>[6]Março!$C$8</f>
        <v>29.5</v>
      </c>
      <c r="F10" s="16">
        <f>[6]Março!$C$9</f>
        <v>31.5</v>
      </c>
      <c r="G10" s="16">
        <f>[6]Março!$C$10</f>
        <v>32.299999999999997</v>
      </c>
      <c r="H10" s="16">
        <f>[6]Março!$C$11</f>
        <v>32.299999999999997</v>
      </c>
      <c r="I10" s="16">
        <f>[6]Março!$C$12</f>
        <v>30.9</v>
      </c>
      <c r="J10" s="16">
        <f>[6]Março!$C$13</f>
        <v>32.4</v>
      </c>
      <c r="K10" s="16">
        <f>[6]Março!$C$14</f>
        <v>28.7</v>
      </c>
      <c r="L10" s="16">
        <f>[6]Março!$C$15</f>
        <v>29.3</v>
      </c>
      <c r="M10" s="16">
        <f>[6]Março!$C$16</f>
        <v>28.4</v>
      </c>
      <c r="N10" s="16">
        <f>[6]Março!$C$17</f>
        <v>31.4</v>
      </c>
      <c r="O10" s="16">
        <f>[6]Março!$C$18</f>
        <v>31.4</v>
      </c>
      <c r="P10" s="16">
        <f>[6]Março!$C$19</f>
        <v>31.6</v>
      </c>
      <c r="Q10" s="16">
        <f>[6]Março!$C$20</f>
        <v>30.9</v>
      </c>
      <c r="R10" s="16">
        <f>[6]Março!$C$21</f>
        <v>32</v>
      </c>
      <c r="S10" s="16">
        <f>[6]Março!$C$22</f>
        <v>31.7</v>
      </c>
      <c r="T10" s="16">
        <f>[6]Março!$C$23</f>
        <v>31.8</v>
      </c>
      <c r="U10" s="16">
        <f>[6]Março!$C$24</f>
        <v>27.6</v>
      </c>
      <c r="V10" s="16">
        <f>[6]Março!$C$25</f>
        <v>29.6</v>
      </c>
      <c r="W10" s="16">
        <f>[6]Março!$C$26</f>
        <v>23.8</v>
      </c>
      <c r="X10" s="16">
        <f>[6]Março!$C$27</f>
        <v>29.2</v>
      </c>
      <c r="Y10" s="16">
        <f>[6]Março!$C$28</f>
        <v>30.6</v>
      </c>
      <c r="Z10" s="16">
        <f>[6]Março!$C$29</f>
        <v>32.1</v>
      </c>
      <c r="AA10" s="16">
        <f>[6]Março!$C$30</f>
        <v>31.9</v>
      </c>
      <c r="AB10" s="16">
        <f>[6]Março!$C$31</f>
        <v>30.2</v>
      </c>
      <c r="AC10" s="16">
        <f>[6]Março!$C$32</f>
        <v>31.1</v>
      </c>
      <c r="AD10" s="16">
        <f>[6]Março!$C$33</f>
        <v>27.3</v>
      </c>
      <c r="AE10" s="16">
        <f>[6]Março!$C$34</f>
        <v>28</v>
      </c>
      <c r="AF10" s="16">
        <f>[6]Março!$C$35</f>
        <v>29.2</v>
      </c>
      <c r="AG10" s="34">
        <f t="shared" si="1"/>
        <v>32.799999999999997</v>
      </c>
      <c r="AH10" s="37">
        <f t="shared" si="2"/>
        <v>30.270967741935486</v>
      </c>
    </row>
    <row r="11" spans="1:34" ht="17.100000000000001" customHeight="1" x14ac:dyDescent="0.2">
      <c r="A11" s="14" t="s">
        <v>3</v>
      </c>
      <c r="B11" s="16">
        <f>[7]Março!$C$5</f>
        <v>32.700000000000003</v>
      </c>
      <c r="C11" s="16">
        <f>[7]Março!$C$6</f>
        <v>32.1</v>
      </c>
      <c r="D11" s="16">
        <f>[7]Março!$C$7</f>
        <v>33.200000000000003</v>
      </c>
      <c r="E11" s="16">
        <f>[7]Março!$C$8</f>
        <v>31.4</v>
      </c>
      <c r="F11" s="16">
        <f>[7]Março!$C$9</f>
        <v>28.5</v>
      </c>
      <c r="G11" s="16">
        <f>[7]Março!$C$10</f>
        <v>33.299999999999997</v>
      </c>
      <c r="H11" s="16">
        <f>[7]Março!$C$11</f>
        <v>31.3</v>
      </c>
      <c r="I11" s="16">
        <f>[7]Março!$C$12</f>
        <v>31.8</v>
      </c>
      <c r="J11" s="16">
        <f>[7]Março!$C$13</f>
        <v>32.700000000000003</v>
      </c>
      <c r="K11" s="16">
        <f>[7]Março!$C$14</f>
        <v>30.4</v>
      </c>
      <c r="L11" s="16">
        <f>[7]Março!$C$15</f>
        <v>29</v>
      </c>
      <c r="M11" s="16">
        <f>[7]Março!$C$16</f>
        <v>28.4</v>
      </c>
      <c r="N11" s="16">
        <f>[7]Março!$C$17</f>
        <v>28.5</v>
      </c>
      <c r="O11" s="16">
        <f>[7]Março!$C$18</f>
        <v>33</v>
      </c>
      <c r="P11" s="16">
        <f>[7]Março!$C$19</f>
        <v>34</v>
      </c>
      <c r="Q11" s="16">
        <f>[7]Março!$C$20</f>
        <v>33</v>
      </c>
      <c r="R11" s="16">
        <f>[7]Março!$C$21</f>
        <v>32.4</v>
      </c>
      <c r="S11" s="16">
        <f>[7]Março!$C$22</f>
        <v>32</v>
      </c>
      <c r="T11" s="16">
        <f>[7]Março!$C$23</f>
        <v>33</v>
      </c>
      <c r="U11" s="16">
        <f>[7]Março!$C$24</f>
        <v>31.8</v>
      </c>
      <c r="V11" s="16">
        <f>[7]Março!$C$25</f>
        <v>31.3</v>
      </c>
      <c r="W11" s="16">
        <f>[7]Março!$C$26</f>
        <v>25.2</v>
      </c>
      <c r="X11" s="16">
        <f>[7]Março!$C$27</f>
        <v>29.3</v>
      </c>
      <c r="Y11" s="16">
        <f>[7]Março!$C$28</f>
        <v>30.7</v>
      </c>
      <c r="Z11" s="16">
        <f>[7]Março!$C$29</f>
        <v>30.7</v>
      </c>
      <c r="AA11" s="16">
        <f>[7]Março!$C$30</f>
        <v>31.8</v>
      </c>
      <c r="AB11" s="16">
        <f>[7]Março!$C$31</f>
        <v>26.3</v>
      </c>
      <c r="AC11" s="16">
        <f>[7]Março!$C$32</f>
        <v>30.7</v>
      </c>
      <c r="AD11" s="16">
        <f>[7]Março!$C$33</f>
        <v>30.9</v>
      </c>
      <c r="AE11" s="16">
        <f>[7]Março!$C$34</f>
        <v>28.9</v>
      </c>
      <c r="AF11" s="16">
        <f>[7]Março!$C$35</f>
        <v>31.3</v>
      </c>
      <c r="AG11" s="34">
        <f t="shared" si="1"/>
        <v>34</v>
      </c>
      <c r="AH11" s="37">
        <f t="shared" si="2"/>
        <v>30.954838709677414</v>
      </c>
    </row>
    <row r="12" spans="1:34" ht="17.100000000000001" customHeight="1" x14ac:dyDescent="0.2">
      <c r="A12" s="14" t="s">
        <v>4</v>
      </c>
      <c r="B12" s="16">
        <f>[8]Março!$C$5</f>
        <v>30.4</v>
      </c>
      <c r="C12" s="16">
        <f>[8]Março!$C$6</f>
        <v>29.9</v>
      </c>
      <c r="D12" s="16">
        <f>[8]Março!$C$7</f>
        <v>30.6</v>
      </c>
      <c r="E12" s="16">
        <f>[8]Março!$C$8</f>
        <v>30.1</v>
      </c>
      <c r="F12" s="16">
        <f>[8]Março!$C$9</f>
        <v>28.3</v>
      </c>
      <c r="G12" s="16">
        <f>[8]Março!$C$10</f>
        <v>30.6</v>
      </c>
      <c r="H12" s="16">
        <f>[8]Março!$C$11</f>
        <v>30.1</v>
      </c>
      <c r="I12" s="16">
        <f>[8]Março!$C$12</f>
        <v>29.2</v>
      </c>
      <c r="J12" s="16">
        <f>[8]Março!$C$13</f>
        <v>30.9</v>
      </c>
      <c r="K12" s="16">
        <f>[8]Março!$C$14</f>
        <v>29.9</v>
      </c>
      <c r="L12" s="16">
        <f>[8]Março!$C$15</f>
        <v>28.8</v>
      </c>
      <c r="M12" s="16">
        <f>[8]Março!$C$16</f>
        <v>27.3</v>
      </c>
      <c r="N12" s="16">
        <f>[8]Março!$C$17</f>
        <v>29.5</v>
      </c>
      <c r="O12" s="16">
        <f>[8]Março!$C$18</f>
        <v>30.5</v>
      </c>
      <c r="P12" s="16">
        <f>[8]Março!$C$19</f>
        <v>30.4</v>
      </c>
      <c r="Q12" s="16">
        <f>[8]Março!$C$20</f>
        <v>30.2</v>
      </c>
      <c r="R12" s="16">
        <f>[8]Março!$C$21</f>
        <v>29.9</v>
      </c>
      <c r="S12" s="16">
        <f>[8]Março!$C$22</f>
        <v>30</v>
      </c>
      <c r="T12" s="16">
        <f>[8]Março!$C$23</f>
        <v>30.5</v>
      </c>
      <c r="U12" s="16">
        <f>[8]Março!$C$24</f>
        <v>28.6</v>
      </c>
      <c r="V12" s="16">
        <f>[8]Março!$C$25</f>
        <v>28.7</v>
      </c>
      <c r="W12" s="16">
        <f>[8]Março!$C$26</f>
        <v>24.4</v>
      </c>
      <c r="X12" s="16">
        <f>[8]Março!$C$27</f>
        <v>26.4</v>
      </c>
      <c r="Y12" s="16">
        <f>[8]Março!$C$28</f>
        <v>28.1</v>
      </c>
      <c r="Z12" s="16">
        <f>[8]Março!$C$29</f>
        <v>28.5</v>
      </c>
      <c r="AA12" s="16">
        <f>[8]Março!$C$30</f>
        <v>29.5</v>
      </c>
      <c r="AB12" s="16">
        <f>[8]Março!$C$31</f>
        <v>28.4</v>
      </c>
      <c r="AC12" s="16">
        <f>[8]Março!$C$32</f>
        <v>28.6</v>
      </c>
      <c r="AD12" s="16">
        <f>[8]Março!$C$33</f>
        <v>28.6</v>
      </c>
      <c r="AE12" s="16">
        <f>[8]Março!$C$34</f>
        <v>26.3</v>
      </c>
      <c r="AF12" s="16">
        <f>[8]Março!$C$35</f>
        <v>28.1</v>
      </c>
      <c r="AG12" s="34">
        <f t="shared" si="1"/>
        <v>30.9</v>
      </c>
      <c r="AH12" s="37">
        <f t="shared" si="2"/>
        <v>29.074193548387097</v>
      </c>
    </row>
    <row r="13" spans="1:34" ht="17.100000000000001" customHeight="1" x14ac:dyDescent="0.2">
      <c r="A13" s="14" t="s">
        <v>5</v>
      </c>
      <c r="B13" s="16">
        <f>[9]Março!$C$5</f>
        <v>32.700000000000003</v>
      </c>
      <c r="C13" s="16">
        <f>[9]Março!$C$6</f>
        <v>32.1</v>
      </c>
      <c r="D13" s="16">
        <f>[9]Março!$C$7</f>
        <v>28.8</v>
      </c>
      <c r="E13" s="16">
        <f>[9]Março!$C$8</f>
        <v>30.6</v>
      </c>
      <c r="F13" s="16">
        <f>[9]Março!$C$9</f>
        <v>33.1</v>
      </c>
      <c r="G13" s="16">
        <f>[9]Março!$C$10</f>
        <v>35</v>
      </c>
      <c r="H13" s="16">
        <f>[9]Março!$C$11</f>
        <v>30.7</v>
      </c>
      <c r="I13" s="16">
        <f>[9]Março!$C$12</f>
        <v>33.4</v>
      </c>
      <c r="J13" s="16">
        <f>[9]Março!$C$13</f>
        <v>34.9</v>
      </c>
      <c r="K13" s="16">
        <f>[9]Março!$C$14</f>
        <v>33.799999999999997</v>
      </c>
      <c r="L13" s="16">
        <f>[9]Março!$C$15</f>
        <v>29</v>
      </c>
      <c r="M13" s="16">
        <f>[9]Março!$C$16</f>
        <v>31.3</v>
      </c>
      <c r="N13" s="16">
        <f>[9]Março!$C$17</f>
        <v>33.5</v>
      </c>
      <c r="O13" s="16">
        <f>[9]Março!$C$18</f>
        <v>33.9</v>
      </c>
      <c r="P13" s="16">
        <f>[9]Março!$C$19</f>
        <v>33.4</v>
      </c>
      <c r="Q13" s="16">
        <f>[9]Março!$C$20</f>
        <v>33.5</v>
      </c>
      <c r="R13" s="16">
        <f>[9]Março!$C$21</f>
        <v>34.1</v>
      </c>
      <c r="S13" s="16">
        <f>[9]Março!$C$22</f>
        <v>34.299999999999997</v>
      </c>
      <c r="T13" s="16">
        <f>[9]Março!$C$23</f>
        <v>33.4</v>
      </c>
      <c r="U13" s="16">
        <f>[9]Março!$C$24</f>
        <v>29.6</v>
      </c>
      <c r="V13" s="16">
        <f>[9]Março!$C$25</f>
        <v>33.799999999999997</v>
      </c>
      <c r="W13" s="16">
        <f>[9]Março!$C$26</f>
        <v>28.6</v>
      </c>
      <c r="X13" s="16">
        <f>[9]Março!$C$27</f>
        <v>27.2</v>
      </c>
      <c r="Y13" s="16">
        <f>[9]Março!$C$28</f>
        <v>31.4</v>
      </c>
      <c r="Z13" s="16">
        <f>[9]Março!$C$29</f>
        <v>32.799999999999997</v>
      </c>
      <c r="AA13" s="16">
        <f>[9]Março!$C$30</f>
        <v>33.200000000000003</v>
      </c>
      <c r="AB13" s="16">
        <f>[9]Março!$C$31</f>
        <v>29.9</v>
      </c>
      <c r="AC13" s="16">
        <f>[9]Março!$C$32</f>
        <v>31.7</v>
      </c>
      <c r="AD13" s="16">
        <f>[9]Março!$C$33</f>
        <v>30.8</v>
      </c>
      <c r="AE13" s="16">
        <f>[9]Março!$C$34</f>
        <v>32.4</v>
      </c>
      <c r="AF13" s="16">
        <f>[9]Março!$C$35</f>
        <v>33</v>
      </c>
      <c r="AG13" s="34">
        <f t="shared" si="1"/>
        <v>35</v>
      </c>
      <c r="AH13" s="37">
        <f t="shared" si="2"/>
        <v>32.125806451612895</v>
      </c>
    </row>
    <row r="14" spans="1:34" ht="17.100000000000001" customHeight="1" x14ac:dyDescent="0.2">
      <c r="A14" s="14" t="s">
        <v>48</v>
      </c>
      <c r="B14" s="16">
        <f>[10]Março!$C$5</f>
        <v>30.6</v>
      </c>
      <c r="C14" s="16">
        <f>[10]Março!$C$6</f>
        <v>30.9</v>
      </c>
      <c r="D14" s="16">
        <f>[10]Março!$C$7</f>
        <v>30.4</v>
      </c>
      <c r="E14" s="16">
        <f>[10]Março!$C$8</f>
        <v>31</v>
      </c>
      <c r="F14" s="16">
        <f>[10]Março!$C$9</f>
        <v>29.2</v>
      </c>
      <c r="G14" s="16">
        <f>[10]Março!$C$10</f>
        <v>30.8</v>
      </c>
      <c r="H14" s="16">
        <f>[10]Março!$C$11</f>
        <v>30.7</v>
      </c>
      <c r="I14" s="16">
        <f>[10]Março!$C$12</f>
        <v>30</v>
      </c>
      <c r="J14" s="16">
        <f>[10]Março!$C$13</f>
        <v>32</v>
      </c>
      <c r="K14" s="16">
        <f>[10]Março!$C$14</f>
        <v>30.4</v>
      </c>
      <c r="L14" s="16">
        <f>[10]Março!$C$15</f>
        <v>30.3</v>
      </c>
      <c r="M14" s="16">
        <f>[10]Março!$C$16</f>
        <v>28.4</v>
      </c>
      <c r="N14" s="16">
        <f>[10]Março!$C$17</f>
        <v>30.3</v>
      </c>
      <c r="O14" s="16">
        <f>[10]Março!$C$18</f>
        <v>32.4</v>
      </c>
      <c r="P14" s="16">
        <f>[10]Março!$C$19</f>
        <v>29.9</v>
      </c>
      <c r="Q14" s="16">
        <f>[10]Março!$C$20</f>
        <v>31.9</v>
      </c>
      <c r="R14" s="16">
        <f>[10]Março!$C$21</f>
        <v>31</v>
      </c>
      <c r="S14" s="16">
        <f>[10]Março!$C$22</f>
        <v>31.6</v>
      </c>
      <c r="T14" s="16">
        <f>[10]Março!$C$23</f>
        <v>32.200000000000003</v>
      </c>
      <c r="U14" s="16">
        <f>[10]Março!$C$24</f>
        <v>31.1</v>
      </c>
      <c r="V14" s="16">
        <f>[10]Março!$C$25</f>
        <v>30.7</v>
      </c>
      <c r="W14" s="16">
        <f>[10]Março!$C$26</f>
        <v>27.5</v>
      </c>
      <c r="X14" s="16">
        <f>[10]Março!$C$27</f>
        <v>27.9</v>
      </c>
      <c r="Y14" s="16">
        <f>[10]Março!$C$28</f>
        <v>30</v>
      </c>
      <c r="Z14" s="16">
        <f>[10]Março!$C$29</f>
        <v>30.5</v>
      </c>
      <c r="AA14" s="16">
        <f>[10]Março!$C$30</f>
        <v>30.7</v>
      </c>
      <c r="AB14" s="16">
        <f>[10]Março!$C$31</f>
        <v>28.8</v>
      </c>
      <c r="AC14" s="16">
        <f>[10]Março!$C$32</f>
        <v>27.5</v>
      </c>
      <c r="AD14" s="16">
        <f>[10]Março!$C$33</f>
        <v>29.2</v>
      </c>
      <c r="AE14" s="16">
        <f>[10]Março!$C$34</f>
        <v>27</v>
      </c>
      <c r="AF14" s="16">
        <f>[10]Março!$C$35</f>
        <v>29</v>
      </c>
      <c r="AG14" s="34">
        <f>MAX(B14:AF14)</f>
        <v>32.4</v>
      </c>
      <c r="AH14" s="37">
        <f>AVERAGE(B14:AF14)</f>
        <v>30.125806451612906</v>
      </c>
    </row>
    <row r="15" spans="1:34" ht="17.100000000000001" customHeight="1" x14ac:dyDescent="0.2">
      <c r="A15" s="14" t="s">
        <v>6</v>
      </c>
      <c r="B15" s="16">
        <f>[11]Março!$C$5</f>
        <v>31.8</v>
      </c>
      <c r="C15" s="16">
        <f>[11]Março!$C$6</f>
        <v>33.6</v>
      </c>
      <c r="D15" s="16">
        <f>[11]Março!$C$7</f>
        <v>32.5</v>
      </c>
      <c r="E15" s="16">
        <f>[11]Março!$C$8</f>
        <v>32.9</v>
      </c>
      <c r="F15" s="16">
        <f>[11]Março!$C$9</f>
        <v>32.4</v>
      </c>
      <c r="G15" s="16">
        <f>[11]Março!$C$10</f>
        <v>33.299999999999997</v>
      </c>
      <c r="H15" s="16">
        <f>[11]Março!$C$11</f>
        <v>32.700000000000003</v>
      </c>
      <c r="I15" s="16">
        <f>[11]Março!$C$12</f>
        <v>33.4</v>
      </c>
      <c r="J15" s="16">
        <f>[11]Março!$C$13</f>
        <v>34.1</v>
      </c>
      <c r="K15" s="16">
        <f>[11]Março!$C$14</f>
        <v>33.5</v>
      </c>
      <c r="L15" s="16">
        <f>[11]Março!$C$15</f>
        <v>30.6</v>
      </c>
      <c r="M15" s="16">
        <f>[11]Março!$C$16</f>
        <v>30.4</v>
      </c>
      <c r="N15" s="16">
        <f>[11]Março!$C$17</f>
        <v>33</v>
      </c>
      <c r="O15" s="16">
        <f>[11]Março!$C$18</f>
        <v>33</v>
      </c>
      <c r="P15" s="16">
        <f>[11]Março!$C$19</f>
        <v>33.9</v>
      </c>
      <c r="Q15" s="16">
        <f>[11]Março!$C$20</f>
        <v>32.6</v>
      </c>
      <c r="R15" s="16">
        <f>[11]Março!$C$21</f>
        <v>33.1</v>
      </c>
      <c r="S15" s="16">
        <f>[11]Março!$C$22</f>
        <v>33</v>
      </c>
      <c r="T15" s="16">
        <f>[11]Março!$C$23</f>
        <v>34</v>
      </c>
      <c r="U15" s="16">
        <f>[11]Março!$C$24</f>
        <v>32.1</v>
      </c>
      <c r="V15" s="16">
        <f>[11]Março!$C$25</f>
        <v>31.3</v>
      </c>
      <c r="W15" s="16">
        <f>[11]Março!$C$26</f>
        <v>27</v>
      </c>
      <c r="X15" s="16">
        <f>[11]Março!$C$27</f>
        <v>31.2</v>
      </c>
      <c r="Y15" s="16">
        <f>[11]Março!$C$28</f>
        <v>32.4</v>
      </c>
      <c r="Z15" s="16">
        <f>[11]Março!$C$29</f>
        <v>33.5</v>
      </c>
      <c r="AA15" s="16">
        <f>[11]Março!$C$30</f>
        <v>33.9</v>
      </c>
      <c r="AB15" s="16">
        <f>[11]Março!$C$31</f>
        <v>29.9</v>
      </c>
      <c r="AC15" s="16">
        <f>[11]Março!$C$32</f>
        <v>31.3</v>
      </c>
      <c r="AD15" s="16">
        <f>[11]Março!$C$33</f>
        <v>29.3</v>
      </c>
      <c r="AE15" s="16">
        <f>[11]Março!$C$34</f>
        <v>29.9</v>
      </c>
      <c r="AF15" s="16">
        <f>[11]Março!$C$35</f>
        <v>31.3</v>
      </c>
      <c r="AG15" s="34">
        <f t="shared" si="1"/>
        <v>34.1</v>
      </c>
      <c r="AH15" s="37">
        <f t="shared" si="2"/>
        <v>32.158064516129024</v>
      </c>
    </row>
    <row r="16" spans="1:34" ht="17.100000000000001" customHeight="1" x14ac:dyDescent="0.2">
      <c r="A16" s="14" t="s">
        <v>7</v>
      </c>
      <c r="B16" s="16">
        <f>[12]Março!$C$5</f>
        <v>31.1</v>
      </c>
      <c r="C16" s="16">
        <f>[12]Março!$C$6</f>
        <v>31.9</v>
      </c>
      <c r="D16" s="16">
        <f>[12]Março!$C$7</f>
        <v>22.7</v>
      </c>
      <c r="E16" s="16">
        <f>[12]Março!$C$8</f>
        <v>30.4</v>
      </c>
      <c r="F16" s="16">
        <f>[12]Março!$C$9</f>
        <v>31.5</v>
      </c>
      <c r="G16" s="16">
        <f>[12]Março!$C$10</f>
        <v>31.7</v>
      </c>
      <c r="H16" s="16">
        <f>[12]Março!$C$11</f>
        <v>29.4</v>
      </c>
      <c r="I16" s="16">
        <f>[12]Março!$C$12</f>
        <v>30.8</v>
      </c>
      <c r="J16" s="16">
        <f>[12]Março!$C$13</f>
        <v>33.5</v>
      </c>
      <c r="K16" s="16">
        <f>[12]Março!$C$14</f>
        <v>27.9</v>
      </c>
      <c r="L16" s="16">
        <f>[12]Março!$C$15</f>
        <v>24.7</v>
      </c>
      <c r="M16" s="16">
        <f>[12]Março!$C$16</f>
        <v>29.7</v>
      </c>
      <c r="N16" s="16">
        <f>[12]Março!$C$17</f>
        <v>31.6</v>
      </c>
      <c r="O16" s="16">
        <f>[12]Março!$C$18</f>
        <v>31.2</v>
      </c>
      <c r="P16" s="16">
        <f>[12]Março!$C$19</f>
        <v>33.4</v>
      </c>
      <c r="Q16" s="16">
        <f>[12]Março!$C$20</f>
        <v>32.700000000000003</v>
      </c>
      <c r="R16" s="16">
        <f>[12]Março!$C$21</f>
        <v>32.299999999999997</v>
      </c>
      <c r="S16" s="16">
        <f>[12]Março!$C$22</f>
        <v>32</v>
      </c>
      <c r="T16" s="16">
        <f>[12]Março!$C$23</f>
        <v>30.7</v>
      </c>
      <c r="U16" s="16">
        <f>[12]Março!$C$24</f>
        <v>29.2</v>
      </c>
      <c r="V16" s="16">
        <f>[12]Março!$C$25</f>
        <v>30.6</v>
      </c>
      <c r="W16" s="16">
        <f>[12]Março!$C$26</f>
        <v>25.7</v>
      </c>
      <c r="X16" s="16">
        <f>[12]Março!$C$27</f>
        <v>27.8</v>
      </c>
      <c r="Y16" s="16">
        <f>[12]Março!$C$28</f>
        <v>28.8</v>
      </c>
      <c r="Z16" s="16">
        <f>[12]Março!$C$29</f>
        <v>29.7</v>
      </c>
      <c r="AA16" s="16">
        <f>[12]Março!$C$30</f>
        <v>29.7</v>
      </c>
      <c r="AB16" s="16">
        <f>[12]Março!$C$31</f>
        <v>30.6</v>
      </c>
      <c r="AC16" s="16">
        <f>[12]Março!$C$32</f>
        <v>30.1</v>
      </c>
      <c r="AD16" s="16">
        <f>[12]Março!$C$33</f>
        <v>26.8</v>
      </c>
      <c r="AE16" s="16">
        <f>[12]Março!$C$34</f>
        <v>29.4</v>
      </c>
      <c r="AF16" s="16">
        <f>[12]Março!$C$35</f>
        <v>30.4</v>
      </c>
      <c r="AG16" s="34">
        <f t="shared" si="1"/>
        <v>33.5</v>
      </c>
      <c r="AH16" s="37">
        <f t="shared" si="2"/>
        <v>29.93548387096774</v>
      </c>
    </row>
    <row r="17" spans="1:34" ht="17.100000000000001" customHeight="1" x14ac:dyDescent="0.2">
      <c r="A17" s="14" t="s">
        <v>8</v>
      </c>
      <c r="B17" s="16">
        <f>[13]Março!$C$5</f>
        <v>32.299999999999997</v>
      </c>
      <c r="C17" s="16">
        <f>[13]Março!$C$6</f>
        <v>33.9</v>
      </c>
      <c r="D17" s="16">
        <f>[13]Março!$C$7</f>
        <v>24.3</v>
      </c>
      <c r="E17" s="16">
        <f>[13]Março!$C$8</f>
        <v>29.9</v>
      </c>
      <c r="F17" s="16">
        <f>[13]Março!$C$9</f>
        <v>30.4</v>
      </c>
      <c r="G17" s="16">
        <f>[13]Março!$C$10</f>
        <v>32.700000000000003</v>
      </c>
      <c r="H17" s="16">
        <f>[13]Março!$C$11</f>
        <v>31.3</v>
      </c>
      <c r="I17" s="16">
        <f>[13]Março!$C$12</f>
        <v>32.5</v>
      </c>
      <c r="J17" s="16">
        <f>[13]Março!$C$13</f>
        <v>33.200000000000003</v>
      </c>
      <c r="K17" s="16">
        <f>[13]Março!$C$14</f>
        <v>26.7</v>
      </c>
      <c r="L17" s="16">
        <f>[13]Março!$C$15</f>
        <v>27.5</v>
      </c>
      <c r="M17" s="16">
        <f>[13]Março!$C$16</f>
        <v>29.8</v>
      </c>
      <c r="N17" s="16">
        <f>[13]Março!$C$17</f>
        <v>32.1</v>
      </c>
      <c r="O17" s="16">
        <f>[13]Março!$C$18</f>
        <v>32.799999999999997</v>
      </c>
      <c r="P17" s="16">
        <f>[13]Março!$C$19</f>
        <v>34.6</v>
      </c>
      <c r="Q17" s="16">
        <f>[13]Março!$C$20</f>
        <v>33.5</v>
      </c>
      <c r="R17" s="16">
        <f>[13]Março!$C$21</f>
        <v>34.299999999999997</v>
      </c>
      <c r="S17" s="16">
        <f>[13]Março!$C$22</f>
        <v>32.799999999999997</v>
      </c>
      <c r="T17" s="16">
        <f>[13]Março!$C$23</f>
        <v>31.9</v>
      </c>
      <c r="U17" s="16">
        <f>[13]Março!$C$24</f>
        <v>28.4</v>
      </c>
      <c r="V17" s="16">
        <f>[13]Março!$C$25</f>
        <v>27.8</v>
      </c>
      <c r="W17" s="16">
        <f>[13]Março!$C$26</f>
        <v>26.1</v>
      </c>
      <c r="X17" s="16">
        <f>[13]Março!$C$27</f>
        <v>28.5</v>
      </c>
      <c r="Y17" s="16">
        <f>[13]Março!$C$28</f>
        <v>29.3</v>
      </c>
      <c r="Z17" s="16">
        <f>[13]Março!$C$29</f>
        <v>30.9</v>
      </c>
      <c r="AA17" s="16">
        <f>[13]Março!$C$30</f>
        <v>31.1</v>
      </c>
      <c r="AB17" s="16">
        <f>[13]Março!$C$31</f>
        <v>31.6</v>
      </c>
      <c r="AC17" s="16">
        <f>[13]Março!$C$32</f>
        <v>31.5</v>
      </c>
      <c r="AD17" s="16">
        <f>[13]Março!$C$33</f>
        <v>29.4</v>
      </c>
      <c r="AE17" s="16">
        <f>[13]Março!$C$34</f>
        <v>29.4</v>
      </c>
      <c r="AF17" s="16">
        <f>[13]Março!$C$35</f>
        <v>31.3</v>
      </c>
      <c r="AG17" s="34">
        <f>MAX(B17:AF17)</f>
        <v>34.6</v>
      </c>
      <c r="AH17" s="37">
        <f>AVERAGE(B17:AF17)</f>
        <v>30.703225806451609</v>
      </c>
    </row>
    <row r="18" spans="1:34" ht="17.100000000000001" customHeight="1" x14ac:dyDescent="0.2">
      <c r="A18" s="14" t="s">
        <v>9</v>
      </c>
      <c r="B18" s="16">
        <f>[14]Março!$C$5</f>
        <v>32</v>
      </c>
      <c r="C18" s="16">
        <f>[14]Março!$C$6</f>
        <v>33</v>
      </c>
      <c r="D18" s="16">
        <f>[14]Março!$C$7</f>
        <v>25.8</v>
      </c>
      <c r="E18" s="16">
        <f>[14]Março!$C$8</f>
        <v>31.4</v>
      </c>
      <c r="F18" s="16">
        <f>[14]Março!$C$9</f>
        <v>32</v>
      </c>
      <c r="G18" s="16">
        <f>[14]Março!$C$10</f>
        <v>33.5</v>
      </c>
      <c r="H18" s="16">
        <f>[14]Março!$C$11</f>
        <v>28.8</v>
      </c>
      <c r="I18" s="16">
        <f>[14]Março!$C$12</f>
        <v>31.4</v>
      </c>
      <c r="J18" s="16">
        <f>[14]Março!$C$13</f>
        <v>33.1</v>
      </c>
      <c r="K18" s="16">
        <f>[14]Março!$C$14</f>
        <v>29.5</v>
      </c>
      <c r="L18" s="16">
        <f>[14]Março!$C$15</f>
        <v>29.4</v>
      </c>
      <c r="M18" s="16">
        <f>[14]Março!$C$16</f>
        <v>26.7</v>
      </c>
      <c r="N18" s="16">
        <f>[14]Março!$C$17</f>
        <v>31.9</v>
      </c>
      <c r="O18" s="16">
        <f>[14]Março!$C$18</f>
        <v>32.5</v>
      </c>
      <c r="P18" s="16">
        <f>[14]Março!$C$19</f>
        <v>32.700000000000003</v>
      </c>
      <c r="Q18" s="16">
        <f>[14]Março!$C$20</f>
        <v>33.9</v>
      </c>
      <c r="R18" s="16">
        <f>[14]Março!$C$21</f>
        <v>34.200000000000003</v>
      </c>
      <c r="S18" s="16">
        <f>[14]Março!$C$22</f>
        <v>32.4</v>
      </c>
      <c r="T18" s="16">
        <f>[14]Março!$C$23</f>
        <v>33.700000000000003</v>
      </c>
      <c r="U18" s="16">
        <f>[14]Março!$C$24</f>
        <v>28.9</v>
      </c>
      <c r="V18" s="16">
        <f>[14]Março!$C$25</f>
        <v>30.5</v>
      </c>
      <c r="W18" s="16">
        <f>[14]Março!$C$26</f>
        <v>27.1</v>
      </c>
      <c r="X18" s="16">
        <f>[14]Março!$C$27</f>
        <v>29.9</v>
      </c>
      <c r="Y18" s="16">
        <f>[14]Março!$C$28</f>
        <v>29.4</v>
      </c>
      <c r="Z18" s="16">
        <f>[14]Março!$C$29</f>
        <v>30.6</v>
      </c>
      <c r="AA18" s="16">
        <f>[14]Março!$C$30</f>
        <v>30.4</v>
      </c>
      <c r="AB18" s="16">
        <f>[14]Março!$C$31</f>
        <v>31.7</v>
      </c>
      <c r="AC18" s="16">
        <f>[14]Março!$C$32</f>
        <v>32</v>
      </c>
      <c r="AD18" s="16">
        <f>[14]Março!$C$33</f>
        <v>29.7</v>
      </c>
      <c r="AE18" s="16">
        <f>[14]Março!$C$34</f>
        <v>27.4</v>
      </c>
      <c r="AF18" s="16">
        <f>[14]Março!$C$35</f>
        <v>30.6</v>
      </c>
      <c r="AG18" s="34">
        <f>MAX(B18:AF18)</f>
        <v>34.200000000000003</v>
      </c>
      <c r="AH18" s="37">
        <f>AVERAGE(B18:AF18)</f>
        <v>30.841935483870969</v>
      </c>
    </row>
    <row r="19" spans="1:34" ht="17.100000000000001" customHeight="1" x14ac:dyDescent="0.2">
      <c r="A19" s="14" t="s">
        <v>47</v>
      </c>
      <c r="B19" s="16">
        <f>[15]Março!$C$5</f>
        <v>33.299999999999997</v>
      </c>
      <c r="C19" s="16">
        <f>[15]Março!$C$6</f>
        <v>33.799999999999997</v>
      </c>
      <c r="D19" s="16">
        <f>[15]Março!$C$7</f>
        <v>23.3</v>
      </c>
      <c r="E19" s="16">
        <f>[15]Março!$C$8</f>
        <v>30.9</v>
      </c>
      <c r="F19" s="16">
        <f>[15]Março!$C$9</f>
        <v>32.299999999999997</v>
      </c>
      <c r="G19" s="16">
        <f>[15]Março!$C$10</f>
        <v>34.4</v>
      </c>
      <c r="H19" s="16">
        <f>[15]Março!$C$11</f>
        <v>32.299999999999997</v>
      </c>
      <c r="I19" s="16">
        <f>[15]Março!$C$12</f>
        <v>33.1</v>
      </c>
      <c r="J19" s="16">
        <f>[15]Março!$C$13</f>
        <v>33.4</v>
      </c>
      <c r="K19" s="16">
        <f>[15]Março!$C$14</f>
        <v>28.7</v>
      </c>
      <c r="L19" s="16">
        <f>[15]Março!$C$15</f>
        <v>24</v>
      </c>
      <c r="M19" s="16">
        <f>[15]Março!$C$16</f>
        <v>29.3</v>
      </c>
      <c r="N19" s="16">
        <f>[15]Março!$C$17</f>
        <v>33.200000000000003</v>
      </c>
      <c r="O19" s="16">
        <f>[15]Março!$C$18</f>
        <v>33.299999999999997</v>
      </c>
      <c r="P19" s="16">
        <f>[15]Março!$C$19</f>
        <v>32.700000000000003</v>
      </c>
      <c r="Q19" s="16">
        <f>[15]Março!$C$20</f>
        <v>32.200000000000003</v>
      </c>
      <c r="R19" s="16">
        <f>[15]Março!$C$21</f>
        <v>32.9</v>
      </c>
      <c r="S19" s="16">
        <f>[15]Março!$C$22</f>
        <v>33.1</v>
      </c>
      <c r="T19" s="16">
        <f>[15]Março!$C$23</f>
        <v>32.200000000000003</v>
      </c>
      <c r="U19" s="16">
        <f>[15]Março!$C$24</f>
        <v>31.3</v>
      </c>
      <c r="V19" s="16">
        <f>[15]Março!$C$25</f>
        <v>31.1</v>
      </c>
      <c r="W19" s="16">
        <f>[15]Março!$C$26</f>
        <v>28.1</v>
      </c>
      <c r="X19" s="16">
        <f>[15]Março!$C$27</f>
        <v>30.3</v>
      </c>
      <c r="Y19" s="16">
        <f>[15]Março!$C$28</f>
        <v>31.9</v>
      </c>
      <c r="Z19" s="16">
        <f>[15]Março!$C$29</f>
        <v>33.6</v>
      </c>
      <c r="AA19" s="16">
        <f>[15]Março!$C$30</f>
        <v>33.6</v>
      </c>
      <c r="AB19" s="16">
        <f>[15]Março!$C$31</f>
        <v>32.4</v>
      </c>
      <c r="AC19" s="16">
        <f>[15]Março!$C$32</f>
        <v>31.9</v>
      </c>
      <c r="AD19" s="16">
        <f>[15]Março!$C$33</f>
        <v>28.2</v>
      </c>
      <c r="AE19" s="16">
        <f>[15]Março!$C$34</f>
        <v>30.7</v>
      </c>
      <c r="AF19" s="16">
        <f>[15]Março!$C$35</f>
        <v>30.5</v>
      </c>
      <c r="AG19" s="34">
        <f>MAX(B19:AF19)</f>
        <v>34.4</v>
      </c>
      <c r="AH19" s="37">
        <f>AVERAGE(B19:AF19)</f>
        <v>31.35483870967742</v>
      </c>
    </row>
    <row r="20" spans="1:34" ht="17.100000000000001" customHeight="1" x14ac:dyDescent="0.2">
      <c r="A20" s="14" t="s">
        <v>10</v>
      </c>
      <c r="B20" s="16">
        <f>[16]Março!$C$5</f>
        <v>32</v>
      </c>
      <c r="C20" s="16">
        <f>[16]Março!$C$6</f>
        <v>33.200000000000003</v>
      </c>
      <c r="D20" s="16">
        <f>[16]Março!$C$7</f>
        <v>23.8</v>
      </c>
      <c r="E20" s="16">
        <f>[16]Março!$C$8</f>
        <v>29.9</v>
      </c>
      <c r="F20" s="16">
        <f>[16]Março!$C$9</f>
        <v>31.4</v>
      </c>
      <c r="G20" s="16">
        <f>[16]Março!$C$10</f>
        <v>33.299999999999997</v>
      </c>
      <c r="H20" s="16">
        <f>[16]Março!$C$11</f>
        <v>30.3</v>
      </c>
      <c r="I20" s="16">
        <f>[16]Março!$C$12</f>
        <v>31.3</v>
      </c>
      <c r="J20" s="16">
        <f>[16]Março!$C$13</f>
        <v>33.6</v>
      </c>
      <c r="K20" s="16">
        <f>[16]Março!$C$14</f>
        <v>28.2</v>
      </c>
      <c r="L20" s="16">
        <f>[16]Março!$C$15</f>
        <v>24.5</v>
      </c>
      <c r="M20" s="16">
        <f>[16]Março!$C$16</f>
        <v>30.9</v>
      </c>
      <c r="N20" s="16">
        <f>[16]Março!$C$17</f>
        <v>32</v>
      </c>
      <c r="O20" s="16">
        <f>[16]Março!$C$18</f>
        <v>32.799999999999997</v>
      </c>
      <c r="P20" s="16">
        <f>[16]Março!$C$19</f>
        <v>34.299999999999997</v>
      </c>
      <c r="Q20" s="16">
        <f>[16]Março!$C$20</f>
        <v>33.700000000000003</v>
      </c>
      <c r="R20" s="16">
        <f>[16]Março!$C$21</f>
        <v>34.4</v>
      </c>
      <c r="S20" s="16">
        <f>[16]Março!$C$22</f>
        <v>32.799999999999997</v>
      </c>
      <c r="T20" s="16">
        <f>[16]Março!$C$23</f>
        <v>32.6</v>
      </c>
      <c r="U20" s="16">
        <f>[16]Março!$C$24</f>
        <v>28.7</v>
      </c>
      <c r="V20" s="16">
        <f>[16]Março!$C$25</f>
        <v>28.7</v>
      </c>
      <c r="W20" s="16">
        <f>[16]Março!$C$26</f>
        <v>27.3</v>
      </c>
      <c r="X20" s="16">
        <f>[16]Março!$C$27</f>
        <v>28.9</v>
      </c>
      <c r="Y20" s="16">
        <f>[16]Março!$C$28</f>
        <v>30.1</v>
      </c>
      <c r="Z20" s="16">
        <f>[16]Março!$C$29</f>
        <v>31.6</v>
      </c>
      <c r="AA20" s="16">
        <f>[16]Março!$C$30</f>
        <v>31.1</v>
      </c>
      <c r="AB20" s="16">
        <f>[16]Março!$C$31</f>
        <v>32.200000000000003</v>
      </c>
      <c r="AC20" s="16">
        <f>[16]Março!$C$32</f>
        <v>31.9</v>
      </c>
      <c r="AD20" s="16">
        <f>[16]Março!$C$33</f>
        <v>29.5</v>
      </c>
      <c r="AE20" s="16">
        <f>[16]Março!$C$34</f>
        <v>29.4</v>
      </c>
      <c r="AF20" s="16">
        <f>[16]Março!$C$35</f>
        <v>31.6</v>
      </c>
      <c r="AG20" s="34">
        <f t="shared" ref="AG20:AG30" si="5">MAX(B20:AF20)</f>
        <v>34.4</v>
      </c>
      <c r="AH20" s="37">
        <f t="shared" ref="AH20:AH30" si="6">AVERAGE(B20:AF20)</f>
        <v>30.838709677419359</v>
      </c>
    </row>
    <row r="21" spans="1:34" ht="17.100000000000001" customHeight="1" x14ac:dyDescent="0.2">
      <c r="A21" s="14" t="s">
        <v>11</v>
      </c>
      <c r="B21" s="16">
        <f>[17]Março!$C$5</f>
        <v>32.6</v>
      </c>
      <c r="C21" s="16">
        <f>[17]Março!$C$6</f>
        <v>33.1</v>
      </c>
      <c r="D21" s="16">
        <f>[17]Março!$C$7</f>
        <v>21.2</v>
      </c>
      <c r="E21" s="16">
        <f>[17]Março!$C$8</f>
        <v>29.2</v>
      </c>
      <c r="F21" s="16">
        <f>[17]Março!$C$9</f>
        <v>32.700000000000003</v>
      </c>
      <c r="G21" s="16">
        <f>[17]Março!$C$10</f>
        <v>31.4</v>
      </c>
      <c r="H21" s="16">
        <f>[17]Março!$C$11</f>
        <v>31</v>
      </c>
      <c r="I21" s="16">
        <f>[17]Março!$C$12</f>
        <v>32.5</v>
      </c>
      <c r="J21" s="16">
        <f>[17]Março!$C$13</f>
        <v>33.700000000000003</v>
      </c>
      <c r="K21" s="16">
        <f>[17]Março!$C$14</f>
        <v>27.5</v>
      </c>
      <c r="L21" s="16">
        <f>[17]Março!$C$15</f>
        <v>23.6</v>
      </c>
      <c r="M21" s="16">
        <f>[17]Março!$C$16</f>
        <v>29.4</v>
      </c>
      <c r="N21" s="16">
        <f>[17]Março!$C$17</f>
        <v>32.700000000000003</v>
      </c>
      <c r="O21" s="16">
        <f>[17]Março!$C$18</f>
        <v>33.299999999999997</v>
      </c>
      <c r="P21" s="16">
        <f>[17]Março!$C$19</f>
        <v>34.1</v>
      </c>
      <c r="Q21" s="16">
        <f>[17]Março!$C$20</f>
        <v>33.5</v>
      </c>
      <c r="R21" s="16">
        <f>[17]Março!$C$21</f>
        <v>34</v>
      </c>
      <c r="S21" s="16">
        <f>[17]Março!$C$22</f>
        <v>33.1</v>
      </c>
      <c r="T21" s="16">
        <f>[17]Março!$C$23</f>
        <v>33.700000000000003</v>
      </c>
      <c r="U21" s="16">
        <f>[17]Março!$C$24</f>
        <v>30.5</v>
      </c>
      <c r="V21" s="16">
        <f>[17]Março!$C$25</f>
        <v>31.2</v>
      </c>
      <c r="W21" s="16">
        <f>[17]Março!$C$26</f>
        <v>25.7</v>
      </c>
      <c r="X21" s="16">
        <f>[17]Março!$C$27</f>
        <v>28.4</v>
      </c>
      <c r="Y21" s="16">
        <f>[17]Março!$C$28</f>
        <v>29.5</v>
      </c>
      <c r="Z21" s="16">
        <f>[17]Março!$C$29</f>
        <v>30.8</v>
      </c>
      <c r="AA21" s="16">
        <f>[17]Março!$C$30</f>
        <v>31.1</v>
      </c>
      <c r="AB21" s="16">
        <f>[17]Março!$C$31</f>
        <v>31.6</v>
      </c>
      <c r="AC21" s="16">
        <f>[17]Março!$C$32</f>
        <v>31.9</v>
      </c>
      <c r="AD21" s="16">
        <f>[17]Março!$C$33</f>
        <v>28.8</v>
      </c>
      <c r="AE21" s="16">
        <f>[17]Março!$C$34</f>
        <v>30.3</v>
      </c>
      <c r="AF21" s="16">
        <f>[17]Março!$C$35</f>
        <v>31.4</v>
      </c>
      <c r="AG21" s="34">
        <f t="shared" si="5"/>
        <v>34.1</v>
      </c>
      <c r="AH21" s="37">
        <f t="shared" si="6"/>
        <v>30.758064516129032</v>
      </c>
    </row>
    <row r="22" spans="1:34" ht="17.100000000000001" customHeight="1" x14ac:dyDescent="0.2">
      <c r="A22" s="14" t="s">
        <v>12</v>
      </c>
      <c r="B22" s="16">
        <f>[18]Março!$C$5</f>
        <v>32.700000000000003</v>
      </c>
      <c r="C22" s="16">
        <f>[18]Março!$C$6</f>
        <v>33.4</v>
      </c>
      <c r="D22" s="16">
        <f>[18]Março!$C$7</f>
        <v>28.1</v>
      </c>
      <c r="E22" s="16">
        <f>[18]Março!$C$8</f>
        <v>32.6</v>
      </c>
      <c r="F22" s="16">
        <f>[18]Março!$C$9</f>
        <v>33</v>
      </c>
      <c r="G22" s="16">
        <f>[18]Março!$C$10</f>
        <v>35.299999999999997</v>
      </c>
      <c r="H22" s="16">
        <f>[18]Março!$C$11</f>
        <v>32.9</v>
      </c>
      <c r="I22" s="16">
        <f>[18]Março!$C$12</f>
        <v>33</v>
      </c>
      <c r="J22" s="16">
        <f>[18]Março!$C$13</f>
        <v>34.299999999999997</v>
      </c>
      <c r="K22" s="16">
        <f>[18]Março!$C$14</f>
        <v>29.9</v>
      </c>
      <c r="L22" s="16">
        <f>[18]Março!$C$15</f>
        <v>28.6</v>
      </c>
      <c r="M22" s="16">
        <f>[18]Março!$C$16</f>
        <v>29.3</v>
      </c>
      <c r="N22" s="16">
        <f>[18]Março!$C$17</f>
        <v>33.5</v>
      </c>
      <c r="O22" s="16">
        <f>[18]Março!$C$18</f>
        <v>33.200000000000003</v>
      </c>
      <c r="P22" s="16">
        <f>[18]Março!$C$19</f>
        <v>33.1</v>
      </c>
      <c r="Q22" s="16">
        <f>[18]Março!$C$20</f>
        <v>32.5</v>
      </c>
      <c r="R22" s="16">
        <f>[18]Março!$C$21</f>
        <v>33.299999999999997</v>
      </c>
      <c r="S22" s="16">
        <f>[18]Março!$C$22</f>
        <v>33.299999999999997</v>
      </c>
      <c r="T22" s="16">
        <f>[18]Março!$C$23</f>
        <v>31.5</v>
      </c>
      <c r="U22" s="16">
        <f>[18]Março!$C$24</f>
        <v>30.7</v>
      </c>
      <c r="V22" s="16">
        <f>[18]Março!$C$25</f>
        <v>32.200000000000003</v>
      </c>
      <c r="W22" s="16">
        <f>[18]Março!$C$26</f>
        <v>27.3</v>
      </c>
      <c r="X22" s="16">
        <f>[18]Março!$C$27</f>
        <v>29.5</v>
      </c>
      <c r="Y22" s="16">
        <f>[18]Março!$C$28</f>
        <v>31.8</v>
      </c>
      <c r="Z22" s="16">
        <f>[18]Março!$C$29</f>
        <v>32.200000000000003</v>
      </c>
      <c r="AA22" s="16">
        <f>[18]Março!$C$30</f>
        <v>33.799999999999997</v>
      </c>
      <c r="AB22" s="16">
        <f>[18]Março!$C$31</f>
        <v>31.3</v>
      </c>
      <c r="AC22" s="16">
        <f>[18]Março!$C$32</f>
        <v>32.200000000000003</v>
      </c>
      <c r="AD22" s="16">
        <f>[18]Março!$C$33</f>
        <v>29.2</v>
      </c>
      <c r="AE22" s="16">
        <f>[18]Março!$C$34</f>
        <v>30.2</v>
      </c>
      <c r="AF22" s="16">
        <f>[18]Março!$C$35</f>
        <v>31.1</v>
      </c>
      <c r="AG22" s="34">
        <f t="shared" si="5"/>
        <v>35.299999999999997</v>
      </c>
      <c r="AH22" s="37">
        <f t="shared" si="6"/>
        <v>31.7741935483871</v>
      </c>
    </row>
    <row r="23" spans="1:34" ht="17.100000000000001" customHeight="1" x14ac:dyDescent="0.2">
      <c r="A23" s="14" t="s">
        <v>13</v>
      </c>
      <c r="B23" s="16">
        <f>[19]Março!$C$5</f>
        <v>33.299999999999997</v>
      </c>
      <c r="C23" s="16">
        <f>[19]Março!$C$6</f>
        <v>33.5</v>
      </c>
      <c r="D23" s="16">
        <f>[19]Março!$C$7</f>
        <v>28.8</v>
      </c>
      <c r="E23" s="16">
        <f>[19]Março!$C$8</f>
        <v>32.700000000000003</v>
      </c>
      <c r="F23" s="16">
        <f>[19]Março!$C$9</f>
        <v>33.299999999999997</v>
      </c>
      <c r="G23" s="16">
        <f>[19]Março!$C$10</f>
        <v>33.5</v>
      </c>
      <c r="H23" s="16">
        <f>[19]Março!$C$11</f>
        <v>30.2</v>
      </c>
      <c r="I23" s="16">
        <f>[19]Março!$C$12</f>
        <v>34.4</v>
      </c>
      <c r="J23" s="16">
        <f>[19]Março!$C$13</f>
        <v>35.299999999999997</v>
      </c>
      <c r="K23" s="16">
        <f>[19]Março!$C$14</f>
        <v>33.299999999999997</v>
      </c>
      <c r="L23" s="16">
        <f>[19]Março!$C$15</f>
        <v>32.299999999999997</v>
      </c>
      <c r="M23" s="16">
        <f>[19]Março!$C$16</f>
        <v>33.5</v>
      </c>
      <c r="N23" s="16">
        <f>[19]Março!$C$17</f>
        <v>35.200000000000003</v>
      </c>
      <c r="O23" s="16">
        <f>[19]Março!$C$18</f>
        <v>34.5</v>
      </c>
      <c r="P23" s="16">
        <f>[19]Março!$C$19</f>
        <v>36.200000000000003</v>
      </c>
      <c r="Q23" s="16">
        <f>[19]Março!$C$20</f>
        <v>35</v>
      </c>
      <c r="R23" s="16">
        <f>[19]Março!$C$21</f>
        <v>34.799999999999997</v>
      </c>
      <c r="S23" s="16">
        <f>[19]Março!$C$22</f>
        <v>35.5</v>
      </c>
      <c r="T23" s="16">
        <f>[19]Março!$C$23</f>
        <v>35.1</v>
      </c>
      <c r="U23" s="16">
        <f>[19]Março!$C$24</f>
        <v>33.6</v>
      </c>
      <c r="V23" s="16">
        <f>[19]Março!$C$25</f>
        <v>34.200000000000003</v>
      </c>
      <c r="W23" s="16">
        <f>[19]Março!$C$26</f>
        <v>28.6</v>
      </c>
      <c r="X23" s="16">
        <f>[19]Março!$C$27</f>
        <v>28.6</v>
      </c>
      <c r="Y23" s="16">
        <f>[19]Março!$C$28</f>
        <v>32.4</v>
      </c>
      <c r="Z23" s="16">
        <f>[19]Março!$C$29</f>
        <v>33.5</v>
      </c>
      <c r="AA23" s="16">
        <f>[19]Março!$C$30</f>
        <v>34.4</v>
      </c>
      <c r="AB23" s="16">
        <f>[19]Março!$C$31</f>
        <v>31.1</v>
      </c>
      <c r="AC23" s="16">
        <f>[19]Março!$C$32</f>
        <v>32.299999999999997</v>
      </c>
      <c r="AD23" s="86" t="str">
        <f>[19]Março!$C$33</f>
        <v>*</v>
      </c>
      <c r="AE23" s="16">
        <f>[19]Março!$C$34</f>
        <v>30.9</v>
      </c>
      <c r="AF23" s="16">
        <f>[19]Março!$C$35</f>
        <v>31.6</v>
      </c>
      <c r="AG23" s="34">
        <f t="shared" si="5"/>
        <v>36.200000000000003</v>
      </c>
      <c r="AH23" s="37">
        <f t="shared" si="6"/>
        <v>33.053333333333335</v>
      </c>
    </row>
    <row r="24" spans="1:34" ht="17.100000000000001" customHeight="1" x14ac:dyDescent="0.2">
      <c r="A24" s="14" t="s">
        <v>14</v>
      </c>
      <c r="B24" s="16">
        <f>[20]Março!$C$5</f>
        <v>31.1</v>
      </c>
      <c r="C24" s="16">
        <f>[20]Março!$C$6</f>
        <v>31.6</v>
      </c>
      <c r="D24" s="16">
        <f>[20]Março!$C$7</f>
        <v>33</v>
      </c>
      <c r="E24" s="16">
        <f>[20]Março!$C$8</f>
        <v>32.299999999999997</v>
      </c>
      <c r="F24" s="16">
        <f>[20]Março!$C$9</f>
        <v>29.7</v>
      </c>
      <c r="G24" s="16">
        <f>[20]Março!$C$10</f>
        <v>33.700000000000003</v>
      </c>
      <c r="H24" s="16">
        <f>[20]Março!$C$11</f>
        <v>30.9</v>
      </c>
      <c r="I24" s="16">
        <f>[20]Março!$C$12</f>
        <v>29.8</v>
      </c>
      <c r="J24" s="16">
        <f>[20]Março!$C$13</f>
        <v>32.700000000000003</v>
      </c>
      <c r="K24" s="16">
        <f>[20]Março!$C$14</f>
        <v>29.4</v>
      </c>
      <c r="L24" s="16">
        <f>[20]Março!$C$15</f>
        <v>30.8</v>
      </c>
      <c r="M24" s="16">
        <f>[20]Março!$C$16</f>
        <v>29.6</v>
      </c>
      <c r="N24" s="16">
        <f>[20]Março!$C$17</f>
        <v>29.4</v>
      </c>
      <c r="O24" s="16">
        <f>[20]Março!$C$18</f>
        <v>33.1</v>
      </c>
      <c r="P24" s="16">
        <f>[20]Março!$C$19</f>
        <v>34.4</v>
      </c>
      <c r="Q24" s="16">
        <f>[20]Março!$C$20</f>
        <v>33.5</v>
      </c>
      <c r="R24" s="16">
        <f>[20]Março!$C$21</f>
        <v>34.299999999999997</v>
      </c>
      <c r="S24" s="16">
        <f>[20]Março!$C$22</f>
        <v>33</v>
      </c>
      <c r="T24" s="16">
        <f>[20]Março!$C$23</f>
        <v>33.700000000000003</v>
      </c>
      <c r="U24" s="16">
        <f>[20]Março!$C$24</f>
        <v>33.700000000000003</v>
      </c>
      <c r="V24" s="16">
        <f>[20]Março!$C$25</f>
        <v>32.4</v>
      </c>
      <c r="W24" s="16">
        <f>[20]Março!$C$26</f>
        <v>28.3</v>
      </c>
      <c r="X24" s="16">
        <f>[20]Março!$C$27</f>
        <v>30</v>
      </c>
      <c r="Y24" s="16">
        <f>[20]Março!$C$28</f>
        <v>30.6</v>
      </c>
      <c r="Z24" s="16">
        <f>[20]Março!$C$29</f>
        <v>31.5</v>
      </c>
      <c r="AA24" s="16">
        <f>[20]Março!$C$30</f>
        <v>31.8</v>
      </c>
      <c r="AB24" s="16">
        <f>[20]Março!$C$31</f>
        <v>28.2</v>
      </c>
      <c r="AC24" s="16">
        <f>[20]Março!$C$32</f>
        <v>31.2</v>
      </c>
      <c r="AD24" s="16">
        <f>[20]Março!$C$33</f>
        <v>30.5</v>
      </c>
      <c r="AE24" s="16">
        <f>[20]Março!$C$34</f>
        <v>30.6</v>
      </c>
      <c r="AF24" s="16">
        <f>[20]Março!$C$35</f>
        <v>30.7</v>
      </c>
      <c r="AG24" s="34">
        <f t="shared" si="5"/>
        <v>34.4</v>
      </c>
      <c r="AH24" s="37">
        <f t="shared" si="6"/>
        <v>31.467741935483875</v>
      </c>
    </row>
    <row r="25" spans="1:34" ht="17.100000000000001" customHeight="1" x14ac:dyDescent="0.2">
      <c r="A25" s="14" t="s">
        <v>15</v>
      </c>
      <c r="B25" s="16">
        <f>[21]Março!$C$5</f>
        <v>29.8</v>
      </c>
      <c r="C25" s="16">
        <f>[21]Março!$C$6</f>
        <v>29.9</v>
      </c>
      <c r="D25" s="16">
        <f>[21]Março!$C$7</f>
        <v>23.5</v>
      </c>
      <c r="E25" s="16">
        <f>[21]Março!$C$8</f>
        <v>29</v>
      </c>
      <c r="F25" s="16">
        <f>[21]Março!$C$9</f>
        <v>30.2</v>
      </c>
      <c r="G25" s="16">
        <f>[21]Março!$C$10</f>
        <v>30.7</v>
      </c>
      <c r="H25" s="16">
        <f>[21]Março!$C$11</f>
        <v>29.2</v>
      </c>
      <c r="I25" s="16">
        <f>[21]Março!$C$12</f>
        <v>29.3</v>
      </c>
      <c r="J25" s="16">
        <f>[21]Março!$C$13</f>
        <v>31.5</v>
      </c>
      <c r="K25" s="16">
        <f>[21]Março!$C$14</f>
        <v>26.4</v>
      </c>
      <c r="L25" s="16">
        <f>[21]Março!$C$15</f>
        <v>22.4</v>
      </c>
      <c r="M25" s="16">
        <f>[21]Março!$C$16</f>
        <v>28</v>
      </c>
      <c r="N25" s="16">
        <f>[21]Março!$C$17</f>
        <v>29.5</v>
      </c>
      <c r="O25" s="16">
        <f>[21]Março!$C$18</f>
        <v>31.3</v>
      </c>
      <c r="P25" s="16">
        <f>[21]Março!$C$19</f>
        <v>30.9</v>
      </c>
      <c r="Q25" s="16">
        <f>[21]Março!$C$20</f>
        <v>31.5</v>
      </c>
      <c r="R25" s="16">
        <f>[21]Março!$C$21</f>
        <v>31.4</v>
      </c>
      <c r="S25" s="16">
        <f>[21]Março!$C$22</f>
        <v>31.2</v>
      </c>
      <c r="T25" s="16">
        <f>[21]Março!$C$23</f>
        <v>30.2</v>
      </c>
      <c r="U25" s="16">
        <f>[21]Março!$C$24</f>
        <v>27.6</v>
      </c>
      <c r="V25" s="16">
        <f>[21]Março!$C$25</f>
        <v>26.8</v>
      </c>
      <c r="W25" s="16">
        <f>[21]Março!$C$26</f>
        <v>24.6</v>
      </c>
      <c r="X25" s="16">
        <f>[21]Março!$C$27</f>
        <v>28.2</v>
      </c>
      <c r="Y25" s="16">
        <f>[21]Março!$C$28</f>
        <v>28.7</v>
      </c>
      <c r="Z25" s="16">
        <f>[21]Março!$C$29</f>
        <v>30.7</v>
      </c>
      <c r="AA25" s="16">
        <f>[21]Março!$C$30</f>
        <v>30.2</v>
      </c>
      <c r="AB25" s="16">
        <f>[21]Março!$C$31</f>
        <v>30.6</v>
      </c>
      <c r="AC25" s="16">
        <f>[21]Março!$C$32</f>
        <v>30.4</v>
      </c>
      <c r="AD25" s="16">
        <f>[21]Março!$C$33</f>
        <v>28.6</v>
      </c>
      <c r="AE25" s="16">
        <f>[21]Março!$C$34</f>
        <v>28.3</v>
      </c>
      <c r="AF25" s="16">
        <f>[21]Março!$C$35</f>
        <v>28.8</v>
      </c>
      <c r="AG25" s="34">
        <f t="shared" si="5"/>
        <v>31.5</v>
      </c>
      <c r="AH25" s="37">
        <f t="shared" si="6"/>
        <v>29.012903225806454</v>
      </c>
    </row>
    <row r="26" spans="1:34" ht="17.100000000000001" customHeight="1" x14ac:dyDescent="0.2">
      <c r="A26" s="14" t="s">
        <v>16</v>
      </c>
      <c r="B26" s="16">
        <f>[22]Março!$C$5</f>
        <v>34.299999999999997</v>
      </c>
      <c r="C26" s="16">
        <f>[22]Março!$C$6</f>
        <v>31.8</v>
      </c>
      <c r="D26" s="16">
        <f>[22]Março!$C$7</f>
        <v>26.8</v>
      </c>
      <c r="E26" s="16">
        <f>[22]Março!$C$8</f>
        <v>31.7</v>
      </c>
      <c r="F26" s="16">
        <f>[22]Março!$C$9</f>
        <v>32.5</v>
      </c>
      <c r="G26" s="16">
        <f>[22]Março!$C$10</f>
        <v>34.700000000000003</v>
      </c>
      <c r="H26" s="16">
        <f>[22]Março!$C$11</f>
        <v>33.799999999999997</v>
      </c>
      <c r="I26" s="16">
        <f>[22]Março!$C$12</f>
        <v>33.4</v>
      </c>
      <c r="J26" s="16">
        <f>[22]Março!$C$13</f>
        <v>34.799999999999997</v>
      </c>
      <c r="K26" s="16">
        <f>[22]Março!$C$14</f>
        <v>29.9</v>
      </c>
      <c r="L26" s="16">
        <f>[22]Março!$C$15</f>
        <v>23.5</v>
      </c>
      <c r="M26" s="16">
        <f>[22]Março!$C$16</f>
        <v>30</v>
      </c>
      <c r="N26" s="16">
        <f>[22]Março!$C$17</f>
        <v>34</v>
      </c>
      <c r="O26" s="16">
        <f>[22]Março!$C$18</f>
        <v>34.6</v>
      </c>
      <c r="P26" s="16">
        <f>[22]Março!$C$19</f>
        <v>34.700000000000003</v>
      </c>
      <c r="Q26" s="16">
        <f>[22]Março!$C$20</f>
        <v>34.1</v>
      </c>
      <c r="R26" s="16">
        <f>[22]Março!$C$21</f>
        <v>34.799999999999997</v>
      </c>
      <c r="S26" s="16">
        <f>[22]Março!$C$22</f>
        <v>33.700000000000003</v>
      </c>
      <c r="T26" s="16">
        <f>[22]Março!$C$23</f>
        <v>31.2</v>
      </c>
      <c r="U26" s="16">
        <f>[22]Março!$C$24</f>
        <v>27</v>
      </c>
      <c r="V26" s="16">
        <f>[22]Março!$C$25</f>
        <v>29.5</v>
      </c>
      <c r="W26" s="16">
        <f>[22]Março!$C$26</f>
        <v>27.7</v>
      </c>
      <c r="X26" s="16">
        <f>[22]Março!$C$27</f>
        <v>27.7</v>
      </c>
      <c r="Y26" s="16">
        <f>[22]Março!$C$28</f>
        <v>32.200000000000003</v>
      </c>
      <c r="Z26" s="16">
        <f>[22]Março!$C$29</f>
        <v>32.799999999999997</v>
      </c>
      <c r="AA26" s="16">
        <f>[22]Março!$C$30</f>
        <v>33.6</v>
      </c>
      <c r="AB26" s="16">
        <f>[22]Março!$C$31</f>
        <v>33.799999999999997</v>
      </c>
      <c r="AC26" s="16">
        <f>[22]Março!$C$32</f>
        <v>32.6</v>
      </c>
      <c r="AD26" s="16">
        <f>[22]Março!$C$33</f>
        <v>30.1</v>
      </c>
      <c r="AE26" s="16">
        <f>[22]Março!$C$34</f>
        <v>32</v>
      </c>
      <c r="AF26" s="16">
        <f>[22]Março!$C$35</f>
        <v>32.700000000000003</v>
      </c>
      <c r="AG26" s="34">
        <f t="shared" si="5"/>
        <v>34.799999999999997</v>
      </c>
      <c r="AH26" s="37">
        <f t="shared" si="6"/>
        <v>31.806451612903235</v>
      </c>
    </row>
    <row r="27" spans="1:34" ht="17.100000000000001" customHeight="1" x14ac:dyDescent="0.2">
      <c r="A27" s="14" t="s">
        <v>17</v>
      </c>
      <c r="B27" s="16">
        <f>[23]Março!$C$5</f>
        <v>32.1</v>
      </c>
      <c r="C27" s="16">
        <f>[23]Março!$C$6</f>
        <v>34.299999999999997</v>
      </c>
      <c r="D27" s="16">
        <f>[23]Março!$C$7</f>
        <v>22.5</v>
      </c>
      <c r="E27" s="16">
        <f>[23]Março!$C$8</f>
        <v>31.3</v>
      </c>
      <c r="F27" s="16">
        <f>[23]Março!$C$9</f>
        <v>33.4</v>
      </c>
      <c r="G27" s="16">
        <f>[23]Março!$C$10</f>
        <v>33.4</v>
      </c>
      <c r="H27" s="16">
        <f>[23]Março!$C$11</f>
        <v>30.5</v>
      </c>
      <c r="I27" s="16">
        <f>[23]Março!$C$12</f>
        <v>32</v>
      </c>
      <c r="J27" s="16">
        <f>[23]Março!$C$13</f>
        <v>33.700000000000003</v>
      </c>
      <c r="K27" s="16">
        <f>[23]Março!$C$14</f>
        <v>29</v>
      </c>
      <c r="L27" s="16">
        <f>[23]Março!$C$15</f>
        <v>27.8</v>
      </c>
      <c r="M27" s="16">
        <f>[23]Março!$C$16</f>
        <v>30.4</v>
      </c>
      <c r="N27" s="16">
        <f>[23]Março!$C$17</f>
        <v>32.4</v>
      </c>
      <c r="O27" s="16">
        <f>[23]Março!$C$18</f>
        <v>32.5</v>
      </c>
      <c r="P27" s="16">
        <f>[23]Março!$C$19</f>
        <v>34</v>
      </c>
      <c r="Q27" s="16">
        <f>[23]Março!$C$20</f>
        <v>33.5</v>
      </c>
      <c r="R27" s="16">
        <f>[23]Março!$C$21</f>
        <v>33.9</v>
      </c>
      <c r="S27" s="16">
        <f>[23]Março!$C$22</f>
        <v>32.799999999999997</v>
      </c>
      <c r="T27" s="16">
        <f>[23]Março!$C$23</f>
        <v>32.4</v>
      </c>
      <c r="U27" s="16">
        <f>[23]Março!$C$24</f>
        <v>30</v>
      </c>
      <c r="V27" s="16">
        <f>[23]Março!$C$25</f>
        <v>31.1</v>
      </c>
      <c r="W27" s="16">
        <f>[23]Março!$C$26</f>
        <v>27.4</v>
      </c>
      <c r="X27" s="16">
        <f>[23]Março!$C$27</f>
        <v>29</v>
      </c>
      <c r="Y27" s="16">
        <f>[23]Março!$C$28</f>
        <v>30.3</v>
      </c>
      <c r="Z27" s="16">
        <f>[23]Março!$C$29</f>
        <v>31.2</v>
      </c>
      <c r="AA27" s="16">
        <f>[23]Março!$C$30</f>
        <v>31.4</v>
      </c>
      <c r="AB27" s="16">
        <f>[23]Março!$C$31</f>
        <v>31.1</v>
      </c>
      <c r="AC27" s="16">
        <f>[23]Março!$C$32</f>
        <v>31.4</v>
      </c>
      <c r="AD27" s="16">
        <f>[23]Março!$C$33</f>
        <v>29.2</v>
      </c>
      <c r="AE27" s="16">
        <f>[23]Março!$C$34</f>
        <v>29.4</v>
      </c>
      <c r="AF27" s="16">
        <f>[23]Março!$C$35</f>
        <v>30.4</v>
      </c>
      <c r="AG27" s="34">
        <f t="shared" si="5"/>
        <v>34.299999999999997</v>
      </c>
      <c r="AH27" s="37">
        <f t="shared" si="6"/>
        <v>31.090322580645157</v>
      </c>
    </row>
    <row r="28" spans="1:34" ht="17.100000000000001" customHeight="1" x14ac:dyDescent="0.2">
      <c r="A28" s="14" t="s">
        <v>18</v>
      </c>
      <c r="B28" s="86" t="str">
        <f>[24]Março!$C$5</f>
        <v>*</v>
      </c>
      <c r="C28" s="86" t="str">
        <f>[24]Março!$C$6</f>
        <v>*</v>
      </c>
      <c r="D28" s="86" t="str">
        <f>[24]Março!$C$7</f>
        <v>*</v>
      </c>
      <c r="E28" s="86" t="str">
        <f>[24]Março!$C$8</f>
        <v>*</v>
      </c>
      <c r="F28" s="16">
        <f>[24]Março!$C$9</f>
        <v>28.5</v>
      </c>
      <c r="G28" s="16">
        <f>[24]Março!$C$10</f>
        <v>29</v>
      </c>
      <c r="H28" s="16">
        <f>[24]Março!$C$11</f>
        <v>31.3</v>
      </c>
      <c r="I28" s="16">
        <f>[24]Março!$C$12</f>
        <v>30.6</v>
      </c>
      <c r="J28" s="16">
        <f>[24]Março!$C$13</f>
        <v>31.6</v>
      </c>
      <c r="K28" s="16">
        <f>[24]Março!$C$14</f>
        <v>30.6</v>
      </c>
      <c r="L28" s="16">
        <f>[24]Março!$C$15</f>
        <v>29.9</v>
      </c>
      <c r="M28" s="16">
        <f>[24]Março!$C$16</f>
        <v>27</v>
      </c>
      <c r="N28" s="16">
        <f>[24]Março!$C$17</f>
        <v>30.5</v>
      </c>
      <c r="O28" s="16">
        <f>[24]Março!$C$18</f>
        <v>31.5</v>
      </c>
      <c r="P28" s="16">
        <f>[24]Março!$C$19</f>
        <v>30.9</v>
      </c>
      <c r="Q28" s="16">
        <f>[24]Março!$C$20</f>
        <v>31</v>
      </c>
      <c r="R28" s="16">
        <f>[24]Março!$C$21</f>
        <v>31.1</v>
      </c>
      <c r="S28" s="16">
        <f>[24]Março!$C$22</f>
        <v>30.4</v>
      </c>
      <c r="T28" s="16">
        <f>[24]Março!$C$23</f>
        <v>31.4</v>
      </c>
      <c r="U28" s="16">
        <f>[24]Março!$C$24</f>
        <v>28.4</v>
      </c>
      <c r="V28" s="16">
        <f>[24]Março!$C$25</f>
        <v>29.3</v>
      </c>
      <c r="W28" s="16">
        <f>[24]Março!$C$26</f>
        <v>24.9</v>
      </c>
      <c r="X28" s="16">
        <f>[24]Março!$C$27</f>
        <v>28.4</v>
      </c>
      <c r="Y28" s="16">
        <f>[24]Março!$C$28</f>
        <v>29.5</v>
      </c>
      <c r="Z28" s="16">
        <f>[24]Março!$C$29</f>
        <v>31.1</v>
      </c>
      <c r="AA28" s="16">
        <f>[24]Março!$C$30</f>
        <v>30.7</v>
      </c>
      <c r="AB28" s="16">
        <f>[24]Março!$C$31</f>
        <v>28.9</v>
      </c>
      <c r="AC28" s="16">
        <f>[24]Março!$C$32</f>
        <v>28.5</v>
      </c>
      <c r="AD28" s="16">
        <f>[24]Março!$C$33</f>
        <v>27.5</v>
      </c>
      <c r="AE28" s="16">
        <f>[24]Março!$C$34</f>
        <v>28.2</v>
      </c>
      <c r="AF28" s="16">
        <f>[24]Março!$C$35</f>
        <v>29</v>
      </c>
      <c r="AG28" s="34">
        <f t="shared" si="5"/>
        <v>31.6</v>
      </c>
      <c r="AH28" s="37">
        <f t="shared" si="6"/>
        <v>29.618518518518517</v>
      </c>
    </row>
    <row r="29" spans="1:34" ht="17.100000000000001" customHeight="1" x14ac:dyDescent="0.2">
      <c r="A29" s="14" t="s">
        <v>19</v>
      </c>
      <c r="B29" s="16">
        <f>[25]Março!$C$5</f>
        <v>30.9</v>
      </c>
      <c r="C29" s="16">
        <f>[25]Março!$C$6</f>
        <v>31.5</v>
      </c>
      <c r="D29" s="16">
        <f>[25]Março!$C$7</f>
        <v>25.2</v>
      </c>
      <c r="E29" s="16">
        <f>[25]Março!$C$8</f>
        <v>28.8</v>
      </c>
      <c r="F29" s="16">
        <f>[25]Março!$C$9</f>
        <v>31.3</v>
      </c>
      <c r="G29" s="16">
        <f>[25]Março!$C$10</f>
        <v>33.1</v>
      </c>
      <c r="H29" s="16">
        <f>[25]Março!$C$11</f>
        <v>31.4</v>
      </c>
      <c r="I29" s="16">
        <f>[25]Março!$C$12</f>
        <v>31.7</v>
      </c>
      <c r="J29" s="16">
        <f>[25]Março!$C$13</f>
        <v>33</v>
      </c>
      <c r="K29" s="16">
        <f>[25]Março!$C$14</f>
        <v>27.2</v>
      </c>
      <c r="L29" s="16">
        <f>[25]Março!$C$15</f>
        <v>29</v>
      </c>
      <c r="M29" s="16">
        <f>[25]Março!$C$16</f>
        <v>30.8</v>
      </c>
      <c r="N29" s="16">
        <f>[25]Março!$C$17</f>
        <v>31.5</v>
      </c>
      <c r="O29" s="16">
        <f>[25]Março!$C$18</f>
        <v>32.5</v>
      </c>
      <c r="P29" s="16">
        <f>[25]Março!$C$19</f>
        <v>32.299999999999997</v>
      </c>
      <c r="Q29" s="16">
        <f>[25]Março!$C$20</f>
        <v>33.1</v>
      </c>
      <c r="R29" s="16">
        <f>[25]Março!$C$21</f>
        <v>32.200000000000003</v>
      </c>
      <c r="S29" s="16">
        <f>[25]Março!$C$22</f>
        <v>30.6</v>
      </c>
      <c r="T29" s="16">
        <f>[25]Março!$C$23</f>
        <v>31.5</v>
      </c>
      <c r="U29" s="16">
        <f>[25]Março!$C$24</f>
        <v>25.2</v>
      </c>
      <c r="V29" s="16">
        <f>[25]Março!$C$25</f>
        <v>26.4</v>
      </c>
      <c r="W29" s="16">
        <f>[25]Março!$C$26</f>
        <v>26.9</v>
      </c>
      <c r="X29" s="16">
        <f>[25]Março!$C$27</f>
        <v>27.1</v>
      </c>
      <c r="Y29" s="16">
        <f>[25]Março!$C$28</f>
        <v>28.8</v>
      </c>
      <c r="Z29" s="16">
        <f>[25]Março!$C$29</f>
        <v>29.9</v>
      </c>
      <c r="AA29" s="16">
        <f>[25]Março!$C$30</f>
        <v>30.6</v>
      </c>
      <c r="AB29" s="16">
        <f>[25]Março!$C$31</f>
        <v>30.1</v>
      </c>
      <c r="AC29" s="16">
        <f>[25]Março!$C$32</f>
        <v>30.9</v>
      </c>
      <c r="AD29" s="16">
        <f>[25]Março!$C$33</f>
        <v>30.1</v>
      </c>
      <c r="AE29" s="16">
        <f>[25]Março!$C$34</f>
        <v>30.2</v>
      </c>
      <c r="AF29" s="16">
        <f>[25]Março!$C$35</f>
        <v>28.3</v>
      </c>
      <c r="AG29" s="34">
        <f t="shared" si="5"/>
        <v>33.1</v>
      </c>
      <c r="AH29" s="37">
        <f t="shared" si="6"/>
        <v>30.067741935483873</v>
      </c>
    </row>
    <row r="30" spans="1:34" ht="17.100000000000001" customHeight="1" x14ac:dyDescent="0.2">
      <c r="A30" s="14" t="s">
        <v>31</v>
      </c>
      <c r="B30" s="16">
        <f>[26]Março!$C$5</f>
        <v>32.1</v>
      </c>
      <c r="C30" s="16">
        <f>[26]Março!$C$6</f>
        <v>33.1</v>
      </c>
      <c r="D30" s="16">
        <f>[26]Março!$C$7</f>
        <v>23.3</v>
      </c>
      <c r="E30" s="16">
        <f>[26]Março!$C$8</f>
        <v>29.4</v>
      </c>
      <c r="F30" s="16">
        <f>[26]Março!$C$9</f>
        <v>32.200000000000003</v>
      </c>
      <c r="G30" s="16">
        <f>[26]Março!$C$10</f>
        <v>32.200000000000003</v>
      </c>
      <c r="H30" s="16">
        <f>[26]Março!$C$11</f>
        <v>32</v>
      </c>
      <c r="I30" s="16">
        <f>[26]Março!$C$12</f>
        <v>31</v>
      </c>
      <c r="J30" s="16">
        <f>[26]Março!$C$13</f>
        <v>32.700000000000003</v>
      </c>
      <c r="K30" s="16">
        <f>[26]Março!$C$14</f>
        <v>29.1</v>
      </c>
      <c r="L30" s="16">
        <f>[26]Março!$C$15</f>
        <v>29.7</v>
      </c>
      <c r="M30" s="16">
        <f>[26]Março!$C$16</f>
        <v>28.7</v>
      </c>
      <c r="N30" s="16">
        <f>[26]Março!$C$17</f>
        <v>32</v>
      </c>
      <c r="O30" s="16">
        <f>[26]Março!$C$18</f>
        <v>31.9</v>
      </c>
      <c r="P30" s="16">
        <f>[26]Março!$C$19</f>
        <v>32.799999999999997</v>
      </c>
      <c r="Q30" s="16">
        <f>[26]Março!$C$20</f>
        <v>32.299999999999997</v>
      </c>
      <c r="R30" s="16">
        <f>[26]Março!$C$21</f>
        <v>33.200000000000003</v>
      </c>
      <c r="S30" s="16">
        <f>[26]Março!$C$22</f>
        <v>32.700000000000003</v>
      </c>
      <c r="T30" s="16">
        <f>[26]Março!$C$23</f>
        <v>32.4</v>
      </c>
      <c r="U30" s="16">
        <f>[26]Março!$C$24</f>
        <v>29.5</v>
      </c>
      <c r="V30" s="16">
        <f>[26]Março!$C$25</f>
        <v>30.3</v>
      </c>
      <c r="W30" s="16">
        <f>[26]Março!$C$26</f>
        <v>25</v>
      </c>
      <c r="X30" s="16">
        <f>[26]Março!$C$27</f>
        <v>29.1</v>
      </c>
      <c r="Y30" s="16">
        <f>[26]Março!$C$28</f>
        <v>31</v>
      </c>
      <c r="Z30" s="16">
        <f>[26]Março!$C$29</f>
        <v>32.1</v>
      </c>
      <c r="AA30" s="16">
        <f>[26]Março!$C$30</f>
        <v>32.299999999999997</v>
      </c>
      <c r="AB30" s="16">
        <f>[26]Março!$C$31</f>
        <v>30.9</v>
      </c>
      <c r="AC30" s="16">
        <f>[26]Março!$C$32</f>
        <v>31.1</v>
      </c>
      <c r="AD30" s="16">
        <f>[26]Março!$C$33</f>
        <v>28.5</v>
      </c>
      <c r="AE30" s="16">
        <f>[26]Março!$C$34</f>
        <v>29</v>
      </c>
      <c r="AF30" s="16">
        <f>[26]Março!$C$35</f>
        <v>30.4</v>
      </c>
      <c r="AG30" s="34">
        <f t="shared" si="5"/>
        <v>33.200000000000003</v>
      </c>
      <c r="AH30" s="37">
        <f t="shared" si="6"/>
        <v>30.70967741935484</v>
      </c>
    </row>
    <row r="31" spans="1:34" ht="17.100000000000001" customHeight="1" x14ac:dyDescent="0.2">
      <c r="A31" s="14" t="s">
        <v>49</v>
      </c>
      <c r="B31" s="16">
        <f>[27]Março!$C$5</f>
        <v>32.700000000000003</v>
      </c>
      <c r="C31" s="16">
        <f>[27]Março!$C$6</f>
        <v>32.6</v>
      </c>
      <c r="D31" s="16">
        <f>[27]Março!$C$7</f>
        <v>32.6</v>
      </c>
      <c r="E31" s="16">
        <f>[27]Março!$C$8</f>
        <v>32.700000000000003</v>
      </c>
      <c r="F31" s="16">
        <f>[27]Março!$C$9</f>
        <v>29.2</v>
      </c>
      <c r="G31" s="16">
        <f>[27]Março!$C$10</f>
        <v>31.9</v>
      </c>
      <c r="H31" s="16">
        <f>[27]Março!$C$11</f>
        <v>30.9</v>
      </c>
      <c r="I31" s="16">
        <f>[27]Março!$C$12</f>
        <v>31.7</v>
      </c>
      <c r="J31" s="16">
        <f>[27]Março!$C$13</f>
        <v>33.299999999999997</v>
      </c>
      <c r="K31" s="16">
        <f>[27]Março!$C$14</f>
        <v>32.299999999999997</v>
      </c>
      <c r="L31" s="16">
        <f>[27]Março!$C$15</f>
        <v>31.3</v>
      </c>
      <c r="M31" s="16">
        <f>[27]Março!$C$16</f>
        <v>31.1</v>
      </c>
      <c r="N31" s="16">
        <f>[27]Março!$C$17</f>
        <v>31</v>
      </c>
      <c r="O31" s="16">
        <f>[27]Março!$C$18</f>
        <v>31.9</v>
      </c>
      <c r="P31" s="16">
        <f>[27]Março!$C$19</f>
        <v>33</v>
      </c>
      <c r="Q31" s="16">
        <f>[27]Março!$C$20</f>
        <v>32</v>
      </c>
      <c r="R31" s="16">
        <f>[27]Março!$C$21</f>
        <v>31.8</v>
      </c>
      <c r="S31" s="16">
        <f>[27]Março!$C$22</f>
        <v>31.1</v>
      </c>
      <c r="T31" s="16">
        <f>[27]Março!$C$23</f>
        <v>32.700000000000003</v>
      </c>
      <c r="U31" s="16">
        <f>[27]Março!$C$24</f>
        <v>31.7</v>
      </c>
      <c r="V31" s="16">
        <f>[27]Março!$C$25</f>
        <v>31.9</v>
      </c>
      <c r="W31" s="16">
        <f>[27]Março!$C$26</f>
        <v>29.2</v>
      </c>
      <c r="X31" s="16">
        <f>[27]Março!$C$27</f>
        <v>30</v>
      </c>
      <c r="Y31" s="16">
        <f>[27]Março!$C$28</f>
        <v>30.7</v>
      </c>
      <c r="Z31" s="16">
        <f>[27]Março!$C$29</f>
        <v>29.9</v>
      </c>
      <c r="AA31" s="16">
        <f>[27]Março!$C$30</f>
        <v>31</v>
      </c>
      <c r="AB31" s="16">
        <f>[27]Março!$C$31</f>
        <v>29.7</v>
      </c>
      <c r="AC31" s="16">
        <f>[27]Março!$C$32</f>
        <v>29.9</v>
      </c>
      <c r="AD31" s="16">
        <f>[27]Março!$C$33</f>
        <v>27.2</v>
      </c>
      <c r="AE31" s="16">
        <f>[27]Março!$C$34</f>
        <v>27.5</v>
      </c>
      <c r="AF31" s="16">
        <f>[27]Março!$C$35</f>
        <v>29.8</v>
      </c>
      <c r="AG31" s="34">
        <f>MAX(B31:AF31)</f>
        <v>33.299999999999997</v>
      </c>
      <c r="AH31" s="37">
        <f>AVERAGE(B31:AF31)</f>
        <v>31.106451612903232</v>
      </c>
    </row>
    <row r="32" spans="1:34" ht="17.100000000000001" customHeight="1" x14ac:dyDescent="0.2">
      <c r="A32" s="14" t="s">
        <v>20</v>
      </c>
      <c r="B32" s="16">
        <f>[28]Março!$C$5</f>
        <v>34.1</v>
      </c>
      <c r="C32" s="16">
        <f>[28]Março!$C$6</f>
        <v>33.1</v>
      </c>
      <c r="D32" s="16">
        <f>[28]Março!$C$7</f>
        <v>33.700000000000003</v>
      </c>
      <c r="E32" s="16">
        <f>[28]Março!$C$8</f>
        <v>33.200000000000003</v>
      </c>
      <c r="F32" s="16">
        <f>[28]Março!$C$9</f>
        <v>30.4</v>
      </c>
      <c r="G32" s="16">
        <f>[28]Março!$C$10</f>
        <v>33.799999999999997</v>
      </c>
      <c r="H32" s="16">
        <f>[28]Março!$C$11</f>
        <v>33.5</v>
      </c>
      <c r="I32" s="16">
        <f>[28]Março!$C$12</f>
        <v>29.8</v>
      </c>
      <c r="J32" s="16">
        <f>[28]Março!$C$13</f>
        <v>34.1</v>
      </c>
      <c r="K32" s="16">
        <f>[28]Março!$C$14</f>
        <v>29.4</v>
      </c>
      <c r="L32" s="16">
        <f>[28]Março!$C$15</f>
        <v>31.6</v>
      </c>
      <c r="M32" s="16">
        <f>[28]Março!$C$16</f>
        <v>28.1</v>
      </c>
      <c r="N32" s="16">
        <f>[28]Março!$C$17</f>
        <v>31.6</v>
      </c>
      <c r="O32" s="16">
        <f>[28]Março!$C$18</f>
        <v>33.9</v>
      </c>
      <c r="P32" s="16">
        <f>[28]Março!$C$19</f>
        <v>34.799999999999997</v>
      </c>
      <c r="Q32" s="16">
        <f>[28]Março!$C$20</f>
        <v>33.700000000000003</v>
      </c>
      <c r="R32" s="16">
        <f>[28]Março!$C$21</f>
        <v>35.4</v>
      </c>
      <c r="S32" s="16">
        <f>[28]Março!$C$22</f>
        <v>34.1</v>
      </c>
      <c r="T32" s="16">
        <f>[28]Março!$C$23</f>
        <v>35</v>
      </c>
      <c r="U32" s="16">
        <f>[28]Março!$C$24</f>
        <v>32.5</v>
      </c>
      <c r="V32" s="16">
        <f>[28]Março!$C$25</f>
        <v>32.200000000000003</v>
      </c>
      <c r="W32" s="16">
        <f>[28]Março!$C$26</f>
        <v>29.2</v>
      </c>
      <c r="X32" s="16">
        <f>[28]Março!$C$27</f>
        <v>32.1</v>
      </c>
      <c r="Y32" s="16">
        <f>[28]Março!$C$28</f>
        <v>32.299999999999997</v>
      </c>
      <c r="Z32" s="16">
        <f>[28]Março!$C$29</f>
        <v>33.6</v>
      </c>
      <c r="AA32" s="16">
        <f>[28]Março!$C$30</f>
        <v>33.5</v>
      </c>
      <c r="AB32" s="16">
        <f>[28]Março!$C$31</f>
        <v>31</v>
      </c>
      <c r="AC32" s="16">
        <f>[28]Março!$C$32</f>
        <v>32.700000000000003</v>
      </c>
      <c r="AD32" s="16">
        <f>[28]Março!$C$33</f>
        <v>31.5</v>
      </c>
      <c r="AE32" s="16">
        <f>[28]Março!$C$34</f>
        <v>29.8</v>
      </c>
      <c r="AF32" s="16">
        <f>[28]Março!$C$35</f>
        <v>32.4</v>
      </c>
      <c r="AG32" s="34">
        <f>MAX(B32:AF32)</f>
        <v>35.4</v>
      </c>
      <c r="AH32" s="37">
        <f>AVERAGE(B32:AF32)</f>
        <v>32.454838709677425</v>
      </c>
    </row>
    <row r="33" spans="1:35" s="5" customFormat="1" ht="17.100000000000001" customHeight="1" x14ac:dyDescent="0.2">
      <c r="A33" s="30" t="s">
        <v>33</v>
      </c>
      <c r="B33" s="31">
        <f t="shared" ref="B33:AG33" si="7">MAX(B5:B32)</f>
        <v>34.299999999999997</v>
      </c>
      <c r="C33" s="31">
        <f t="shared" si="7"/>
        <v>35.299999999999997</v>
      </c>
      <c r="D33" s="31">
        <f t="shared" si="7"/>
        <v>33.700000000000003</v>
      </c>
      <c r="E33" s="31">
        <f t="shared" si="7"/>
        <v>34.4</v>
      </c>
      <c r="F33" s="31">
        <f t="shared" si="7"/>
        <v>33.799999999999997</v>
      </c>
      <c r="G33" s="31">
        <f t="shared" si="7"/>
        <v>35.299999999999997</v>
      </c>
      <c r="H33" s="31">
        <f t="shared" si="7"/>
        <v>34.200000000000003</v>
      </c>
      <c r="I33" s="31">
        <f t="shared" si="7"/>
        <v>34.4</v>
      </c>
      <c r="J33" s="31">
        <f t="shared" si="7"/>
        <v>35.299999999999997</v>
      </c>
      <c r="K33" s="31">
        <f t="shared" si="7"/>
        <v>33.799999999999997</v>
      </c>
      <c r="L33" s="31">
        <f t="shared" si="7"/>
        <v>32.4</v>
      </c>
      <c r="M33" s="31">
        <f t="shared" si="7"/>
        <v>33.5</v>
      </c>
      <c r="N33" s="31">
        <f t="shared" si="7"/>
        <v>35.200000000000003</v>
      </c>
      <c r="O33" s="31">
        <f t="shared" si="7"/>
        <v>35.4</v>
      </c>
      <c r="P33" s="31">
        <f t="shared" si="7"/>
        <v>36.200000000000003</v>
      </c>
      <c r="Q33" s="31">
        <f t="shared" si="7"/>
        <v>35</v>
      </c>
      <c r="R33" s="31">
        <f t="shared" si="7"/>
        <v>35.4</v>
      </c>
      <c r="S33" s="31">
        <f t="shared" si="7"/>
        <v>35.5</v>
      </c>
      <c r="T33" s="31">
        <f t="shared" si="7"/>
        <v>35.1</v>
      </c>
      <c r="U33" s="31">
        <f t="shared" si="7"/>
        <v>33.700000000000003</v>
      </c>
      <c r="V33" s="31">
        <f t="shared" si="7"/>
        <v>34.200000000000003</v>
      </c>
      <c r="W33" s="31">
        <f t="shared" si="7"/>
        <v>30.7</v>
      </c>
      <c r="X33" s="31">
        <f t="shared" si="7"/>
        <v>32.1</v>
      </c>
      <c r="Y33" s="31">
        <f t="shared" si="7"/>
        <v>32.6</v>
      </c>
      <c r="Z33" s="31">
        <f t="shared" si="7"/>
        <v>34</v>
      </c>
      <c r="AA33" s="31">
        <f t="shared" si="7"/>
        <v>34.4</v>
      </c>
      <c r="AB33" s="31">
        <f t="shared" si="7"/>
        <v>34.9</v>
      </c>
      <c r="AC33" s="31">
        <f t="shared" si="7"/>
        <v>34</v>
      </c>
      <c r="AD33" s="31">
        <f t="shared" si="7"/>
        <v>32.9</v>
      </c>
      <c r="AE33" s="31">
        <f t="shared" si="7"/>
        <v>32.799999999999997</v>
      </c>
      <c r="AF33" s="31">
        <f t="shared" si="7"/>
        <v>33</v>
      </c>
      <c r="AG33" s="34">
        <f t="shared" si="7"/>
        <v>36.200000000000003</v>
      </c>
      <c r="AH33" s="37">
        <f>AVERAGE(AH5:AH32)</f>
        <v>31.16961682881038</v>
      </c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39" spans="1:35" x14ac:dyDescent="0.2">
      <c r="K39" s="2" t="s">
        <v>50</v>
      </c>
    </row>
    <row r="40" spans="1:35" x14ac:dyDescent="0.2">
      <c r="L40" s="2" t="s">
        <v>50</v>
      </c>
      <c r="AA40" s="2" t="s">
        <v>50</v>
      </c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AK39" sqref="AK39"/>
    </sheetView>
  </sheetViews>
  <sheetFormatPr defaultRowHeight="12.75" x14ac:dyDescent="0.2"/>
  <cols>
    <col min="1" max="1" width="18.7109375" style="2" customWidth="1"/>
    <col min="2" max="2" width="5.42578125" style="2" customWidth="1"/>
    <col min="3" max="4" width="5.28515625" style="2" customWidth="1"/>
    <col min="5" max="5" width="5.42578125" style="2" customWidth="1"/>
    <col min="6" max="6" width="5.140625" style="2" customWidth="1"/>
    <col min="7" max="7" width="5.28515625" style="2" customWidth="1"/>
    <col min="8" max="8" width="5.7109375" style="2" customWidth="1"/>
    <col min="9" max="10" width="5.42578125" style="2" customWidth="1"/>
    <col min="11" max="11" width="5" style="2" customWidth="1"/>
    <col min="12" max="12" width="5.140625" style="2" customWidth="1"/>
    <col min="13" max="13" width="5.28515625" style="2" customWidth="1"/>
    <col min="14" max="14" width="5.42578125" style="2" customWidth="1"/>
    <col min="15" max="15" width="5.5703125" style="2" customWidth="1"/>
    <col min="16" max="16" width="5.140625" style="2" customWidth="1"/>
    <col min="17" max="17" width="5.28515625" style="2" customWidth="1"/>
    <col min="18" max="18" width="5.140625" style="2" customWidth="1"/>
    <col min="19" max="19" width="5" style="2" customWidth="1"/>
    <col min="20" max="20" width="5.28515625" style="2" customWidth="1"/>
    <col min="21" max="25" width="5.140625" style="2" customWidth="1"/>
    <col min="26" max="26" width="5" style="2" customWidth="1"/>
    <col min="27" max="27" width="5.140625" style="2" customWidth="1"/>
    <col min="28" max="28" width="5.42578125" style="2" customWidth="1"/>
    <col min="29" max="29" width="5.140625" style="2" customWidth="1"/>
    <col min="30" max="30" width="5" style="2" customWidth="1"/>
    <col min="31" max="31" width="5.140625" style="2" customWidth="1"/>
    <col min="32" max="32" width="5.28515625" style="2" customWidth="1"/>
    <col min="33" max="33" width="6.85546875" style="9" customWidth="1"/>
    <col min="34" max="34" width="7" style="1" customWidth="1"/>
  </cols>
  <sheetData>
    <row r="1" spans="1:34" ht="20.100000000000001" customHeight="1" x14ac:dyDescent="0.2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42</v>
      </c>
      <c r="AH3" s="35" t="s">
        <v>40</v>
      </c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35" t="s">
        <v>39</v>
      </c>
    </row>
    <row r="5" spans="1:34" s="5" customFormat="1" ht="20.100000000000001" customHeight="1" x14ac:dyDescent="0.2">
      <c r="A5" s="14" t="s">
        <v>45</v>
      </c>
      <c r="B5" s="15">
        <f>[1]Março!$D$5</f>
        <v>20.6</v>
      </c>
      <c r="C5" s="15">
        <f>[1]Março!$D$6</f>
        <v>21.4</v>
      </c>
      <c r="D5" s="15">
        <f>[1]Março!$D$7</f>
        <v>23</v>
      </c>
      <c r="E5" s="15">
        <f>[1]Março!$D$8</f>
        <v>21</v>
      </c>
      <c r="F5" s="15">
        <f>[1]Março!$D$9</f>
        <v>22.2</v>
      </c>
      <c r="G5" s="15">
        <f>[1]Março!$D$10</f>
        <v>21.5</v>
      </c>
      <c r="H5" s="15">
        <f>[1]Março!$D$11</f>
        <v>20.399999999999999</v>
      </c>
      <c r="I5" s="15">
        <f>[1]Março!$D$12</f>
        <v>18.399999999999999</v>
      </c>
      <c r="J5" s="15">
        <f>[1]Março!$D$13</f>
        <v>19.600000000000001</v>
      </c>
      <c r="K5" s="15">
        <f>[1]Março!$D$14</f>
        <v>21.7</v>
      </c>
      <c r="L5" s="15">
        <f>[1]Março!$D$15</f>
        <v>20.7</v>
      </c>
      <c r="M5" s="15">
        <f>[1]Março!$D$16</f>
        <v>21.9</v>
      </c>
      <c r="N5" s="15">
        <f>[1]Março!$D$17</f>
        <v>20.8</v>
      </c>
      <c r="O5" s="15">
        <f>[1]Março!$D$18</f>
        <v>21.6</v>
      </c>
      <c r="P5" s="15">
        <f>[1]Março!$D$19</f>
        <v>21</v>
      </c>
      <c r="Q5" s="15">
        <f>[1]Março!$D$20</f>
        <v>20.7</v>
      </c>
      <c r="R5" s="15">
        <f>[1]Março!$D$21</f>
        <v>20.5</v>
      </c>
      <c r="S5" s="15">
        <f>[1]Março!$D$22</f>
        <v>20.399999999999999</v>
      </c>
      <c r="T5" s="15">
        <f>[1]Março!$D$23</f>
        <v>21.1</v>
      </c>
      <c r="U5" s="15">
        <f>[1]Março!$D$24</f>
        <v>21.1</v>
      </c>
      <c r="V5" s="15">
        <f>[1]Março!$D$25</f>
        <v>22.7</v>
      </c>
      <c r="W5" s="15">
        <f>[1]Março!$D$26</f>
        <v>22</v>
      </c>
      <c r="X5" s="15">
        <f>[1]Março!$D$27</f>
        <v>19.7</v>
      </c>
      <c r="Y5" s="15">
        <f>[1]Março!$D$28</f>
        <v>18.7</v>
      </c>
      <c r="Z5" s="15">
        <f>[1]Março!$D$29</f>
        <v>19.899999999999999</v>
      </c>
      <c r="AA5" s="15">
        <f>[1]Março!$D$30</f>
        <v>20.2</v>
      </c>
      <c r="AB5" s="15">
        <f>[1]Março!$D$31</f>
        <v>19.399999999999999</v>
      </c>
      <c r="AC5" s="15">
        <f>[1]Março!$D$32</f>
        <v>19.899999999999999</v>
      </c>
      <c r="AD5" s="15">
        <f>[1]Março!$D$33</f>
        <v>22.6</v>
      </c>
      <c r="AE5" s="15">
        <f>[1]Março!$D$34</f>
        <v>21.4</v>
      </c>
      <c r="AF5" s="15">
        <f>[1]Março!$D$35</f>
        <v>22.6</v>
      </c>
      <c r="AG5" s="33">
        <f>MIN(B5:AF5)</f>
        <v>18.399999999999999</v>
      </c>
      <c r="AH5" s="36">
        <f>AVERAGE(B5:AF5)</f>
        <v>20.925806451612903</v>
      </c>
    </row>
    <row r="6" spans="1:34" ht="17.100000000000001" customHeight="1" x14ac:dyDescent="0.2">
      <c r="A6" s="14" t="s">
        <v>0</v>
      </c>
      <c r="B6" s="16">
        <f>[2]Março!$D$5</f>
        <v>14.4</v>
      </c>
      <c r="C6" s="16">
        <f>[2]Março!$D$6</f>
        <v>16.8</v>
      </c>
      <c r="D6" s="16">
        <f>[2]Março!$D$7</f>
        <v>18.7</v>
      </c>
      <c r="E6" s="16">
        <f>[2]Março!$D$8</f>
        <v>19.7</v>
      </c>
      <c r="F6" s="16">
        <f>[2]Março!$D$9</f>
        <v>20.6</v>
      </c>
      <c r="G6" s="16">
        <f>[2]Março!$D$10</f>
        <v>20</v>
      </c>
      <c r="H6" s="16">
        <f>[2]Março!$D$11</f>
        <v>20.9</v>
      </c>
      <c r="I6" s="16">
        <f>[2]Março!$D$12</f>
        <v>17</v>
      </c>
      <c r="J6" s="16">
        <f>[2]Março!$D$13</f>
        <v>16.8</v>
      </c>
      <c r="K6" s="16">
        <f>[2]Março!$D$14</f>
        <v>19.399999999999999</v>
      </c>
      <c r="L6" s="16">
        <f>[2]Março!$D$15</f>
        <v>18.5</v>
      </c>
      <c r="M6" s="16">
        <f>[2]Março!$D$16</f>
        <v>18.899999999999999</v>
      </c>
      <c r="N6" s="16">
        <f>[2]Março!$D$17</f>
        <v>20</v>
      </c>
      <c r="O6" s="16">
        <f>[2]Março!$D$18</f>
        <v>18.399999999999999</v>
      </c>
      <c r="P6" s="16">
        <f>[2]Março!$D$19</f>
        <v>20</v>
      </c>
      <c r="Q6" s="16">
        <f>[2]Março!$D$20</f>
        <v>19.8</v>
      </c>
      <c r="R6" s="16">
        <f>[2]Março!$D$21</f>
        <v>20.3</v>
      </c>
      <c r="S6" s="16">
        <f>[2]Março!$D$22</f>
        <v>19.899999999999999</v>
      </c>
      <c r="T6" s="16">
        <f>[2]Março!$D$23</f>
        <v>21</v>
      </c>
      <c r="U6" s="16">
        <f>[2]Março!$D$24</f>
        <v>21</v>
      </c>
      <c r="V6" s="16">
        <f>[2]Março!$D$25</f>
        <v>20.7</v>
      </c>
      <c r="W6" s="16">
        <f>[2]Março!$D$26</f>
        <v>19.899999999999999</v>
      </c>
      <c r="X6" s="16">
        <f>[2]Março!$D$27</f>
        <v>13.7</v>
      </c>
      <c r="Y6" s="16">
        <f>[2]Março!$D$28</f>
        <v>17</v>
      </c>
      <c r="Z6" s="16">
        <f>[2]Março!$D$29</f>
        <v>17</v>
      </c>
      <c r="AA6" s="16">
        <f>[2]Março!$D$30</f>
        <v>17.2</v>
      </c>
      <c r="AB6" s="16">
        <f>[2]Março!$D$31</f>
        <v>16.399999999999999</v>
      </c>
      <c r="AC6" s="16">
        <f>[2]Março!$D$32</f>
        <v>19.100000000000001</v>
      </c>
      <c r="AD6" s="16">
        <f>[2]Março!$D$33</f>
        <v>21.1</v>
      </c>
      <c r="AE6" s="16">
        <f>[2]Março!$D$34</f>
        <v>21.3</v>
      </c>
      <c r="AF6" s="16">
        <f>[2]Março!$D$35</f>
        <v>20.9</v>
      </c>
      <c r="AG6" s="34">
        <f t="shared" ref="AG6:AG16" si="1">MIN(B6:AF6)</f>
        <v>13.7</v>
      </c>
      <c r="AH6" s="37">
        <f>AVERAGE(B6:AF6)</f>
        <v>18.916129032258059</v>
      </c>
    </row>
    <row r="7" spans="1:34" ht="17.100000000000001" customHeight="1" x14ac:dyDescent="0.2">
      <c r="A7" s="14" t="s">
        <v>1</v>
      </c>
      <c r="B7" s="86" t="str">
        <f>[3]Março!$D$5</f>
        <v>*</v>
      </c>
      <c r="C7" s="16">
        <f>[3]Março!$D$6</f>
        <v>30.6</v>
      </c>
      <c r="D7" s="86" t="str">
        <f>[3]Março!$D$7</f>
        <v>*</v>
      </c>
      <c r="E7" s="86" t="str">
        <f>[3]Março!$D$8</f>
        <v>*</v>
      </c>
      <c r="F7" s="86" t="str">
        <f>[3]Março!$D$9</f>
        <v>*</v>
      </c>
      <c r="G7" s="86" t="str">
        <f>[3]Março!$D$10</f>
        <v>*</v>
      </c>
      <c r="H7" s="86" t="str">
        <f>[3]Março!$D$11</f>
        <v>*</v>
      </c>
      <c r="I7" s="86" t="str">
        <f>[3]Março!$D$12</f>
        <v>*</v>
      </c>
      <c r="J7" s="86" t="str">
        <f>[3]Março!$D$13</f>
        <v>*</v>
      </c>
      <c r="K7" s="86" t="str">
        <f>[3]Março!$D$14</f>
        <v>*</v>
      </c>
      <c r="L7" s="86" t="str">
        <f>[3]Março!$D$15</f>
        <v>*</v>
      </c>
      <c r="M7" s="86" t="str">
        <f>[3]Março!$D$16</f>
        <v>*</v>
      </c>
      <c r="N7" s="86" t="str">
        <f>[3]Março!$D$17</f>
        <v>*</v>
      </c>
      <c r="O7" s="86" t="str">
        <f>[3]Março!$D$18</f>
        <v>*</v>
      </c>
      <c r="P7" s="86" t="str">
        <f>[3]Março!$D$19</f>
        <v>*</v>
      </c>
      <c r="Q7" s="86" t="str">
        <f>[3]Março!$D$20</f>
        <v>*</v>
      </c>
      <c r="R7" s="86" t="str">
        <f>[3]Março!$D$21</f>
        <v>*</v>
      </c>
      <c r="S7" s="86" t="str">
        <f>[3]Março!$D$22</f>
        <v>*</v>
      </c>
      <c r="T7" s="86" t="str">
        <f>[3]Março!$D$23</f>
        <v>*</v>
      </c>
      <c r="U7" s="86" t="str">
        <f>[3]Março!$D$24</f>
        <v>*</v>
      </c>
      <c r="V7" s="86" t="str">
        <f>[3]Março!$D$25</f>
        <v>*</v>
      </c>
      <c r="W7" s="86" t="str">
        <f>[3]Março!$D$26</f>
        <v>*</v>
      </c>
      <c r="X7" s="86" t="str">
        <f>[3]Março!$D$27</f>
        <v>*</v>
      </c>
      <c r="Y7" s="86" t="str">
        <f>[3]Março!$D$28</f>
        <v>*</v>
      </c>
      <c r="Z7" s="86" t="str">
        <f>[3]Março!$D$29</f>
        <v>*</v>
      </c>
      <c r="AA7" s="86" t="str">
        <f>[3]Março!$D$30</f>
        <v>*</v>
      </c>
      <c r="AB7" s="86" t="str">
        <f>[3]Março!$D$31</f>
        <v>*</v>
      </c>
      <c r="AC7" s="86" t="str">
        <f>[3]Março!$D$32</f>
        <v>*</v>
      </c>
      <c r="AD7" s="86" t="str">
        <f>[3]Março!$D$33</f>
        <v>*</v>
      </c>
      <c r="AE7" s="86" t="str">
        <f>[3]Março!$D$34</f>
        <v>*</v>
      </c>
      <c r="AF7" s="86" t="str">
        <f>[3]Março!$D$35</f>
        <v>*</v>
      </c>
      <c r="AG7" s="34">
        <f t="shared" si="1"/>
        <v>30.6</v>
      </c>
      <c r="AH7" s="37">
        <f t="shared" ref="AH7:AH15" si="2">AVERAGE(B7:AF7)</f>
        <v>30.6</v>
      </c>
    </row>
    <row r="8" spans="1:34" ht="17.100000000000001" customHeight="1" x14ac:dyDescent="0.2">
      <c r="A8" s="14" t="s">
        <v>62</v>
      </c>
      <c r="B8" s="16">
        <f>[4]Março!$D$5</f>
        <v>21.1</v>
      </c>
      <c r="C8" s="16">
        <f>[4]Março!$D$6</f>
        <v>22.6</v>
      </c>
      <c r="D8" s="16">
        <f>[4]Março!$D$7</f>
        <v>21.9</v>
      </c>
      <c r="E8" s="16">
        <f>[4]Março!$D$8</f>
        <v>22</v>
      </c>
      <c r="F8" s="16">
        <f>[4]Março!$D$9</f>
        <v>21.6</v>
      </c>
      <c r="G8" s="16">
        <f>[4]Março!$D$10</f>
        <v>22.1</v>
      </c>
      <c r="H8" s="16">
        <f>[4]Março!$D$11</f>
        <v>19.7</v>
      </c>
      <c r="I8" s="16">
        <f>[4]Março!$D$12</f>
        <v>18.600000000000001</v>
      </c>
      <c r="J8" s="16">
        <f>[4]Março!$D$13</f>
        <v>20</v>
      </c>
      <c r="K8" s="16">
        <f>[4]Março!$D$14</f>
        <v>23.2</v>
      </c>
      <c r="L8" s="16">
        <f>[4]Março!$D$15</f>
        <v>21.2</v>
      </c>
      <c r="M8" s="16">
        <f>[4]Março!$D$16</f>
        <v>20.6</v>
      </c>
      <c r="N8" s="16">
        <f>[4]Março!$D$17</f>
        <v>22.5</v>
      </c>
      <c r="O8" s="16">
        <f>[4]Março!$D$18</f>
        <v>22.3</v>
      </c>
      <c r="P8" s="16">
        <f>[4]Março!$D$19</f>
        <v>21.3</v>
      </c>
      <c r="Q8" s="16">
        <f>[4]Março!$D$20</f>
        <v>20.9</v>
      </c>
      <c r="R8" s="16">
        <f>[4]Março!$D$21</f>
        <v>21.8</v>
      </c>
      <c r="S8" s="16">
        <f>[4]Março!$D$22</f>
        <v>20.7</v>
      </c>
      <c r="T8" s="16">
        <f>[4]Março!$D$23</f>
        <v>23</v>
      </c>
      <c r="U8" s="16">
        <f>[4]Março!$D$24</f>
        <v>21.8</v>
      </c>
      <c r="V8" s="16">
        <f>[4]Março!$D$25</f>
        <v>21.6</v>
      </c>
      <c r="W8" s="16">
        <f>[4]Março!$D$26</f>
        <v>21.2</v>
      </c>
      <c r="X8" s="16">
        <f>[4]Março!$D$27</f>
        <v>19.5</v>
      </c>
      <c r="Y8" s="16">
        <f>[4]Março!$D$28</f>
        <v>18.100000000000001</v>
      </c>
      <c r="Z8" s="16">
        <f>[4]Março!$D$29</f>
        <v>19.600000000000001</v>
      </c>
      <c r="AA8" s="16">
        <f>[4]Março!$D$30</f>
        <v>20</v>
      </c>
      <c r="AB8" s="16">
        <f>[4]Março!$D$31</f>
        <v>19.399999999999999</v>
      </c>
      <c r="AC8" s="16">
        <f>[4]Março!$D$32</f>
        <v>21.7</v>
      </c>
      <c r="AD8" s="16">
        <f>[4]Março!$D$33</f>
        <v>22.6</v>
      </c>
      <c r="AE8" s="16">
        <f>[4]Março!$D$34</f>
        <v>21.2</v>
      </c>
      <c r="AF8" s="16">
        <f>[4]Março!$D$35</f>
        <v>22.6</v>
      </c>
      <c r="AG8" s="34">
        <f t="shared" si="1"/>
        <v>18.100000000000001</v>
      </c>
      <c r="AH8" s="37">
        <f t="shared" si="2"/>
        <v>21.174193548387098</v>
      </c>
    </row>
    <row r="9" spans="1:34" ht="17.100000000000001" customHeight="1" x14ac:dyDescent="0.2">
      <c r="A9" s="14" t="s">
        <v>46</v>
      </c>
      <c r="B9" s="16">
        <f>[5]Março!$D$5</f>
        <v>15.7</v>
      </c>
      <c r="C9" s="16">
        <f>[5]Março!$D$6</f>
        <v>19.8</v>
      </c>
      <c r="D9" s="16">
        <f>[5]Março!$D$7</f>
        <v>20</v>
      </c>
      <c r="E9" s="16">
        <f>[5]Março!$D$8</f>
        <v>20.100000000000001</v>
      </c>
      <c r="F9" s="16">
        <f>[5]Março!$D$9</f>
        <v>21.5</v>
      </c>
      <c r="G9" s="16">
        <f>[5]Março!$D$10</f>
        <v>21.8</v>
      </c>
      <c r="H9" s="16">
        <f>[5]Março!$D$11</f>
        <v>22.3</v>
      </c>
      <c r="I9" s="16">
        <f>[5]Março!$D$12</f>
        <v>17.600000000000001</v>
      </c>
      <c r="J9" s="16">
        <f>[5]Março!$D$13</f>
        <v>17.600000000000001</v>
      </c>
      <c r="K9" s="16">
        <f>[5]Março!$D$14</f>
        <v>20.6</v>
      </c>
      <c r="L9" s="16">
        <f>[5]Março!$D$15</f>
        <v>20.100000000000001</v>
      </c>
      <c r="M9" s="16">
        <f>[5]Março!$D$16</f>
        <v>20</v>
      </c>
      <c r="N9" s="16">
        <f>[5]Março!$D$17</f>
        <v>22</v>
      </c>
      <c r="O9" s="16">
        <f>[5]Março!$D$18</f>
        <v>20.8</v>
      </c>
      <c r="P9" s="16">
        <f>[5]Março!$D$19</f>
        <v>20.8</v>
      </c>
      <c r="Q9" s="16">
        <f>[5]Março!$D$20</f>
        <v>21.3</v>
      </c>
      <c r="R9" s="16">
        <f>[5]Março!$D$21</f>
        <v>21.6</v>
      </c>
      <c r="S9" s="16">
        <f>[5]Março!$D$22</f>
        <v>21.6</v>
      </c>
      <c r="T9" s="16">
        <f>[5]Março!$D$23</f>
        <v>23.5</v>
      </c>
      <c r="U9" s="16">
        <f>[5]Março!$D$24</f>
        <v>22.7</v>
      </c>
      <c r="V9" s="16">
        <f>[5]Março!$D$25</f>
        <v>20.7</v>
      </c>
      <c r="W9" s="16">
        <f>[5]Março!$D$26</f>
        <v>20.8</v>
      </c>
      <c r="X9" s="16">
        <f>[5]Março!$D$27</f>
        <v>14.6</v>
      </c>
      <c r="Y9" s="16">
        <f>[5]Março!$D$28</f>
        <v>16.5</v>
      </c>
      <c r="Z9" s="16">
        <f>[5]Março!$D$29</f>
        <v>19.2</v>
      </c>
      <c r="AA9" s="16">
        <f>[5]Março!$D$30</f>
        <v>17.7</v>
      </c>
      <c r="AB9" s="16">
        <f>[5]Março!$D$31</f>
        <v>17.7</v>
      </c>
      <c r="AC9" s="16">
        <f>[5]Março!$D$32</f>
        <v>19.8</v>
      </c>
      <c r="AD9" s="16">
        <f>[5]Março!$D$33</f>
        <v>20.2</v>
      </c>
      <c r="AE9" s="16">
        <f>[5]Março!$D$34</f>
        <v>23.6</v>
      </c>
      <c r="AF9" s="16">
        <f>[5]Março!$D$35</f>
        <v>21.5</v>
      </c>
      <c r="AG9" s="34">
        <f t="shared" ref="AG9" si="3">MIN(B9:AF9)</f>
        <v>14.6</v>
      </c>
      <c r="AH9" s="37">
        <f t="shared" ref="AH9" si="4">AVERAGE(B9:AF9)</f>
        <v>20.119354838709683</v>
      </c>
    </row>
    <row r="10" spans="1:34" ht="17.100000000000001" customHeight="1" x14ac:dyDescent="0.2">
      <c r="A10" s="14" t="s">
        <v>2</v>
      </c>
      <c r="B10" s="16">
        <f>[6]Março!$D$5</f>
        <v>20.7</v>
      </c>
      <c r="C10" s="16">
        <f>[6]Março!$D$6</f>
        <v>21.2</v>
      </c>
      <c r="D10" s="16">
        <f>[6]Março!$D$7</f>
        <v>19.5</v>
      </c>
      <c r="E10" s="16">
        <f>[6]Março!$D$8</f>
        <v>20</v>
      </c>
      <c r="F10" s="16">
        <f>[6]Março!$D$9</f>
        <v>19.100000000000001</v>
      </c>
      <c r="G10" s="16">
        <f>[6]Março!$D$10</f>
        <v>21.2</v>
      </c>
      <c r="H10" s="16">
        <f>[6]Março!$D$11</f>
        <v>20.3</v>
      </c>
      <c r="I10" s="16">
        <f>[6]Março!$D$12</f>
        <v>18.2</v>
      </c>
      <c r="J10" s="16">
        <f>[6]Março!$D$13</f>
        <v>20</v>
      </c>
      <c r="K10" s="16">
        <f>[6]Março!$D$14</f>
        <v>18.5</v>
      </c>
      <c r="L10" s="16">
        <f>[6]Março!$D$15</f>
        <v>19.2</v>
      </c>
      <c r="M10" s="16">
        <f>[6]Março!$D$16</f>
        <v>19.7</v>
      </c>
      <c r="N10" s="16">
        <f>[6]Março!$D$17</f>
        <v>20.9</v>
      </c>
      <c r="O10" s="16">
        <f>[6]Março!$D$18</f>
        <v>21.1</v>
      </c>
      <c r="P10" s="16">
        <f>[6]Março!$D$19</f>
        <v>20.6</v>
      </c>
      <c r="Q10" s="16">
        <f>[6]Março!$D$20</f>
        <v>20.6</v>
      </c>
      <c r="R10" s="16">
        <f>[6]Março!$D$21</f>
        <v>21.1</v>
      </c>
      <c r="S10" s="16">
        <f>[6]Março!$D$22</f>
        <v>21.6</v>
      </c>
      <c r="T10" s="16">
        <f>[6]Março!$D$23</f>
        <v>21.5</v>
      </c>
      <c r="U10" s="16">
        <f>[6]Março!$D$24</f>
        <v>21.6</v>
      </c>
      <c r="V10" s="16">
        <f>[6]Março!$D$25</f>
        <v>22</v>
      </c>
      <c r="W10" s="16">
        <f>[6]Março!$D$26</f>
        <v>18</v>
      </c>
      <c r="X10" s="16">
        <f>[6]Março!$D$27</f>
        <v>17.399999999999999</v>
      </c>
      <c r="Y10" s="16">
        <f>[6]Março!$D$28</f>
        <v>20.5</v>
      </c>
      <c r="Z10" s="16">
        <f>[6]Março!$D$29</f>
        <v>20.7</v>
      </c>
      <c r="AA10" s="16">
        <f>[6]Março!$D$30</f>
        <v>22</v>
      </c>
      <c r="AB10" s="16">
        <f>[6]Março!$D$31</f>
        <v>21</v>
      </c>
      <c r="AC10" s="16">
        <f>[6]Março!$D$32</f>
        <v>20.2</v>
      </c>
      <c r="AD10" s="16">
        <f>[6]Março!$D$33</f>
        <v>21.2</v>
      </c>
      <c r="AE10" s="16">
        <f>[6]Março!$D$34</f>
        <v>21.6</v>
      </c>
      <c r="AF10" s="16">
        <f>[6]Março!$D$35</f>
        <v>20.2</v>
      </c>
      <c r="AG10" s="34">
        <f t="shared" si="1"/>
        <v>17.399999999999999</v>
      </c>
      <c r="AH10" s="37">
        <f t="shared" si="2"/>
        <v>20.367741935483878</v>
      </c>
    </row>
    <row r="11" spans="1:34" ht="17.100000000000001" customHeight="1" x14ac:dyDescent="0.2">
      <c r="A11" s="14" t="s">
        <v>3</v>
      </c>
      <c r="B11" s="16">
        <f>[7]Março!$D$5</f>
        <v>21</v>
      </c>
      <c r="C11" s="16">
        <f>[7]Março!$D$6</f>
        <v>19.600000000000001</v>
      </c>
      <c r="D11" s="16">
        <f>[7]Março!$D$7</f>
        <v>20.8</v>
      </c>
      <c r="E11" s="16">
        <f>[7]Março!$D$8</f>
        <v>20</v>
      </c>
      <c r="F11" s="16">
        <f>[7]Março!$D$9</f>
        <v>22.1</v>
      </c>
      <c r="G11" s="16">
        <f>[7]Março!$D$10</f>
        <v>20.8</v>
      </c>
      <c r="H11" s="16">
        <f>[7]Março!$D$11</f>
        <v>20.100000000000001</v>
      </c>
      <c r="I11" s="16">
        <f>[7]Março!$D$12</f>
        <v>19.8</v>
      </c>
      <c r="J11" s="16">
        <f>[7]Março!$D$13</f>
        <v>19.100000000000001</v>
      </c>
      <c r="K11" s="16">
        <f>[7]Março!$D$14</f>
        <v>20.8</v>
      </c>
      <c r="L11" s="16">
        <f>[7]Março!$D$15</f>
        <v>20.3</v>
      </c>
      <c r="M11" s="16">
        <f>[7]Março!$D$16</f>
        <v>19.8</v>
      </c>
      <c r="N11" s="16">
        <f>[7]Março!$D$17</f>
        <v>20.3</v>
      </c>
      <c r="O11" s="16">
        <f>[7]Março!$D$18</f>
        <v>22.1</v>
      </c>
      <c r="P11" s="16">
        <f>[7]Março!$D$19</f>
        <v>19.8</v>
      </c>
      <c r="Q11" s="16">
        <f>[7]Março!$D$20</f>
        <v>19.8</v>
      </c>
      <c r="R11" s="16">
        <f>[7]Março!$D$21</f>
        <v>19</v>
      </c>
      <c r="S11" s="16">
        <f>[7]Março!$D$22</f>
        <v>19.2</v>
      </c>
      <c r="T11" s="16">
        <f>[7]Março!$D$23</f>
        <v>20.2</v>
      </c>
      <c r="U11" s="16">
        <f>[7]Março!$D$24</f>
        <v>21.3</v>
      </c>
      <c r="V11" s="16">
        <f>[7]Março!$D$25</f>
        <v>22</v>
      </c>
      <c r="W11" s="16">
        <f>[7]Março!$D$26</f>
        <v>20.9</v>
      </c>
      <c r="X11" s="16">
        <f>[7]Março!$D$27</f>
        <v>21</v>
      </c>
      <c r="Y11" s="16">
        <f>[7]Março!$D$28</f>
        <v>20.399999999999999</v>
      </c>
      <c r="Z11" s="16">
        <f>[7]Março!$D$29</f>
        <v>20.9</v>
      </c>
      <c r="AA11" s="16">
        <f>[7]Março!$D$30</f>
        <v>20.9</v>
      </c>
      <c r="AB11" s="16">
        <f>[7]Março!$D$31</f>
        <v>20.6</v>
      </c>
      <c r="AC11" s="16">
        <f>[7]Março!$D$32</f>
        <v>20.2</v>
      </c>
      <c r="AD11" s="16">
        <f>[7]Março!$D$33</f>
        <v>21.1</v>
      </c>
      <c r="AE11" s="16">
        <f>[7]Março!$D$34</f>
        <v>20.5</v>
      </c>
      <c r="AF11" s="16">
        <f>[7]Março!$D$35</f>
        <v>22.1</v>
      </c>
      <c r="AG11" s="34">
        <f t="shared" si="1"/>
        <v>19</v>
      </c>
      <c r="AH11" s="37">
        <f>AVERAGE(B11:AF11)</f>
        <v>20.532258064516132</v>
      </c>
    </row>
    <row r="12" spans="1:34" ht="17.100000000000001" customHeight="1" x14ac:dyDescent="0.2">
      <c r="A12" s="14" t="s">
        <v>4</v>
      </c>
      <c r="B12" s="16">
        <f>[8]Março!$D$5</f>
        <v>19.399999999999999</v>
      </c>
      <c r="C12" s="16">
        <f>[8]Março!$D$6</f>
        <v>18.5</v>
      </c>
      <c r="D12" s="16">
        <f>[8]Março!$D$7</f>
        <v>20</v>
      </c>
      <c r="E12" s="16">
        <f>[8]Março!$D$8</f>
        <v>18.600000000000001</v>
      </c>
      <c r="F12" s="16">
        <f>[8]Março!$D$9</f>
        <v>20</v>
      </c>
      <c r="G12" s="16">
        <f>[8]Março!$D$10</f>
        <v>19.899999999999999</v>
      </c>
      <c r="H12" s="16">
        <f>[8]Março!$D$11</f>
        <v>19.100000000000001</v>
      </c>
      <c r="I12" s="16">
        <f>[8]Março!$D$12</f>
        <v>18</v>
      </c>
      <c r="J12" s="16">
        <f>[8]Março!$D$13</f>
        <v>18.600000000000001</v>
      </c>
      <c r="K12" s="16">
        <f>[8]Março!$D$14</f>
        <v>18.5</v>
      </c>
      <c r="L12" s="16">
        <f>[8]Março!$D$15</f>
        <v>18.5</v>
      </c>
      <c r="M12" s="16">
        <f>[8]Março!$D$16</f>
        <v>18.8</v>
      </c>
      <c r="N12" s="16">
        <f>[8]Março!$D$17</f>
        <v>19.3</v>
      </c>
      <c r="O12" s="16">
        <f>[8]Março!$D$18</f>
        <v>20.5</v>
      </c>
      <c r="P12" s="16">
        <f>[8]Março!$D$19</f>
        <v>19.899999999999999</v>
      </c>
      <c r="Q12" s="16">
        <f>[8]Março!$D$20</f>
        <v>18.399999999999999</v>
      </c>
      <c r="R12" s="16">
        <f>[8]Março!$D$21</f>
        <v>19.2</v>
      </c>
      <c r="S12" s="16">
        <f>[8]Março!$D$22</f>
        <v>18.5</v>
      </c>
      <c r="T12" s="16">
        <f>[8]Março!$D$23</f>
        <v>20.100000000000001</v>
      </c>
      <c r="U12" s="16">
        <f>[8]Março!$D$24</f>
        <v>20</v>
      </c>
      <c r="V12" s="16">
        <f>[8]Março!$D$25</f>
        <v>20.7</v>
      </c>
      <c r="W12" s="16">
        <f>[8]Março!$D$26</f>
        <v>19.5</v>
      </c>
      <c r="X12" s="16">
        <f>[8]Março!$D$27</f>
        <v>19.8</v>
      </c>
      <c r="Y12" s="16">
        <f>[8]Março!$D$28</f>
        <v>19.100000000000001</v>
      </c>
      <c r="Z12" s="16">
        <f>[8]Março!$D$29</f>
        <v>18.899999999999999</v>
      </c>
      <c r="AA12" s="16">
        <f>[8]Março!$D$30</f>
        <v>19.8</v>
      </c>
      <c r="AB12" s="16">
        <f>[8]Março!$D$31</f>
        <v>17.899999999999999</v>
      </c>
      <c r="AC12" s="16">
        <f>[8]Março!$D$32</f>
        <v>18.600000000000001</v>
      </c>
      <c r="AD12" s="16">
        <f>[8]Março!$D$33</f>
        <v>18.7</v>
      </c>
      <c r="AE12" s="16">
        <f>[8]Março!$D$34</f>
        <v>19.2</v>
      </c>
      <c r="AF12" s="16">
        <f>[8]Março!$D$35</f>
        <v>19.600000000000001</v>
      </c>
      <c r="AG12" s="34">
        <f t="shared" si="1"/>
        <v>17.899999999999999</v>
      </c>
      <c r="AH12" s="37">
        <f t="shared" si="2"/>
        <v>19.212903225806457</v>
      </c>
    </row>
    <row r="13" spans="1:34" ht="17.100000000000001" customHeight="1" x14ac:dyDescent="0.2">
      <c r="A13" s="14" t="s">
        <v>5</v>
      </c>
      <c r="B13" s="16">
        <f>[9]Março!$D$5</f>
        <v>21.6</v>
      </c>
      <c r="C13" s="16">
        <f>[9]Março!$D$6</f>
        <v>24.2</v>
      </c>
      <c r="D13" s="17">
        <f>[9]Março!$D$7</f>
        <v>21.9</v>
      </c>
      <c r="E13" s="17">
        <f>[9]Março!$D$8</f>
        <v>22.3</v>
      </c>
      <c r="F13" s="17">
        <f>[9]Março!$D$9</f>
        <v>23.6</v>
      </c>
      <c r="G13" s="17">
        <f>[9]Março!$D$10</f>
        <v>24.5</v>
      </c>
      <c r="H13" s="17">
        <f>[9]Março!$D$11</f>
        <v>23.2</v>
      </c>
      <c r="I13" s="17">
        <f>[9]Março!$D$12</f>
        <v>22.4</v>
      </c>
      <c r="J13" s="17">
        <f>[9]Março!$D$13</f>
        <v>22.8</v>
      </c>
      <c r="K13" s="17">
        <f>[9]Março!$D$14</f>
        <v>22.1</v>
      </c>
      <c r="L13" s="17">
        <f>[9]Março!$D$15</f>
        <v>21.6</v>
      </c>
      <c r="M13" s="17">
        <f>[9]Março!$D$16</f>
        <v>23.3</v>
      </c>
      <c r="N13" s="17">
        <f>[9]Março!$D$17</f>
        <v>24.4</v>
      </c>
      <c r="O13" s="17">
        <f>[9]Março!$D$18</f>
        <v>25.5</v>
      </c>
      <c r="P13" s="16">
        <f>[9]Março!$D$19</f>
        <v>24.8</v>
      </c>
      <c r="Q13" s="16">
        <f>[9]Março!$D$20</f>
        <v>24.7</v>
      </c>
      <c r="R13" s="16">
        <f>[9]Março!$D$21</f>
        <v>25.5</v>
      </c>
      <c r="S13" s="16">
        <f>[9]Março!$D$22</f>
        <v>25.1</v>
      </c>
      <c r="T13" s="16">
        <f>[9]Março!$D$23</f>
        <v>25</v>
      </c>
      <c r="U13" s="16">
        <f>[9]Março!$D$24</f>
        <v>25</v>
      </c>
      <c r="V13" s="16">
        <f>[9]Março!$D$25</f>
        <v>23.4</v>
      </c>
      <c r="W13" s="16">
        <f>[9]Março!$D$26</f>
        <v>21.8</v>
      </c>
      <c r="X13" s="16">
        <f>[9]Março!$D$27</f>
        <v>20.7</v>
      </c>
      <c r="Y13" s="16">
        <f>[9]Março!$D$28</f>
        <v>21.3</v>
      </c>
      <c r="Z13" s="16">
        <f>[9]Março!$D$29</f>
        <v>23.1</v>
      </c>
      <c r="AA13" s="16">
        <f>[9]Março!$D$30</f>
        <v>24.5</v>
      </c>
      <c r="AB13" s="16">
        <f>[9]Março!$D$31</f>
        <v>22.8</v>
      </c>
      <c r="AC13" s="16">
        <f>[9]Março!$D$32</f>
        <v>23.7</v>
      </c>
      <c r="AD13" s="16">
        <f>[9]Março!$D$33</f>
        <v>23.4</v>
      </c>
      <c r="AE13" s="16">
        <f>[9]Março!$D$34</f>
        <v>23.6</v>
      </c>
      <c r="AF13" s="16">
        <f>[9]Março!$D$35</f>
        <v>24.1</v>
      </c>
      <c r="AG13" s="34">
        <f t="shared" si="1"/>
        <v>20.7</v>
      </c>
      <c r="AH13" s="37">
        <f>AVERAGE(B13:AF13)</f>
        <v>23.416129032258063</v>
      </c>
    </row>
    <row r="14" spans="1:34" ht="17.100000000000001" customHeight="1" x14ac:dyDescent="0.2">
      <c r="A14" s="14" t="s">
        <v>48</v>
      </c>
      <c r="B14" s="16">
        <f>[10]Março!$D$5</f>
        <v>19.2</v>
      </c>
      <c r="C14" s="16">
        <f>[10]Março!$D$6</f>
        <v>18.5</v>
      </c>
      <c r="D14" s="17">
        <f>[10]Março!$D$7</f>
        <v>19.5</v>
      </c>
      <c r="E14" s="17">
        <f>[10]Março!$D$8</f>
        <v>19.5</v>
      </c>
      <c r="F14" s="17">
        <f>[10]Março!$D$9</f>
        <v>20.5</v>
      </c>
      <c r="G14" s="17">
        <f>[10]Março!$D$10</f>
        <v>20.3</v>
      </c>
      <c r="H14" s="17">
        <f>[10]Março!$D$11</f>
        <v>19.8</v>
      </c>
      <c r="I14" s="17">
        <f>[10]Março!$D$12</f>
        <v>18</v>
      </c>
      <c r="J14" s="17">
        <f>[10]Março!$D$13</f>
        <v>19.3</v>
      </c>
      <c r="K14" s="17">
        <f>[10]Março!$D$14</f>
        <v>21.1</v>
      </c>
      <c r="L14" s="17">
        <f>[10]Março!$D$15</f>
        <v>19</v>
      </c>
      <c r="M14" s="17">
        <f>[10]Março!$D$16</f>
        <v>19.2</v>
      </c>
      <c r="N14" s="17">
        <f>[10]Março!$D$17</f>
        <v>20.100000000000001</v>
      </c>
      <c r="O14" s="17">
        <f>[10]Março!$D$18</f>
        <v>19.7</v>
      </c>
      <c r="P14" s="16">
        <f>[10]Março!$D$19</f>
        <v>20.2</v>
      </c>
      <c r="Q14" s="16">
        <f>[10]Março!$D$20</f>
        <v>18.5</v>
      </c>
      <c r="R14" s="16">
        <f>[10]Março!$D$21</f>
        <v>18.899999999999999</v>
      </c>
      <c r="S14" s="16">
        <f>[10]Março!$D$22</f>
        <v>18.5</v>
      </c>
      <c r="T14" s="16">
        <f>[10]Março!$D$23</f>
        <v>19.7</v>
      </c>
      <c r="U14" s="16">
        <f>[10]Março!$D$24</f>
        <v>20</v>
      </c>
      <c r="V14" s="16">
        <f>[10]Março!$D$25</f>
        <v>20.6</v>
      </c>
      <c r="W14" s="16">
        <f>[10]Março!$D$26</f>
        <v>21</v>
      </c>
      <c r="X14" s="16">
        <f>[10]Março!$D$27</f>
        <v>20.399999999999999</v>
      </c>
      <c r="Y14" s="16">
        <f>[10]Março!$D$28</f>
        <v>21</v>
      </c>
      <c r="Z14" s="16">
        <f>[10]Março!$D$29</f>
        <v>19.3</v>
      </c>
      <c r="AA14" s="16">
        <f>[10]Março!$D$30</f>
        <v>19.7</v>
      </c>
      <c r="AB14" s="16">
        <f>[10]Março!$D$31</f>
        <v>19.7</v>
      </c>
      <c r="AC14" s="16">
        <f>[10]Março!$D$32</f>
        <v>19.399999999999999</v>
      </c>
      <c r="AD14" s="16">
        <f>[10]Março!$D$33</f>
        <v>18.2</v>
      </c>
      <c r="AE14" s="16">
        <f>[10]Março!$D$34</f>
        <v>19.600000000000001</v>
      </c>
      <c r="AF14" s="16">
        <f>[10]Março!$D$35</f>
        <v>19.399999999999999</v>
      </c>
      <c r="AG14" s="34">
        <f>MIN(B14:AF14)</f>
        <v>18</v>
      </c>
      <c r="AH14" s="37">
        <f>AVERAGE(B14:AF14)</f>
        <v>19.606451612903225</v>
      </c>
    </row>
    <row r="15" spans="1:34" ht="17.100000000000001" customHeight="1" x14ac:dyDescent="0.2">
      <c r="A15" s="14" t="s">
        <v>6</v>
      </c>
      <c r="B15" s="17">
        <f>[11]Março!$D$5</f>
        <v>21.8</v>
      </c>
      <c r="C15" s="17">
        <f>[11]Março!$D$6</f>
        <v>22.1</v>
      </c>
      <c r="D15" s="17">
        <f>[11]Março!$D$7</f>
        <v>23.4</v>
      </c>
      <c r="E15" s="17">
        <f>[11]Março!$D$8</f>
        <v>22.7</v>
      </c>
      <c r="F15" s="17">
        <f>[11]Março!$D$9</f>
        <v>21.8</v>
      </c>
      <c r="G15" s="17">
        <f>[11]Março!$D$10</f>
        <v>22.6</v>
      </c>
      <c r="H15" s="17">
        <f>[11]Março!$D$11</f>
        <v>22.6</v>
      </c>
      <c r="I15" s="17">
        <f>[11]Março!$D$12</f>
        <v>20.2</v>
      </c>
      <c r="J15" s="17">
        <f>[11]Março!$D$13</f>
        <v>21.2</v>
      </c>
      <c r="K15" s="17">
        <f>[11]Março!$D$14</f>
        <v>22.6</v>
      </c>
      <c r="L15" s="17">
        <f>[11]Março!$D$15</f>
        <v>21.1</v>
      </c>
      <c r="M15" s="17">
        <f>[11]Março!$D$16</f>
        <v>21.4</v>
      </c>
      <c r="N15" s="17">
        <f>[11]Março!$D$17</f>
        <v>21.3</v>
      </c>
      <c r="O15" s="17">
        <f>[11]Março!$D$18</f>
        <v>21.7</v>
      </c>
      <c r="P15" s="17">
        <f>[11]Março!$D$19</f>
        <v>20.7</v>
      </c>
      <c r="Q15" s="17">
        <f>[11]Março!$D$20</f>
        <v>20.9</v>
      </c>
      <c r="R15" s="17">
        <f>[11]Março!$D$21</f>
        <v>20.6</v>
      </c>
      <c r="S15" s="17">
        <f>[11]Março!$D$22</f>
        <v>20.7</v>
      </c>
      <c r="T15" s="17">
        <f>[11]Março!$D$23</f>
        <v>21.1</v>
      </c>
      <c r="U15" s="17">
        <f>[11]Março!$D$24</f>
        <v>22.6</v>
      </c>
      <c r="V15" s="17">
        <f>[11]Março!$D$25</f>
        <v>22.4</v>
      </c>
      <c r="W15" s="17">
        <f>[11]Março!$D$26</f>
        <v>21.5</v>
      </c>
      <c r="X15" s="17">
        <f>[11]Março!$D$27</f>
        <v>20.3</v>
      </c>
      <c r="Y15" s="17">
        <f>[11]Março!$D$28</f>
        <v>22.2</v>
      </c>
      <c r="Z15" s="17">
        <f>[11]Março!$D$29</f>
        <v>21.4</v>
      </c>
      <c r="AA15" s="17">
        <f>[11]Março!$D$30</f>
        <v>20.9</v>
      </c>
      <c r="AB15" s="17">
        <f>[11]Março!$D$31</f>
        <v>21.6</v>
      </c>
      <c r="AC15" s="17">
        <f>[11]Março!$D$32</f>
        <v>21.4</v>
      </c>
      <c r="AD15" s="17">
        <f>[11]Março!$D$33</f>
        <v>21.7</v>
      </c>
      <c r="AE15" s="17">
        <f>[11]Março!$D$34</f>
        <v>21.5</v>
      </c>
      <c r="AF15" s="17">
        <f>[11]Março!$D$35</f>
        <v>21</v>
      </c>
      <c r="AG15" s="34">
        <f t="shared" si="1"/>
        <v>20.2</v>
      </c>
      <c r="AH15" s="37">
        <f t="shared" si="2"/>
        <v>21.580645161290324</v>
      </c>
    </row>
    <row r="16" spans="1:34" ht="17.100000000000001" customHeight="1" x14ac:dyDescent="0.2">
      <c r="A16" s="14" t="s">
        <v>7</v>
      </c>
      <c r="B16" s="17">
        <f>[12]Março!$D$5</f>
        <v>17.399999999999999</v>
      </c>
      <c r="C16" s="17">
        <f>[12]Março!$D$6</f>
        <v>19.100000000000001</v>
      </c>
      <c r="D16" s="17">
        <f>[12]Março!$D$7</f>
        <v>19.100000000000001</v>
      </c>
      <c r="E16" s="17">
        <f>[12]Março!$D$8</f>
        <v>20.3</v>
      </c>
      <c r="F16" s="17">
        <f>[12]Março!$D$9</f>
        <v>20.7</v>
      </c>
      <c r="G16" s="17">
        <f>[12]Março!$D$10</f>
        <v>19.2</v>
      </c>
      <c r="H16" s="17">
        <f>[12]Março!$D$11</f>
        <v>20.2</v>
      </c>
      <c r="I16" s="17">
        <f>[12]Março!$D$12</f>
        <v>19</v>
      </c>
      <c r="J16" s="17">
        <f>[12]Março!$D$13</f>
        <v>19.600000000000001</v>
      </c>
      <c r="K16" s="17">
        <f>[12]Março!$D$14</f>
        <v>19.3</v>
      </c>
      <c r="L16" s="17">
        <f>[12]Março!$D$15</f>
        <v>18.3</v>
      </c>
      <c r="M16" s="17">
        <f>[12]Março!$D$16</f>
        <v>20.6</v>
      </c>
      <c r="N16" s="17">
        <f>[12]Março!$D$17</f>
        <v>21.1</v>
      </c>
      <c r="O16" s="17">
        <f>[12]Março!$D$18</f>
        <v>20</v>
      </c>
      <c r="P16" s="17">
        <f>[12]Março!$D$19</f>
        <v>20.399999999999999</v>
      </c>
      <c r="Q16" s="17">
        <f>[12]Março!$D$20</f>
        <v>20.9</v>
      </c>
      <c r="R16" s="17">
        <f>[12]Março!$D$21</f>
        <v>21.1</v>
      </c>
      <c r="S16" s="17">
        <f>[12]Março!$D$22</f>
        <v>20.100000000000001</v>
      </c>
      <c r="T16" s="17">
        <f>[12]Março!$D$23</f>
        <v>21.5</v>
      </c>
      <c r="U16" s="17">
        <f>[12]Março!$D$24</f>
        <v>21.5</v>
      </c>
      <c r="V16" s="17">
        <f>[12]Março!$D$25</f>
        <v>21.9</v>
      </c>
      <c r="W16" s="17">
        <f>[12]Março!$D$26</f>
        <v>20.8</v>
      </c>
      <c r="X16" s="17">
        <f>[12]Março!$D$27</f>
        <v>14.4</v>
      </c>
      <c r="Y16" s="17">
        <f>[12]Março!$D$28</f>
        <v>19</v>
      </c>
      <c r="Z16" s="17">
        <f>[12]Março!$D$29</f>
        <v>19.899999999999999</v>
      </c>
      <c r="AA16" s="17">
        <f>[12]Março!$D$30</f>
        <v>20.399999999999999</v>
      </c>
      <c r="AB16" s="17">
        <f>[12]Março!$D$31</f>
        <v>19.5</v>
      </c>
      <c r="AC16" s="17">
        <f>[12]Março!$D$32</f>
        <v>20.7</v>
      </c>
      <c r="AD16" s="17">
        <f>[12]Março!$D$33</f>
        <v>20.3</v>
      </c>
      <c r="AE16" s="17">
        <f>[12]Março!$D$34</f>
        <v>21.1</v>
      </c>
      <c r="AF16" s="17">
        <f>[12]Março!$D$35</f>
        <v>20.9</v>
      </c>
      <c r="AG16" s="34">
        <f t="shared" si="1"/>
        <v>14.4</v>
      </c>
      <c r="AH16" s="37">
        <f>AVERAGE(B16:AF16)</f>
        <v>19.945161290322581</v>
      </c>
    </row>
    <row r="17" spans="1:34" ht="17.100000000000001" customHeight="1" x14ac:dyDescent="0.2">
      <c r="A17" s="14" t="s">
        <v>8</v>
      </c>
      <c r="B17" s="17">
        <f>[13]Março!$D$5</f>
        <v>14.8</v>
      </c>
      <c r="C17" s="17">
        <f>[13]Março!$D$6</f>
        <v>16.100000000000001</v>
      </c>
      <c r="D17" s="17">
        <f>[13]Março!$D$7</f>
        <v>19.5</v>
      </c>
      <c r="E17" s="17">
        <f>[13]Março!$D$8</f>
        <v>21.1</v>
      </c>
      <c r="F17" s="17">
        <f>[13]Março!$D$9</f>
        <v>21.7</v>
      </c>
      <c r="G17" s="17">
        <f>[13]Março!$D$10</f>
        <v>21</v>
      </c>
      <c r="H17" s="17">
        <f>[13]Março!$D$11</f>
        <v>20.9</v>
      </c>
      <c r="I17" s="17">
        <f>[13]Março!$D$12</f>
        <v>18.2</v>
      </c>
      <c r="J17" s="17">
        <f>[13]Março!$D$13</f>
        <v>18.600000000000001</v>
      </c>
      <c r="K17" s="17">
        <f>[13]Março!$D$14</f>
        <v>20</v>
      </c>
      <c r="L17" s="17">
        <f>[13]Março!$D$15</f>
        <v>20</v>
      </c>
      <c r="M17" s="17">
        <f>[13]Março!$D$16</f>
        <v>19.3</v>
      </c>
      <c r="N17" s="17">
        <f>[13]Março!$D$17</f>
        <v>19.7</v>
      </c>
      <c r="O17" s="17">
        <f>[13]Março!$D$18</f>
        <v>18.8</v>
      </c>
      <c r="P17" s="17">
        <f>[13]Março!$D$19</f>
        <v>20.399999999999999</v>
      </c>
      <c r="Q17" s="17">
        <f>[13]Março!$D$20</f>
        <v>21.2</v>
      </c>
      <c r="R17" s="17">
        <f>[13]Março!$D$21</f>
        <v>21.9</v>
      </c>
      <c r="S17" s="17">
        <f>[13]Março!$D$22</f>
        <v>21.7</v>
      </c>
      <c r="T17" s="17">
        <f>[13]Março!$D$23</f>
        <v>21.3</v>
      </c>
      <c r="U17" s="17">
        <f>[13]Março!$D$24</f>
        <v>21.4</v>
      </c>
      <c r="V17" s="17">
        <f>[13]Março!$D$25</f>
        <v>21.7</v>
      </c>
      <c r="W17" s="17">
        <f>[13]Março!$D$26</f>
        <v>20.2</v>
      </c>
      <c r="X17" s="17">
        <f>[13]Março!$D$27</f>
        <v>14.9</v>
      </c>
      <c r="Y17" s="17">
        <f>[13]Março!$D$28</f>
        <v>18</v>
      </c>
      <c r="Z17" s="17">
        <f>[13]Março!$D$29</f>
        <v>17.8</v>
      </c>
      <c r="AA17" s="17">
        <f>[13]Março!$D$30</f>
        <v>18.600000000000001</v>
      </c>
      <c r="AB17" s="17">
        <f>[13]Março!$D$31</f>
        <v>17.8</v>
      </c>
      <c r="AC17" s="17">
        <f>[13]Março!$D$32</f>
        <v>20.7</v>
      </c>
      <c r="AD17" s="17">
        <f>[13]Março!$D$33</f>
        <v>22.1</v>
      </c>
      <c r="AE17" s="17">
        <f>[13]Março!$D$34</f>
        <v>20.5</v>
      </c>
      <c r="AF17" s="17">
        <f>[13]Março!$D$35</f>
        <v>20.9</v>
      </c>
      <c r="AG17" s="34">
        <f>MIN(B17:AF17)</f>
        <v>14.8</v>
      </c>
      <c r="AH17" s="37">
        <f>AVERAGE(B17:AF17)</f>
        <v>19.703225806451613</v>
      </c>
    </row>
    <row r="18" spans="1:34" ht="17.100000000000001" customHeight="1" x14ac:dyDescent="0.2">
      <c r="A18" s="14" t="s">
        <v>9</v>
      </c>
      <c r="B18" s="17">
        <f>[14]Março!$D$5</f>
        <v>19.3</v>
      </c>
      <c r="C18" s="17">
        <f>[14]Março!$D$6</f>
        <v>22</v>
      </c>
      <c r="D18" s="17">
        <f>[14]Março!$D$7</f>
        <v>18.399999999999999</v>
      </c>
      <c r="E18" s="17">
        <f>[14]Março!$D$8</f>
        <v>20.7</v>
      </c>
      <c r="F18" s="17">
        <f>[14]Março!$D$9</f>
        <v>21.2</v>
      </c>
      <c r="G18" s="17">
        <f>[14]Março!$D$10</f>
        <v>21.6</v>
      </c>
      <c r="H18" s="17">
        <f>[14]Março!$D$11</f>
        <v>20.399999999999999</v>
      </c>
      <c r="I18" s="17">
        <f>[14]Março!$D$12</f>
        <v>19.100000000000001</v>
      </c>
      <c r="J18" s="17">
        <f>[14]Março!$D$13</f>
        <v>20.8</v>
      </c>
      <c r="K18" s="17">
        <f>[14]Março!$D$14</f>
        <v>20.9</v>
      </c>
      <c r="L18" s="17">
        <f>[14]Março!$D$15</f>
        <v>20.100000000000001</v>
      </c>
      <c r="M18" s="17">
        <f>[14]Março!$D$16</f>
        <v>21.1</v>
      </c>
      <c r="N18" s="17">
        <f>[14]Março!$D$17</f>
        <v>21.8</v>
      </c>
      <c r="O18" s="17">
        <f>[14]Março!$D$18</f>
        <v>18.7</v>
      </c>
      <c r="P18" s="17">
        <f>[14]Março!$D$19</f>
        <v>21.3</v>
      </c>
      <c r="Q18" s="17">
        <f>[14]Março!$D$20</f>
        <v>21.1</v>
      </c>
      <c r="R18" s="17">
        <f>[14]Março!$D$21</f>
        <v>21.8</v>
      </c>
      <c r="S18" s="17">
        <f>[14]Março!$D$22</f>
        <v>21.6</v>
      </c>
      <c r="T18" s="17">
        <f>[14]Março!$D$23</f>
        <v>22.7</v>
      </c>
      <c r="U18" s="17">
        <f>[14]Março!$D$24</f>
        <v>22.1</v>
      </c>
      <c r="V18" s="17">
        <f>[14]Março!$D$25</f>
        <v>22.9</v>
      </c>
      <c r="W18" s="17">
        <f>[14]Março!$D$26</f>
        <v>21.8</v>
      </c>
      <c r="X18" s="17">
        <f>[14]Março!$D$27</f>
        <v>16</v>
      </c>
      <c r="Y18" s="17">
        <f>[14]Março!$D$28</f>
        <v>18.5</v>
      </c>
      <c r="Z18" s="17">
        <f>[14]Março!$D$29</f>
        <v>19.8</v>
      </c>
      <c r="AA18" s="17">
        <f>[14]Março!$D$30</f>
        <v>19.8</v>
      </c>
      <c r="AB18" s="17">
        <f>[14]Março!$D$31</f>
        <v>19.600000000000001</v>
      </c>
      <c r="AC18" s="17">
        <f>[14]Março!$D$32</f>
        <v>21.5</v>
      </c>
      <c r="AD18" s="17">
        <f>[14]Março!$D$33</f>
        <v>22.8</v>
      </c>
      <c r="AE18" s="17">
        <f>[14]Março!$D$34</f>
        <v>20.2</v>
      </c>
      <c r="AF18" s="17">
        <f>[14]Março!$D$35</f>
        <v>21.7</v>
      </c>
      <c r="AG18" s="34">
        <f t="shared" ref="AG18:AG30" si="5">MIN(B18:AF18)</f>
        <v>16</v>
      </c>
      <c r="AH18" s="37">
        <f t="shared" ref="AH18:AH30" si="6">AVERAGE(B18:AF18)</f>
        <v>20.687096774193552</v>
      </c>
    </row>
    <row r="19" spans="1:34" ht="17.100000000000001" customHeight="1" x14ac:dyDescent="0.2">
      <c r="A19" s="14" t="s">
        <v>47</v>
      </c>
      <c r="B19" s="17">
        <f>[15]Março!$D$5</f>
        <v>18.7</v>
      </c>
      <c r="C19" s="17">
        <f>[15]Março!$D$6</f>
        <v>20.7</v>
      </c>
      <c r="D19" s="17">
        <f>[15]Março!$D$7</f>
        <v>20.7</v>
      </c>
      <c r="E19" s="17">
        <f>[15]Março!$D$8</f>
        <v>20.3</v>
      </c>
      <c r="F19" s="17">
        <f>[15]Março!$D$9</f>
        <v>21.1</v>
      </c>
      <c r="G19" s="17">
        <f>[15]Março!$D$10</f>
        <v>22.8</v>
      </c>
      <c r="H19" s="17">
        <f>[15]Março!$D$11</f>
        <v>22.3</v>
      </c>
      <c r="I19" s="17">
        <f>[15]Março!$D$12</f>
        <v>20.7</v>
      </c>
      <c r="J19" s="17">
        <f>[15]Março!$D$13</f>
        <v>19</v>
      </c>
      <c r="K19" s="17">
        <f>[15]Março!$D$14</f>
        <v>20.5</v>
      </c>
      <c r="L19" s="17">
        <f>[15]Março!$D$15</f>
        <v>20.2</v>
      </c>
      <c r="M19" s="17">
        <f>[15]Março!$D$16</f>
        <v>21.4</v>
      </c>
      <c r="N19" s="17">
        <f>[15]Março!$D$17</f>
        <v>22.6</v>
      </c>
      <c r="O19" s="17">
        <f>[15]Março!$D$18</f>
        <v>21</v>
      </c>
      <c r="P19" s="17">
        <f>[15]Março!$D$19</f>
        <v>22.4</v>
      </c>
      <c r="Q19" s="17">
        <f>[15]Março!$D$20</f>
        <v>21.4</v>
      </c>
      <c r="R19" s="17">
        <f>[15]Março!$D$21</f>
        <v>21.9</v>
      </c>
      <c r="S19" s="17">
        <f>[15]Março!$D$22</f>
        <v>21</v>
      </c>
      <c r="T19" s="17">
        <f>[15]Março!$D$23</f>
        <v>21.3</v>
      </c>
      <c r="U19" s="17">
        <f>[15]Março!$D$24</f>
        <v>22.3</v>
      </c>
      <c r="V19" s="17">
        <f>[15]Março!$D$25</f>
        <v>22.2</v>
      </c>
      <c r="W19" s="17">
        <f>[15]Março!$D$26</f>
        <v>21.4</v>
      </c>
      <c r="X19" s="17">
        <f>[15]Março!$D$27</f>
        <v>17</v>
      </c>
      <c r="Y19" s="17">
        <f>[15]Março!$D$28</f>
        <v>18.7</v>
      </c>
      <c r="Z19" s="17">
        <f>[15]Março!$D$29</f>
        <v>20.7</v>
      </c>
      <c r="AA19" s="17">
        <f>[15]Março!$D$30</f>
        <v>21.1</v>
      </c>
      <c r="AB19" s="17">
        <f>[15]Março!$D$31</f>
        <v>19.3</v>
      </c>
      <c r="AC19" s="17">
        <f>[15]Março!$D$32</f>
        <v>21.1</v>
      </c>
      <c r="AD19" s="17">
        <f>[15]Março!$D$33</f>
        <v>20.8</v>
      </c>
      <c r="AE19" s="17">
        <f>[15]Março!$D$34</f>
        <v>23</v>
      </c>
      <c r="AF19" s="17">
        <f>[15]Março!$D$35</f>
        <v>22.7</v>
      </c>
      <c r="AG19" s="34">
        <f t="shared" ref="AG19" si="7">MIN(B19:AF19)</f>
        <v>17</v>
      </c>
      <c r="AH19" s="37">
        <f t="shared" ref="AH19" si="8">AVERAGE(B19:AF19)</f>
        <v>20.977419354838709</v>
      </c>
    </row>
    <row r="20" spans="1:34" ht="17.100000000000001" customHeight="1" x14ac:dyDescent="0.2">
      <c r="A20" s="14" t="s">
        <v>10</v>
      </c>
      <c r="B20" s="17">
        <f>[16]Março!$D$5</f>
        <v>16.399999999999999</v>
      </c>
      <c r="C20" s="17">
        <f>[16]Março!$D$6</f>
        <v>18.3</v>
      </c>
      <c r="D20" s="17">
        <f>[16]Março!$D$7</f>
        <v>19.899999999999999</v>
      </c>
      <c r="E20" s="17">
        <f>[16]Março!$D$8</f>
        <v>20.7</v>
      </c>
      <c r="F20" s="17">
        <f>[16]Março!$D$9</f>
        <v>22.4</v>
      </c>
      <c r="G20" s="17">
        <f>[16]Março!$D$10</f>
        <v>21.2</v>
      </c>
      <c r="H20" s="17">
        <f>[16]Março!$D$11</f>
        <v>20.9</v>
      </c>
      <c r="I20" s="17">
        <f>[16]Março!$D$12</f>
        <v>19.600000000000001</v>
      </c>
      <c r="J20" s="17">
        <f>[16]Março!$D$13</f>
        <v>18.899999999999999</v>
      </c>
      <c r="K20" s="17">
        <f>[16]Março!$D$14</f>
        <v>19.8</v>
      </c>
      <c r="L20" s="17">
        <f>[16]Março!$D$15</f>
        <v>19.8</v>
      </c>
      <c r="M20" s="17">
        <f>[16]Março!$D$16</f>
        <v>20.3</v>
      </c>
      <c r="N20" s="17">
        <f>[16]Março!$D$17</f>
        <v>21.2</v>
      </c>
      <c r="O20" s="17">
        <f>[16]Março!$D$18</f>
        <v>19.399999999999999</v>
      </c>
      <c r="P20" s="17">
        <f>[16]Março!$D$19</f>
        <v>21.1</v>
      </c>
      <c r="Q20" s="17">
        <f>[16]Março!$D$20</f>
        <v>21.2</v>
      </c>
      <c r="R20" s="17">
        <f>[16]Março!$D$21</f>
        <v>21.8</v>
      </c>
      <c r="S20" s="17">
        <f>[16]Março!$D$22</f>
        <v>21.5</v>
      </c>
      <c r="T20" s="17">
        <f>[16]Março!$D$23</f>
        <v>22.7</v>
      </c>
      <c r="U20" s="17">
        <f>[16]Março!$D$24</f>
        <v>22</v>
      </c>
      <c r="V20" s="17">
        <f>[16]Março!$D$25</f>
        <v>22.1</v>
      </c>
      <c r="W20" s="17">
        <f>[16]Março!$D$26</f>
        <v>20.399999999999999</v>
      </c>
      <c r="X20" s="17">
        <f>[16]Março!$D$27</f>
        <v>14.7</v>
      </c>
      <c r="Y20" s="17">
        <f>[16]Março!$D$28</f>
        <v>18.600000000000001</v>
      </c>
      <c r="Z20" s="17">
        <f>[16]Março!$D$29</f>
        <v>18.899999999999999</v>
      </c>
      <c r="AA20" s="17">
        <f>[16]Março!$D$30</f>
        <v>18</v>
      </c>
      <c r="AB20" s="17">
        <f>[16]Março!$D$31</f>
        <v>18.2</v>
      </c>
      <c r="AC20" s="17">
        <f>[16]Março!$D$32</f>
        <v>20.6</v>
      </c>
      <c r="AD20" s="17">
        <f>[16]Março!$D$33</f>
        <v>22.2</v>
      </c>
      <c r="AE20" s="17">
        <f>[16]Março!$D$34</f>
        <v>21.7</v>
      </c>
      <c r="AF20" s="17">
        <f>[16]Março!$D$35</f>
        <v>22.5</v>
      </c>
      <c r="AG20" s="34">
        <f t="shared" si="5"/>
        <v>14.7</v>
      </c>
      <c r="AH20" s="37">
        <f t="shared" si="6"/>
        <v>20.225806451612907</v>
      </c>
    </row>
    <row r="21" spans="1:34" ht="17.100000000000001" customHeight="1" x14ac:dyDescent="0.2">
      <c r="A21" s="14" t="s">
        <v>11</v>
      </c>
      <c r="B21" s="17">
        <f>[17]Março!$D$5</f>
        <v>20</v>
      </c>
      <c r="C21" s="17">
        <f>[17]Março!$D$6</f>
        <v>20.399999999999999</v>
      </c>
      <c r="D21" s="17">
        <f>[17]Março!$D$7</f>
        <v>19</v>
      </c>
      <c r="E21" s="17">
        <f>[17]Março!$D$8</f>
        <v>20.2</v>
      </c>
      <c r="F21" s="17">
        <f>[17]Março!$D$9</f>
        <v>20.2</v>
      </c>
      <c r="G21" s="17">
        <f>[17]Março!$D$10</f>
        <v>20.7</v>
      </c>
      <c r="H21" s="17">
        <f>[17]Março!$D$11</f>
        <v>19.3</v>
      </c>
      <c r="I21" s="17">
        <f>[17]Março!$D$12</f>
        <v>17.3</v>
      </c>
      <c r="J21" s="17">
        <f>[17]Março!$D$13</f>
        <v>17.899999999999999</v>
      </c>
      <c r="K21" s="17">
        <f>[17]Março!$D$14</f>
        <v>18.899999999999999</v>
      </c>
      <c r="L21" s="17">
        <f>[17]Março!$D$15</f>
        <v>19</v>
      </c>
      <c r="M21" s="17">
        <f>[17]Março!$D$16</f>
        <v>19.899999999999999</v>
      </c>
      <c r="N21" s="17">
        <f>[17]Março!$D$17</f>
        <v>21.5</v>
      </c>
      <c r="O21" s="17">
        <f>[17]Março!$D$18</f>
        <v>19.399999999999999</v>
      </c>
      <c r="P21" s="17">
        <f>[17]Março!$D$19</f>
        <v>20.8</v>
      </c>
      <c r="Q21" s="17">
        <f>[17]Março!$D$20</f>
        <v>20.100000000000001</v>
      </c>
      <c r="R21" s="17">
        <f>[17]Março!$D$21</f>
        <v>19.600000000000001</v>
      </c>
      <c r="S21" s="17">
        <f>[17]Março!$D$22</f>
        <v>18.8</v>
      </c>
      <c r="T21" s="17">
        <f>[17]Março!$D$23</f>
        <v>21.2</v>
      </c>
      <c r="U21" s="17">
        <f>[17]Março!$D$24</f>
        <v>22.2</v>
      </c>
      <c r="V21" s="17">
        <f>[17]Março!$D$25</f>
        <v>22.1</v>
      </c>
      <c r="W21" s="17">
        <f>[17]Março!$D$26</f>
        <v>21.8</v>
      </c>
      <c r="X21" s="17">
        <f>[17]Março!$D$27</f>
        <v>15.6</v>
      </c>
      <c r="Y21" s="17">
        <f>[17]Março!$D$28</f>
        <v>18.3</v>
      </c>
      <c r="Z21" s="17">
        <f>[17]Março!$D$29</f>
        <v>17</v>
      </c>
      <c r="AA21" s="17">
        <f>[17]Março!$D$30</f>
        <v>18.399999999999999</v>
      </c>
      <c r="AB21" s="17">
        <f>[17]Março!$D$31</f>
        <v>16.899999999999999</v>
      </c>
      <c r="AC21" s="17">
        <f>[17]Março!$D$32</f>
        <v>18.600000000000001</v>
      </c>
      <c r="AD21" s="17">
        <f>[17]Março!$D$33</f>
        <v>18.7</v>
      </c>
      <c r="AE21" s="17">
        <f>[17]Março!$D$34</f>
        <v>21.3</v>
      </c>
      <c r="AF21" s="17">
        <f>[17]Março!$D$35</f>
        <v>20.6</v>
      </c>
      <c r="AG21" s="34">
        <f t="shared" si="5"/>
        <v>15.6</v>
      </c>
      <c r="AH21" s="37">
        <f t="shared" si="6"/>
        <v>19.538709677419359</v>
      </c>
    </row>
    <row r="22" spans="1:34" ht="17.100000000000001" customHeight="1" x14ac:dyDescent="0.2">
      <c r="A22" s="14" t="s">
        <v>12</v>
      </c>
      <c r="B22" s="17">
        <f>[18]Março!$D$5</f>
        <v>20.7</v>
      </c>
      <c r="C22" s="17">
        <f>[18]Março!$D$6</f>
        <v>22.9</v>
      </c>
      <c r="D22" s="17">
        <f>[18]Março!$D$7</f>
        <v>21.7</v>
      </c>
      <c r="E22" s="17">
        <f>[18]Março!$D$8</f>
        <v>21.4</v>
      </c>
      <c r="F22" s="17">
        <f>[18]Março!$D$9</f>
        <v>22.7</v>
      </c>
      <c r="G22" s="17">
        <f>[18]Março!$D$10</f>
        <v>23.8</v>
      </c>
      <c r="H22" s="17">
        <f>[18]Março!$D$11</f>
        <v>23.2</v>
      </c>
      <c r="I22" s="17">
        <f>[18]Março!$D$12</f>
        <v>21.2</v>
      </c>
      <c r="J22" s="17">
        <f>[18]Março!$D$13</f>
        <v>20.9</v>
      </c>
      <c r="K22" s="17">
        <f>[18]Março!$D$14</f>
        <v>20.6</v>
      </c>
      <c r="L22" s="17">
        <f>[18]Março!$D$15</f>
        <v>20.8</v>
      </c>
      <c r="M22" s="17">
        <f>[18]Março!$D$16</f>
        <v>22</v>
      </c>
      <c r="N22" s="17">
        <f>[18]Março!$D$17</f>
        <v>22.6</v>
      </c>
      <c r="O22" s="17">
        <f>[18]Março!$D$18</f>
        <v>22.8</v>
      </c>
      <c r="P22" s="17">
        <f>[18]Março!$D$19</f>
        <v>22.4</v>
      </c>
      <c r="Q22" s="17">
        <f>[18]Março!$D$20</f>
        <v>22.1</v>
      </c>
      <c r="R22" s="17">
        <f>[18]Março!$D$21</f>
        <v>22</v>
      </c>
      <c r="S22" s="17">
        <f>[18]Março!$D$22</f>
        <v>22.3</v>
      </c>
      <c r="T22" s="17">
        <f>[18]Março!$D$23</f>
        <v>23.2</v>
      </c>
      <c r="U22" s="17">
        <f>[18]Março!$D$24</f>
        <v>23</v>
      </c>
      <c r="V22" s="17">
        <f>[18]Março!$D$25</f>
        <v>23.3</v>
      </c>
      <c r="W22" s="17">
        <f>[18]Março!$D$26</f>
        <v>21.2</v>
      </c>
      <c r="X22" s="17">
        <f>[18]Março!$D$27</f>
        <v>18.600000000000001</v>
      </c>
      <c r="Y22" s="17">
        <f>[18]Março!$D$28</f>
        <v>21.2</v>
      </c>
      <c r="Z22" s="17">
        <f>[18]Março!$D$29</f>
        <v>22.8</v>
      </c>
      <c r="AA22" s="17">
        <f>[18]Março!$D$30</f>
        <v>22.8</v>
      </c>
      <c r="AB22" s="17">
        <f>[18]Março!$D$31</f>
        <v>21.7</v>
      </c>
      <c r="AC22" s="17">
        <f>[18]Março!$D$32</f>
        <v>22.7</v>
      </c>
      <c r="AD22" s="17">
        <f>[18]Março!$D$33</f>
        <v>22.5</v>
      </c>
      <c r="AE22" s="17">
        <f>[18]Março!$D$34</f>
        <v>23.6</v>
      </c>
      <c r="AF22" s="17">
        <f>[18]Março!$D$35</f>
        <v>23.2</v>
      </c>
      <c r="AG22" s="34">
        <f t="shared" si="5"/>
        <v>18.600000000000001</v>
      </c>
      <c r="AH22" s="37">
        <f t="shared" si="6"/>
        <v>22.125806451612906</v>
      </c>
    </row>
    <row r="23" spans="1:34" ht="17.100000000000001" customHeight="1" x14ac:dyDescent="0.2">
      <c r="A23" s="14" t="s">
        <v>13</v>
      </c>
      <c r="B23" s="17">
        <f>[19]Março!$D$5</f>
        <v>20.399999999999999</v>
      </c>
      <c r="C23" s="17">
        <f>[19]Março!$D$6</f>
        <v>21.1</v>
      </c>
      <c r="D23" s="17">
        <f>[19]Março!$D$7</f>
        <v>23.2</v>
      </c>
      <c r="E23" s="17">
        <f>[19]Março!$D$8</f>
        <v>22</v>
      </c>
      <c r="F23" s="17">
        <f>[19]Março!$D$9</f>
        <v>22.8</v>
      </c>
      <c r="G23" s="17">
        <f>[19]Março!$D$10</f>
        <v>22.9</v>
      </c>
      <c r="H23" s="17">
        <f>[19]Março!$D$11</f>
        <v>24.1</v>
      </c>
      <c r="I23" s="17">
        <f>[19]Março!$D$12</f>
        <v>21.9</v>
      </c>
      <c r="J23" s="17">
        <f>[19]Março!$D$13</f>
        <v>22.1</v>
      </c>
      <c r="K23" s="17">
        <f>[19]Março!$D$14</f>
        <v>23.5</v>
      </c>
      <c r="L23" s="17">
        <f>[19]Março!$D$15</f>
        <v>22.1</v>
      </c>
      <c r="M23" s="17">
        <f>[19]Março!$D$16</f>
        <v>23.2</v>
      </c>
      <c r="N23" s="17">
        <f>[19]Março!$D$17</f>
        <v>22</v>
      </c>
      <c r="O23" s="17">
        <f>[19]Março!$D$18</f>
        <v>22.8</v>
      </c>
      <c r="P23" s="17">
        <f>[19]Março!$D$19</f>
        <v>21</v>
      </c>
      <c r="Q23" s="17">
        <f>[19]Março!$D$20</f>
        <v>22.8</v>
      </c>
      <c r="R23" s="17">
        <f>[19]Março!$D$21</f>
        <v>23</v>
      </c>
      <c r="S23" s="17">
        <f>[19]Março!$D$22</f>
        <v>20.5</v>
      </c>
      <c r="T23" s="17">
        <f>[19]Março!$D$23</f>
        <v>22.9</v>
      </c>
      <c r="U23" s="17">
        <f>[19]Março!$D$24</f>
        <v>23.1</v>
      </c>
      <c r="V23" s="17">
        <f>[19]Março!$D$25</f>
        <v>24.7</v>
      </c>
      <c r="W23" s="17">
        <f>[19]Março!$D$26</f>
        <v>21.5</v>
      </c>
      <c r="X23" s="17">
        <f>[19]Março!$D$27</f>
        <v>20.399999999999999</v>
      </c>
      <c r="Y23" s="17">
        <f>[19]Março!$D$28</f>
        <v>21.1</v>
      </c>
      <c r="Z23" s="17">
        <f>[19]Março!$D$29</f>
        <v>21.9</v>
      </c>
      <c r="AA23" s="17">
        <f>[19]Março!$D$30</f>
        <v>22.1</v>
      </c>
      <c r="AB23" s="17">
        <f>[19]Março!$D$31</f>
        <v>21.8</v>
      </c>
      <c r="AC23" s="17">
        <f>[19]Março!$D$32</f>
        <v>22.4</v>
      </c>
      <c r="AD23" s="86" t="str">
        <f>[19]Março!$D$33</f>
        <v>*</v>
      </c>
      <c r="AE23" s="16">
        <f>[19]Março!$D$34</f>
        <v>29.2</v>
      </c>
      <c r="AF23" s="17">
        <f>[19]Março!$D$35</f>
        <v>30.3</v>
      </c>
      <c r="AG23" s="34">
        <f t="shared" si="5"/>
        <v>20.399999999999999</v>
      </c>
      <c r="AH23" s="37">
        <f t="shared" si="6"/>
        <v>22.759999999999998</v>
      </c>
    </row>
    <row r="24" spans="1:34" ht="17.100000000000001" customHeight="1" x14ac:dyDescent="0.2">
      <c r="A24" s="14" t="s">
        <v>14</v>
      </c>
      <c r="B24" s="17">
        <f>[20]Março!$D$5</f>
        <v>20.7</v>
      </c>
      <c r="C24" s="17">
        <f>[20]Março!$D$6</f>
        <v>20.8</v>
      </c>
      <c r="D24" s="17">
        <f>[20]Março!$D$7</f>
        <v>22.3</v>
      </c>
      <c r="E24" s="17">
        <f>[20]Março!$D$8</f>
        <v>22.3</v>
      </c>
      <c r="F24" s="17">
        <f>[20]Março!$D$9</f>
        <v>22.5</v>
      </c>
      <c r="G24" s="17">
        <f>[20]Março!$D$10</f>
        <v>21.8</v>
      </c>
      <c r="H24" s="17">
        <f>[20]Março!$D$11</f>
        <v>20.100000000000001</v>
      </c>
      <c r="I24" s="17">
        <f>[20]Março!$D$12</f>
        <v>20.3</v>
      </c>
      <c r="J24" s="17">
        <f>[20]Março!$D$13</f>
        <v>19.899999999999999</v>
      </c>
      <c r="K24" s="17">
        <f>[20]Março!$D$14</f>
        <v>20.6</v>
      </c>
      <c r="L24" s="17">
        <f>[20]Março!$D$15</f>
        <v>20.2</v>
      </c>
      <c r="M24" s="17">
        <f>[20]Março!$D$16</f>
        <v>21.3</v>
      </c>
      <c r="N24" s="17">
        <f>[20]Março!$D$17</f>
        <v>20.8</v>
      </c>
      <c r="O24" s="17">
        <f>[20]Março!$D$18</f>
        <v>22.4</v>
      </c>
      <c r="P24" s="17">
        <f>[20]Março!$D$19</f>
        <v>21</v>
      </c>
      <c r="Q24" s="17">
        <f>[20]Março!$D$20</f>
        <v>20.9</v>
      </c>
      <c r="R24" s="17">
        <f>[20]Março!$D$21</f>
        <v>21.6</v>
      </c>
      <c r="S24" s="17">
        <f>[20]Março!$D$22</f>
        <v>20.6</v>
      </c>
      <c r="T24" s="17">
        <f>[20]Março!$D$23</f>
        <v>21</v>
      </c>
      <c r="U24" s="17">
        <f>[20]Março!$D$24</f>
        <v>22.7</v>
      </c>
      <c r="V24" s="17">
        <f>[20]Março!$D$25</f>
        <v>22.8</v>
      </c>
      <c r="W24" s="17">
        <f>[20]Março!$D$26</f>
        <v>20.399999999999999</v>
      </c>
      <c r="X24" s="17">
        <f>[20]Março!$D$27</f>
        <v>21.6</v>
      </c>
      <c r="Y24" s="17">
        <f>[20]Março!$D$28</f>
        <v>20</v>
      </c>
      <c r="Z24" s="17">
        <f>[20]Março!$D$29</f>
        <v>21.9</v>
      </c>
      <c r="AA24" s="17">
        <f>[20]Março!$D$30</f>
        <v>20.9</v>
      </c>
      <c r="AB24" s="17">
        <f>[20]Março!$D$31</f>
        <v>20.5</v>
      </c>
      <c r="AC24" s="17">
        <f>[20]Março!$D$32</f>
        <v>21.2</v>
      </c>
      <c r="AD24" s="17">
        <f>[20]Março!$D$33</f>
        <v>20.8</v>
      </c>
      <c r="AE24" s="17">
        <f>[20]Março!$D$34</f>
        <v>21.6</v>
      </c>
      <c r="AF24" s="17">
        <f>[20]Março!$D$35</f>
        <v>22.1</v>
      </c>
      <c r="AG24" s="34">
        <f t="shared" si="5"/>
        <v>19.899999999999999</v>
      </c>
      <c r="AH24" s="37">
        <f t="shared" si="6"/>
        <v>21.212903225806453</v>
      </c>
    </row>
    <row r="25" spans="1:34" ht="17.100000000000001" customHeight="1" x14ac:dyDescent="0.2">
      <c r="A25" s="14" t="s">
        <v>15</v>
      </c>
      <c r="B25" s="17">
        <f>[21]Março!$D$5</f>
        <v>17.7</v>
      </c>
      <c r="C25" s="17">
        <f>[21]Março!$D$6</f>
        <v>18.7</v>
      </c>
      <c r="D25" s="17">
        <f>[21]Março!$D$7</f>
        <v>18.2</v>
      </c>
      <c r="E25" s="17">
        <f>[21]Março!$D$8</f>
        <v>19.399999999999999</v>
      </c>
      <c r="F25" s="17">
        <f>[21]Março!$D$9</f>
        <v>20.8</v>
      </c>
      <c r="G25" s="17">
        <f>[21]Março!$D$10</f>
        <v>20.9</v>
      </c>
      <c r="H25" s="17">
        <f>[21]Março!$D$11</f>
        <v>20.399999999999999</v>
      </c>
      <c r="I25" s="17">
        <f>[21]Março!$D$12</f>
        <v>19</v>
      </c>
      <c r="J25" s="17">
        <f>[21]Março!$D$13</f>
        <v>19.2</v>
      </c>
      <c r="K25" s="17">
        <f>[21]Março!$D$14</f>
        <v>18.3</v>
      </c>
      <c r="L25" s="17">
        <f>[21]Março!$D$15</f>
        <v>17.7</v>
      </c>
      <c r="M25" s="17">
        <f>[21]Março!$D$16</f>
        <v>18.7</v>
      </c>
      <c r="N25" s="17">
        <f>[21]Março!$D$17</f>
        <v>20.399999999999999</v>
      </c>
      <c r="O25" s="17">
        <f>[21]Março!$D$18</f>
        <v>19.2</v>
      </c>
      <c r="P25" s="17">
        <f>[21]Março!$D$19</f>
        <v>20.9</v>
      </c>
      <c r="Q25" s="17">
        <f>[21]Março!$D$20</f>
        <v>19.7</v>
      </c>
      <c r="R25" s="17">
        <f>[21]Março!$D$21</f>
        <v>22.2</v>
      </c>
      <c r="S25" s="17">
        <f>[21]Março!$D$22</f>
        <v>19.3</v>
      </c>
      <c r="T25" s="17">
        <f>[21]Março!$D$23</f>
        <v>20.3</v>
      </c>
      <c r="U25" s="17">
        <f>[21]Março!$D$24</f>
        <v>20.100000000000001</v>
      </c>
      <c r="V25" s="17">
        <f>[21]Março!$D$25</f>
        <v>19.399999999999999</v>
      </c>
      <c r="W25" s="17">
        <f>[21]Março!$D$26</f>
        <v>19.600000000000001</v>
      </c>
      <c r="X25" s="17">
        <f>[21]Março!$D$27</f>
        <v>13.7</v>
      </c>
      <c r="Y25" s="17">
        <f>[21]Março!$D$28</f>
        <v>17.8</v>
      </c>
      <c r="Z25" s="17">
        <f>[21]Março!$D$29</f>
        <v>17.899999999999999</v>
      </c>
      <c r="AA25" s="17">
        <f>[21]Março!$D$30</f>
        <v>18.7</v>
      </c>
      <c r="AB25" s="17">
        <f>[21]Março!$D$31</f>
        <v>17.399999999999999</v>
      </c>
      <c r="AC25" s="17">
        <f>[21]Março!$D$32</f>
        <v>19.399999999999999</v>
      </c>
      <c r="AD25" s="17">
        <f>[21]Março!$D$33</f>
        <v>19.399999999999999</v>
      </c>
      <c r="AE25" s="17">
        <f>[21]Março!$D$34</f>
        <v>20.7</v>
      </c>
      <c r="AF25" s="17">
        <f>[21]Março!$D$35</f>
        <v>20.9</v>
      </c>
      <c r="AG25" s="34">
        <f t="shared" si="5"/>
        <v>13.7</v>
      </c>
      <c r="AH25" s="37">
        <f t="shared" si="6"/>
        <v>19.2258064516129</v>
      </c>
    </row>
    <row r="26" spans="1:34" ht="17.100000000000001" customHeight="1" x14ac:dyDescent="0.2">
      <c r="A26" s="14" t="s">
        <v>16</v>
      </c>
      <c r="B26" s="17">
        <f>[22]Março!$D$5</f>
        <v>18.5</v>
      </c>
      <c r="C26" s="17">
        <f>[22]Março!$D$6</f>
        <v>22.6</v>
      </c>
      <c r="D26" s="17">
        <f>[22]Março!$D$7</f>
        <v>20.9</v>
      </c>
      <c r="E26" s="17">
        <f>[22]Março!$D$8</f>
        <v>22.7</v>
      </c>
      <c r="F26" s="17">
        <f>[22]Março!$D$9</f>
        <v>23</v>
      </c>
      <c r="G26" s="17">
        <f>[22]Março!$D$10</f>
        <v>23.2</v>
      </c>
      <c r="H26" s="17">
        <f>[22]Março!$D$11</f>
        <v>24.2</v>
      </c>
      <c r="I26" s="17">
        <f>[22]Março!$D$12</f>
        <v>20</v>
      </c>
      <c r="J26" s="17">
        <f>[22]Março!$D$13</f>
        <v>18.7</v>
      </c>
      <c r="K26" s="17">
        <f>[22]Março!$D$14</f>
        <v>20.8</v>
      </c>
      <c r="L26" s="17">
        <f>[22]Março!$D$15</f>
        <v>21.4</v>
      </c>
      <c r="M26" s="17">
        <f>[22]Março!$D$16</f>
        <v>21.3</v>
      </c>
      <c r="N26" s="17">
        <f>[22]Março!$D$17</f>
        <v>23.4</v>
      </c>
      <c r="O26" s="17">
        <f>[22]Março!$D$18</f>
        <v>23.7</v>
      </c>
      <c r="P26" s="17">
        <f>[22]Março!$D$19</f>
        <v>24.1</v>
      </c>
      <c r="Q26" s="17">
        <f>[22]Março!$D$20</f>
        <v>24.3</v>
      </c>
      <c r="R26" s="17">
        <f>[22]Março!$D$21</f>
        <v>23.7</v>
      </c>
      <c r="S26" s="17">
        <f>[22]Março!$D$22</f>
        <v>24.5</v>
      </c>
      <c r="T26" s="17">
        <f>[22]Março!$D$23</f>
        <v>24.3</v>
      </c>
      <c r="U26" s="17">
        <f>[22]Março!$D$24</f>
        <v>21.4</v>
      </c>
      <c r="V26" s="17">
        <f>[22]Março!$D$25</f>
        <v>20.5</v>
      </c>
      <c r="W26" s="17">
        <f>[22]Março!$D$26</f>
        <v>22</v>
      </c>
      <c r="X26" s="17">
        <f>[22]Março!$D$27</f>
        <v>15.4</v>
      </c>
      <c r="Y26" s="17">
        <f>[22]Março!$D$28</f>
        <v>18</v>
      </c>
      <c r="Z26" s="17">
        <f>[22]Março!$D$29</f>
        <v>23.5</v>
      </c>
      <c r="AA26" s="17">
        <f>[22]Março!$D$30</f>
        <v>22.1</v>
      </c>
      <c r="AB26" s="17">
        <f>[22]Março!$D$31</f>
        <v>22.3</v>
      </c>
      <c r="AC26" s="17">
        <f>[22]Março!$D$32</f>
        <v>22.7</v>
      </c>
      <c r="AD26" s="17">
        <f>[22]Março!$D$33</f>
        <v>22.8</v>
      </c>
      <c r="AE26" s="17">
        <f>[22]Março!$D$34</f>
        <v>24.6</v>
      </c>
      <c r="AF26" s="17">
        <f>[22]Março!$D$35</f>
        <v>24.7</v>
      </c>
      <c r="AG26" s="34">
        <f t="shared" si="5"/>
        <v>15.4</v>
      </c>
      <c r="AH26" s="37">
        <f t="shared" si="6"/>
        <v>22.106451612903225</v>
      </c>
    </row>
    <row r="27" spans="1:34" ht="17.100000000000001" customHeight="1" x14ac:dyDescent="0.2">
      <c r="A27" s="14" t="s">
        <v>17</v>
      </c>
      <c r="B27" s="17">
        <f>[23]Março!$D$5</f>
        <v>18.2</v>
      </c>
      <c r="C27" s="17">
        <f>[23]Março!$D$6</f>
        <v>20.6</v>
      </c>
      <c r="D27" s="17">
        <f>[23]Março!$D$7</f>
        <v>19.100000000000001</v>
      </c>
      <c r="E27" s="17">
        <f>[23]Março!$D$8</f>
        <v>20</v>
      </c>
      <c r="F27" s="17">
        <f>[23]Março!$D$9</f>
        <v>20.5</v>
      </c>
      <c r="G27" s="17">
        <f>[23]Março!$D$10</f>
        <v>20.7</v>
      </c>
      <c r="H27" s="17">
        <f>[23]Março!$D$11</f>
        <v>19.399999999999999</v>
      </c>
      <c r="I27" s="17">
        <f>[23]Março!$D$12</f>
        <v>18.100000000000001</v>
      </c>
      <c r="J27" s="17">
        <f>[23]Março!$D$13</f>
        <v>18.899999999999999</v>
      </c>
      <c r="K27" s="17">
        <f>[23]Março!$D$14</f>
        <v>20.2</v>
      </c>
      <c r="L27" s="17">
        <f>[23]Março!$D$15</f>
        <v>19.2</v>
      </c>
      <c r="M27" s="17">
        <f>[23]Março!$D$16</f>
        <v>20.5</v>
      </c>
      <c r="N27" s="17">
        <f>[23]Março!$D$17</f>
        <v>20.8</v>
      </c>
      <c r="O27" s="17">
        <f>[23]Março!$D$18</f>
        <v>20.5</v>
      </c>
      <c r="P27" s="17">
        <f>[23]Março!$D$19</f>
        <v>20.100000000000001</v>
      </c>
      <c r="Q27" s="17">
        <f>[23]Março!$D$20</f>
        <v>20.3</v>
      </c>
      <c r="R27" s="17">
        <f>[23]Março!$D$21</f>
        <v>20.9</v>
      </c>
      <c r="S27" s="17">
        <f>[23]Março!$D$22</f>
        <v>20.8</v>
      </c>
      <c r="T27" s="17">
        <f>[23]Março!$D$23</f>
        <v>21.5</v>
      </c>
      <c r="U27" s="17">
        <f>[23]Março!$D$24</f>
        <v>22.4</v>
      </c>
      <c r="V27" s="17">
        <f>[23]Março!$D$25</f>
        <v>22.6</v>
      </c>
      <c r="W27" s="17">
        <f>[23]Março!$D$26</f>
        <v>22.5</v>
      </c>
      <c r="X27" s="17">
        <f>[23]Março!$D$27</f>
        <v>15.6</v>
      </c>
      <c r="Y27" s="17">
        <f>[23]Março!$D$28</f>
        <v>19.399999999999999</v>
      </c>
      <c r="Z27" s="17">
        <f>[23]Março!$D$29</f>
        <v>17</v>
      </c>
      <c r="AA27" s="17">
        <f>[23]Março!$D$30</f>
        <v>18.8</v>
      </c>
      <c r="AB27" s="17">
        <f>[23]Março!$D$31</f>
        <v>16.600000000000001</v>
      </c>
      <c r="AC27" s="17">
        <f>[23]Março!$D$32</f>
        <v>20.2</v>
      </c>
      <c r="AD27" s="17">
        <f>[23]Março!$D$33</f>
        <v>19.5</v>
      </c>
      <c r="AE27" s="17">
        <f>[23]Março!$D$34</f>
        <v>21.8</v>
      </c>
      <c r="AF27" s="17">
        <f>[23]Março!$D$35</f>
        <v>21.4</v>
      </c>
      <c r="AG27" s="34">
        <f t="shared" si="5"/>
        <v>15.6</v>
      </c>
      <c r="AH27" s="37">
        <f t="shared" si="6"/>
        <v>19.938709677419357</v>
      </c>
    </row>
    <row r="28" spans="1:34" ht="17.100000000000001" customHeight="1" x14ac:dyDescent="0.2">
      <c r="A28" s="14" t="s">
        <v>18</v>
      </c>
      <c r="B28" s="86" t="str">
        <f>[24]Março!$D$5</f>
        <v>*</v>
      </c>
      <c r="C28" s="86" t="str">
        <f>[24]Março!$D$6</f>
        <v>*</v>
      </c>
      <c r="D28" s="86" t="str">
        <f>[24]Março!$D$7</f>
        <v>*</v>
      </c>
      <c r="E28" s="86" t="str">
        <f>[24]Março!$D$8</f>
        <v>*</v>
      </c>
      <c r="F28" s="17">
        <f>[24]Março!$D$9</f>
        <v>23.9</v>
      </c>
      <c r="G28" s="17">
        <f>[24]Março!$D$10</f>
        <v>22.4</v>
      </c>
      <c r="H28" s="17">
        <f>[24]Março!$D$11</f>
        <v>19.899999999999999</v>
      </c>
      <c r="I28" s="17">
        <f>[24]Março!$D$12</f>
        <v>18.3</v>
      </c>
      <c r="J28" s="17">
        <f>[24]Março!$D$13</f>
        <v>19.100000000000001</v>
      </c>
      <c r="K28" s="17">
        <f>[24]Março!$D$14</f>
        <v>21.1</v>
      </c>
      <c r="L28" s="17">
        <f>[24]Março!$D$15</f>
        <v>19.600000000000001</v>
      </c>
      <c r="M28" s="17">
        <f>[24]Março!$D$16</f>
        <v>19.5</v>
      </c>
      <c r="N28" s="17">
        <f>[24]Março!$D$17</f>
        <v>20.6</v>
      </c>
      <c r="O28" s="17">
        <f>[24]Março!$D$18</f>
        <v>20.2</v>
      </c>
      <c r="P28" s="17">
        <f>[24]Março!$D$19</f>
        <v>20</v>
      </c>
      <c r="Q28" s="17">
        <f>[24]Março!$D$20</f>
        <v>19.2</v>
      </c>
      <c r="R28" s="17">
        <f>[24]Março!$D$21</f>
        <v>20.399999999999999</v>
      </c>
      <c r="S28" s="17">
        <f>[24]Março!$D$22</f>
        <v>19.3</v>
      </c>
      <c r="T28" s="17">
        <f>[24]Março!$D$23</f>
        <v>20.100000000000001</v>
      </c>
      <c r="U28" s="17">
        <f>[24]Março!$D$24</f>
        <v>20.6</v>
      </c>
      <c r="V28" s="17">
        <f>[24]Março!$D$25</f>
        <v>21.1</v>
      </c>
      <c r="W28" s="17">
        <f>[24]Março!$D$26</f>
        <v>19.399999999999999</v>
      </c>
      <c r="X28" s="17">
        <f>[24]Março!$D$27</f>
        <v>18.8</v>
      </c>
      <c r="Y28" s="17">
        <f>[24]Março!$D$28</f>
        <v>20.2</v>
      </c>
      <c r="Z28" s="17">
        <f>[24]Março!$D$29</f>
        <v>19.600000000000001</v>
      </c>
      <c r="AA28" s="17">
        <f>[24]Março!$D$30</f>
        <v>20.100000000000001</v>
      </c>
      <c r="AB28" s="17">
        <f>[24]Março!$D$31</f>
        <v>19.2</v>
      </c>
      <c r="AC28" s="17">
        <f>[24]Março!$D$32</f>
        <v>18.399999999999999</v>
      </c>
      <c r="AD28" s="17">
        <f>[24]Março!$D$33</f>
        <v>20.100000000000001</v>
      </c>
      <c r="AE28" s="17">
        <f>[24]Março!$D$34</f>
        <v>20.399999999999999</v>
      </c>
      <c r="AF28" s="17">
        <f>[24]Março!$D$35</f>
        <v>19.600000000000001</v>
      </c>
      <c r="AG28" s="34">
        <f t="shared" si="5"/>
        <v>18.3</v>
      </c>
      <c r="AH28" s="37">
        <f t="shared" si="6"/>
        <v>20.040740740740741</v>
      </c>
    </row>
    <row r="29" spans="1:34" ht="17.100000000000001" customHeight="1" x14ac:dyDescent="0.2">
      <c r="A29" s="14" t="s">
        <v>19</v>
      </c>
      <c r="B29" s="17">
        <f>[25]Março!$D$5</f>
        <v>15.9</v>
      </c>
      <c r="C29" s="17">
        <f>[25]Março!$D$6</f>
        <v>18.399999999999999</v>
      </c>
      <c r="D29" s="17">
        <f>[25]Março!$D$7</f>
        <v>18.399999999999999</v>
      </c>
      <c r="E29" s="17">
        <f>[25]Março!$D$8</f>
        <v>20.399999999999999</v>
      </c>
      <c r="F29" s="17">
        <f>[25]Março!$D$9</f>
        <v>21</v>
      </c>
      <c r="G29" s="17">
        <f>[25]Março!$D$10</f>
        <v>20.6</v>
      </c>
      <c r="H29" s="17">
        <f>[25]Março!$D$11</f>
        <v>20.100000000000001</v>
      </c>
      <c r="I29" s="17">
        <f>[25]Março!$D$12</f>
        <v>17.8</v>
      </c>
      <c r="J29" s="17">
        <f>[25]Março!$D$13</f>
        <v>18.7</v>
      </c>
      <c r="K29" s="17">
        <f>[25]Março!$D$14</f>
        <v>18.399999999999999</v>
      </c>
      <c r="L29" s="17">
        <f>[25]Março!$D$15</f>
        <v>19.100000000000001</v>
      </c>
      <c r="M29" s="17">
        <f>[25]Março!$D$16</f>
        <v>19.3</v>
      </c>
      <c r="N29" s="17">
        <f>[25]Março!$D$17</f>
        <v>18.600000000000001</v>
      </c>
      <c r="O29" s="17">
        <f>[25]Março!$D$18</f>
        <v>18.7</v>
      </c>
      <c r="P29" s="17">
        <f>[25]Março!$D$19</f>
        <v>20.9</v>
      </c>
      <c r="Q29" s="17">
        <f>[25]Março!$D$20</f>
        <v>21.1</v>
      </c>
      <c r="R29" s="17">
        <f>[25]Março!$D$21</f>
        <v>20.6</v>
      </c>
      <c r="S29" s="17">
        <f>[25]Março!$D$22</f>
        <v>19.899999999999999</v>
      </c>
      <c r="T29" s="17">
        <f>[25]Março!$D$23</f>
        <v>20.8</v>
      </c>
      <c r="U29" s="17">
        <f>[25]Março!$D$24</f>
        <v>21</v>
      </c>
      <c r="V29" s="17">
        <f>[25]Março!$D$25</f>
        <v>20.100000000000001</v>
      </c>
      <c r="W29" s="17">
        <f>[25]Março!$D$26</f>
        <v>18</v>
      </c>
      <c r="X29" s="17">
        <f>[25]Março!$D$27</f>
        <v>12.8</v>
      </c>
      <c r="Y29" s="17">
        <f>[25]Março!$D$28</f>
        <v>18.2</v>
      </c>
      <c r="Z29" s="17">
        <f>[25]Março!$D$29</f>
        <v>17.8</v>
      </c>
      <c r="AA29" s="17">
        <f>[25]Março!$D$30</f>
        <v>18.3</v>
      </c>
      <c r="AB29" s="17">
        <f>[25]Março!$D$31</f>
        <v>18.5</v>
      </c>
      <c r="AC29" s="17">
        <f>[25]Março!$D$32</f>
        <v>20.3</v>
      </c>
      <c r="AD29" s="17">
        <f>[25]Março!$D$33</f>
        <v>21.6</v>
      </c>
      <c r="AE29" s="17">
        <f>[25]Março!$D$34</f>
        <v>21.3</v>
      </c>
      <c r="AF29" s="17">
        <f>[25]Março!$D$35</f>
        <v>19.399999999999999</v>
      </c>
      <c r="AG29" s="34">
        <f t="shared" si="5"/>
        <v>12.8</v>
      </c>
      <c r="AH29" s="37">
        <f t="shared" si="6"/>
        <v>19.225806451612904</v>
      </c>
    </row>
    <row r="30" spans="1:34" ht="17.100000000000001" customHeight="1" x14ac:dyDescent="0.2">
      <c r="A30" s="14" t="s">
        <v>31</v>
      </c>
      <c r="B30" s="17">
        <f>[26]Março!$D$5</f>
        <v>20.3</v>
      </c>
      <c r="C30" s="17">
        <f>[26]Março!$D$6</f>
        <v>18.600000000000001</v>
      </c>
      <c r="D30" s="17">
        <f>[26]Março!$D$7</f>
        <v>19</v>
      </c>
      <c r="E30" s="17">
        <f>[26]Março!$D$8</f>
        <v>19.2</v>
      </c>
      <c r="F30" s="17">
        <f>[26]Março!$D$9</f>
        <v>19.8</v>
      </c>
      <c r="G30" s="17">
        <f>[26]Março!$D$10</f>
        <v>20.6</v>
      </c>
      <c r="H30" s="17">
        <f>[26]Março!$D$11</f>
        <v>19.5</v>
      </c>
      <c r="I30" s="17">
        <f>[26]Março!$D$12</f>
        <v>19.100000000000001</v>
      </c>
      <c r="J30" s="17">
        <f>[26]Março!$D$13</f>
        <v>18.8</v>
      </c>
      <c r="K30" s="17">
        <f>[26]Março!$D$14</f>
        <v>19.7</v>
      </c>
      <c r="L30" s="17">
        <f>[26]Março!$D$15</f>
        <v>18.7</v>
      </c>
      <c r="M30" s="17">
        <f>[26]Março!$D$16</f>
        <v>20.100000000000001</v>
      </c>
      <c r="N30" s="17">
        <f>[26]Março!$D$17</f>
        <v>20.9</v>
      </c>
      <c r="O30" s="17">
        <f>[26]Março!$D$18</f>
        <v>20.6</v>
      </c>
      <c r="P30" s="17">
        <f>[26]Março!$D$19</f>
        <v>20.6</v>
      </c>
      <c r="Q30" s="17">
        <f>[26]Março!$D$20</f>
        <v>21.6</v>
      </c>
      <c r="R30" s="17">
        <f>[26]Março!$D$21</f>
        <v>22.3</v>
      </c>
      <c r="S30" s="17">
        <f>[26]Março!$D$22</f>
        <v>20.8</v>
      </c>
      <c r="T30" s="17">
        <f>[26]Março!$D$23</f>
        <v>21.6</v>
      </c>
      <c r="U30" s="17">
        <f>[26]Março!$D$24</f>
        <v>21.9</v>
      </c>
      <c r="V30" s="17">
        <f>[26]Março!$D$25</f>
        <v>22.2</v>
      </c>
      <c r="W30" s="17">
        <f>[26]Março!$D$26</f>
        <v>22.2</v>
      </c>
      <c r="X30" s="17">
        <f>[26]Março!$D$27</f>
        <v>15.7</v>
      </c>
      <c r="Y30" s="17">
        <f>[26]Março!$D$28</f>
        <v>19.3</v>
      </c>
      <c r="Z30" s="17">
        <f>[26]Março!$D$29</f>
        <v>18.5</v>
      </c>
      <c r="AA30" s="17">
        <f>[26]Março!$D$30</f>
        <v>18.7</v>
      </c>
      <c r="AB30" s="17">
        <f>[26]Março!$D$31</f>
        <v>17.3</v>
      </c>
      <c r="AC30" s="17">
        <f>[26]Março!$D$32</f>
        <v>20.100000000000001</v>
      </c>
      <c r="AD30" s="17">
        <f>[26]Março!$D$33</f>
        <v>20.7</v>
      </c>
      <c r="AE30" s="17">
        <f>[26]Março!$D$34</f>
        <v>21.8</v>
      </c>
      <c r="AF30" s="17">
        <f>[26]Março!$D$35</f>
        <v>20.7</v>
      </c>
      <c r="AG30" s="34">
        <f t="shared" si="5"/>
        <v>15.7</v>
      </c>
      <c r="AH30" s="37">
        <f t="shared" si="6"/>
        <v>20.029032258064518</v>
      </c>
    </row>
    <row r="31" spans="1:34" ht="17.100000000000001" customHeight="1" x14ac:dyDescent="0.2">
      <c r="A31" s="14" t="s">
        <v>49</v>
      </c>
      <c r="B31" s="17">
        <f>[27]Março!$D$5</f>
        <v>21.1</v>
      </c>
      <c r="C31" s="17">
        <f>[27]Março!$D$6</f>
        <v>20.7</v>
      </c>
      <c r="D31" s="17">
        <f>[27]Março!$D$7</f>
        <v>19</v>
      </c>
      <c r="E31" s="17">
        <f>[27]Março!$D$8</f>
        <v>20.7</v>
      </c>
      <c r="F31" s="17">
        <f>[27]Março!$D$9</f>
        <v>22.1</v>
      </c>
      <c r="G31" s="17">
        <f>[27]Março!$D$10</f>
        <v>21.5</v>
      </c>
      <c r="H31" s="17">
        <f>[27]Março!$D$11</f>
        <v>21.5</v>
      </c>
      <c r="I31" s="17">
        <f>[27]Março!$D$12</f>
        <v>21</v>
      </c>
      <c r="J31" s="17">
        <f>[27]Março!$D$13</f>
        <v>21.9</v>
      </c>
      <c r="K31" s="17">
        <f>[27]Março!$D$14</f>
        <v>22.6</v>
      </c>
      <c r="L31" s="17">
        <f>[27]Março!$D$15</f>
        <v>18.7</v>
      </c>
      <c r="M31" s="17">
        <f>[27]Março!$D$16</f>
        <v>20.5</v>
      </c>
      <c r="N31" s="17">
        <f>[27]Março!$D$17</f>
        <v>21.1</v>
      </c>
      <c r="O31" s="17">
        <f>[27]Março!$D$18</f>
        <v>21.3</v>
      </c>
      <c r="P31" s="17">
        <f>[27]Março!$D$19</f>
        <v>21.1</v>
      </c>
      <c r="Q31" s="17">
        <f>[27]Março!$D$20</f>
        <v>20.9</v>
      </c>
      <c r="R31" s="17">
        <f>[27]Março!$D$21</f>
        <v>21.3</v>
      </c>
      <c r="S31" s="17">
        <f>[27]Março!$D$22</f>
        <v>20.3</v>
      </c>
      <c r="T31" s="17">
        <f>[27]Março!$D$23</f>
        <v>21.4</v>
      </c>
      <c r="U31" s="17">
        <f>[27]Março!$D$24</f>
        <v>22.8</v>
      </c>
      <c r="V31" s="17">
        <f>[27]Março!$D$25</f>
        <v>21.8</v>
      </c>
      <c r="W31" s="17">
        <f>[27]Março!$D$26</f>
        <v>20.399999999999999</v>
      </c>
      <c r="X31" s="17">
        <f>[27]Março!$D$27</f>
        <v>19.8</v>
      </c>
      <c r="Y31" s="17">
        <f>[27]Março!$D$28</f>
        <v>21.3</v>
      </c>
      <c r="Z31" s="17">
        <f>[27]Março!$D$29</f>
        <v>20.7</v>
      </c>
      <c r="AA31" s="17">
        <f>[27]Março!$D$30</f>
        <v>20.100000000000001</v>
      </c>
      <c r="AB31" s="17">
        <f>[27]Março!$D$31</f>
        <v>20.8</v>
      </c>
      <c r="AC31" s="17">
        <f>[27]Março!$D$32</f>
        <v>21.8</v>
      </c>
      <c r="AD31" s="17">
        <f>[27]Março!$D$33</f>
        <v>21.3</v>
      </c>
      <c r="AE31" s="17">
        <f>[27]Março!$D$34</f>
        <v>21.5</v>
      </c>
      <c r="AF31" s="17">
        <f>[27]Março!$D$35</f>
        <v>21.6</v>
      </c>
      <c r="AG31" s="34">
        <f>MIN(B31:AF31)</f>
        <v>18.7</v>
      </c>
      <c r="AH31" s="37">
        <f>AVERAGE(B31:AF31)</f>
        <v>21.051612903225802</v>
      </c>
    </row>
    <row r="32" spans="1:34" ht="17.100000000000001" customHeight="1" x14ac:dyDescent="0.2">
      <c r="A32" s="14" t="s">
        <v>20</v>
      </c>
      <c r="B32" s="17">
        <f>[28]Março!$D$5</f>
        <v>21.6</v>
      </c>
      <c r="C32" s="17">
        <f>[28]Março!$D$6</f>
        <v>22.3</v>
      </c>
      <c r="D32" s="17">
        <f>[28]Março!$D$7</f>
        <v>23.3</v>
      </c>
      <c r="E32" s="17">
        <f>[28]Março!$D$8</f>
        <v>20.5</v>
      </c>
      <c r="F32" s="17">
        <f>[28]Março!$D$9</f>
        <v>21.6</v>
      </c>
      <c r="G32" s="17">
        <f>[28]Março!$D$10</f>
        <v>22.3</v>
      </c>
      <c r="H32" s="17">
        <f>[28]Março!$D$11</f>
        <v>18.2</v>
      </c>
      <c r="I32" s="17">
        <f>[28]Março!$D$12</f>
        <v>19.8</v>
      </c>
      <c r="J32" s="17">
        <f>[28]Março!$D$13</f>
        <v>20.2</v>
      </c>
      <c r="K32" s="17">
        <f>[28]Março!$D$14</f>
        <v>22</v>
      </c>
      <c r="L32" s="17">
        <f>[28]Março!$D$15</f>
        <v>20.9</v>
      </c>
      <c r="M32" s="17">
        <f>[28]Março!$D$16</f>
        <v>19.8</v>
      </c>
      <c r="N32" s="17">
        <f>[28]Março!$D$17</f>
        <v>21.8</v>
      </c>
      <c r="O32" s="17">
        <f>[28]Março!$D$18</f>
        <v>22.6</v>
      </c>
      <c r="P32" s="17">
        <f>[28]Março!$D$19</f>
        <v>21.9</v>
      </c>
      <c r="Q32" s="17">
        <f>[28]Março!$D$20</f>
        <v>22.3</v>
      </c>
      <c r="R32" s="17">
        <f>[28]Março!$D$21</f>
        <v>22.9</v>
      </c>
      <c r="S32" s="17">
        <f>[28]Março!$D$22</f>
        <v>20.9</v>
      </c>
      <c r="T32" s="17">
        <f>[28]Março!$D$23</f>
        <v>23.3</v>
      </c>
      <c r="U32" s="17">
        <f>[28]Março!$D$24</f>
        <v>21.8</v>
      </c>
      <c r="V32" s="17">
        <f>[28]Março!$D$25</f>
        <v>22.8</v>
      </c>
      <c r="W32" s="17">
        <f>[28]Março!$D$26</f>
        <v>20.7</v>
      </c>
      <c r="X32" s="17">
        <f>[28]Março!$D$27</f>
        <v>20.9</v>
      </c>
      <c r="Y32" s="17">
        <f>[28]Março!$D$28</f>
        <v>18.399999999999999</v>
      </c>
      <c r="Z32" s="17">
        <f>[28]Março!$D$29</f>
        <v>20.7</v>
      </c>
      <c r="AA32" s="17">
        <f>[28]Março!$D$30</f>
        <v>20</v>
      </c>
      <c r="AB32" s="17">
        <f>[28]Março!$D$31</f>
        <v>20.3</v>
      </c>
      <c r="AC32" s="17">
        <f>[28]Março!$D$32</f>
        <v>21.1</v>
      </c>
      <c r="AD32" s="17">
        <f>[28]Março!$D$33</f>
        <v>22</v>
      </c>
      <c r="AE32" s="17">
        <f>[28]Março!$D$34</f>
        <v>22.3</v>
      </c>
      <c r="AF32" s="17">
        <f>[28]Março!$D$35</f>
        <v>24</v>
      </c>
      <c r="AG32" s="34">
        <f>MIN(B32:AF32)</f>
        <v>18.2</v>
      </c>
      <c r="AH32" s="37">
        <f>AVERAGE(B32:AF32)</f>
        <v>21.393548387096772</v>
      </c>
    </row>
    <row r="33" spans="1:35" s="5" customFormat="1" ht="17.100000000000001" customHeight="1" x14ac:dyDescent="0.2">
      <c r="A33" s="30" t="s">
        <v>35</v>
      </c>
      <c r="B33" s="31">
        <f t="shared" ref="B33:AG33" si="9">MIN(B5:B32)</f>
        <v>14.4</v>
      </c>
      <c r="C33" s="31">
        <f t="shared" si="9"/>
        <v>16.100000000000001</v>
      </c>
      <c r="D33" s="31">
        <f t="shared" si="9"/>
        <v>18.2</v>
      </c>
      <c r="E33" s="31">
        <f t="shared" si="9"/>
        <v>18.600000000000001</v>
      </c>
      <c r="F33" s="31">
        <f t="shared" si="9"/>
        <v>19.100000000000001</v>
      </c>
      <c r="G33" s="31">
        <f t="shared" si="9"/>
        <v>19.2</v>
      </c>
      <c r="H33" s="31">
        <f t="shared" si="9"/>
        <v>18.2</v>
      </c>
      <c r="I33" s="31">
        <f t="shared" si="9"/>
        <v>17</v>
      </c>
      <c r="J33" s="31">
        <f t="shared" si="9"/>
        <v>16.8</v>
      </c>
      <c r="K33" s="31">
        <f t="shared" si="9"/>
        <v>18.3</v>
      </c>
      <c r="L33" s="31">
        <f t="shared" si="9"/>
        <v>17.7</v>
      </c>
      <c r="M33" s="31">
        <f t="shared" si="9"/>
        <v>18.7</v>
      </c>
      <c r="N33" s="31">
        <f t="shared" si="9"/>
        <v>18.600000000000001</v>
      </c>
      <c r="O33" s="31">
        <f t="shared" si="9"/>
        <v>18.399999999999999</v>
      </c>
      <c r="P33" s="31">
        <f t="shared" si="9"/>
        <v>19.8</v>
      </c>
      <c r="Q33" s="31">
        <f t="shared" si="9"/>
        <v>18.399999999999999</v>
      </c>
      <c r="R33" s="31">
        <f t="shared" si="9"/>
        <v>18.899999999999999</v>
      </c>
      <c r="S33" s="31">
        <f t="shared" si="9"/>
        <v>18.5</v>
      </c>
      <c r="T33" s="31">
        <f t="shared" si="9"/>
        <v>19.7</v>
      </c>
      <c r="U33" s="31">
        <f t="shared" si="9"/>
        <v>20</v>
      </c>
      <c r="V33" s="31">
        <f t="shared" si="9"/>
        <v>19.399999999999999</v>
      </c>
      <c r="W33" s="31">
        <f t="shared" si="9"/>
        <v>18</v>
      </c>
      <c r="X33" s="31">
        <f t="shared" si="9"/>
        <v>12.8</v>
      </c>
      <c r="Y33" s="31">
        <f t="shared" si="9"/>
        <v>16.5</v>
      </c>
      <c r="Z33" s="31">
        <f t="shared" si="9"/>
        <v>17</v>
      </c>
      <c r="AA33" s="31">
        <f t="shared" si="9"/>
        <v>17.2</v>
      </c>
      <c r="AB33" s="31">
        <f t="shared" si="9"/>
        <v>16.399999999999999</v>
      </c>
      <c r="AC33" s="31">
        <f t="shared" si="9"/>
        <v>18.399999999999999</v>
      </c>
      <c r="AD33" s="31">
        <f t="shared" si="9"/>
        <v>18.2</v>
      </c>
      <c r="AE33" s="31">
        <f t="shared" si="9"/>
        <v>19.2</v>
      </c>
      <c r="AF33" s="31">
        <f t="shared" si="9"/>
        <v>19.399999999999999</v>
      </c>
      <c r="AG33" s="34">
        <f t="shared" si="9"/>
        <v>12.8</v>
      </c>
      <c r="AH33" s="37">
        <f>AVERAGE(AH5:AH32)</f>
        <v>20.951408943505719</v>
      </c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42" spans="1:35" x14ac:dyDescent="0.2">
      <c r="G42" s="2" t="s">
        <v>50</v>
      </c>
      <c r="O42" s="2" t="s">
        <v>50</v>
      </c>
      <c r="X42" s="2" t="s">
        <v>50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G44" sqref="G4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4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40</v>
      </c>
      <c r="AH3" s="8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8"/>
    </row>
    <row r="5" spans="1:34" s="5" customFormat="1" ht="20.100000000000001" customHeight="1" x14ac:dyDescent="0.2">
      <c r="A5" s="14" t="s">
        <v>45</v>
      </c>
      <c r="B5" s="15">
        <f>[1]Março!$E$5</f>
        <v>78.5</v>
      </c>
      <c r="C5" s="15">
        <f>[1]Março!$E$6</f>
        <v>73</v>
      </c>
      <c r="D5" s="15">
        <f>[1]Março!$E$7</f>
        <v>72.166666666666671</v>
      </c>
      <c r="E5" s="15">
        <f>[1]Março!$E$8</f>
        <v>71.041666666666671</v>
      </c>
      <c r="F5" s="15">
        <f>[1]Março!$E$9</f>
        <v>79.25</v>
      </c>
      <c r="G5" s="15">
        <f>[1]Março!$E$10</f>
        <v>79.541666666666671</v>
      </c>
      <c r="H5" s="15">
        <f>[1]Março!$E$11</f>
        <v>78.958333333333329</v>
      </c>
      <c r="I5" s="15">
        <f>[1]Março!$E$12</f>
        <v>82.708333333333329</v>
      </c>
      <c r="J5" s="15">
        <f>[1]Março!$E$13</f>
        <v>68.958333333333329</v>
      </c>
      <c r="K5" s="15">
        <f>[1]Março!$E$14</f>
        <v>72.458333333333329</v>
      </c>
      <c r="L5" s="15">
        <f>[1]Março!$E$15</f>
        <v>75.041666666666671</v>
      </c>
      <c r="M5" s="15">
        <f>[1]Março!$E$16</f>
        <v>83.083333333333329</v>
      </c>
      <c r="N5" s="15">
        <f>[1]Março!$E$17</f>
        <v>71.791666666666671</v>
      </c>
      <c r="O5" s="15">
        <f>[1]Março!$E$18</f>
        <v>67.125</v>
      </c>
      <c r="P5" s="15">
        <f>[1]Março!$E$19</f>
        <v>73.125</v>
      </c>
      <c r="Q5" s="15">
        <f>[1]Março!$E$20</f>
        <v>72.916666666666671</v>
      </c>
      <c r="R5" s="15">
        <f>[1]Março!$E$21</f>
        <v>71.333333333333329</v>
      </c>
      <c r="S5" s="15">
        <f>[1]Março!$E$22</f>
        <v>68.916666666666671</v>
      </c>
      <c r="T5" s="15">
        <f>[1]Março!$E$23</f>
        <v>69.833333333333329</v>
      </c>
      <c r="U5" s="15">
        <f>[1]Março!$E$24</f>
        <v>85.375</v>
      </c>
      <c r="V5" s="15">
        <f>[1]Março!$E$25</f>
        <v>81.458333333333329</v>
      </c>
      <c r="W5" s="15">
        <f>[1]Março!$E$26</f>
        <v>79.833333333333329</v>
      </c>
      <c r="X5" s="15">
        <f>[1]Março!$E$27</f>
        <v>72.958333333333329</v>
      </c>
      <c r="Y5" s="15">
        <f>[1]Março!$E$28</f>
        <v>72.291666666666671</v>
      </c>
      <c r="Z5" s="15">
        <f>[1]Março!$E$29</f>
        <v>71.958333333333329</v>
      </c>
      <c r="AA5" s="15">
        <f>[1]Março!$E$30</f>
        <v>70.333333333333329</v>
      </c>
      <c r="AB5" s="15">
        <f>[1]Março!$E$31</f>
        <v>72.375</v>
      </c>
      <c r="AC5" s="15">
        <f>[1]Março!$E$32</f>
        <v>75.625</v>
      </c>
      <c r="AD5" s="15">
        <f>[1]Março!$E$33</f>
        <v>76.375</v>
      </c>
      <c r="AE5" s="15">
        <f>[1]Março!$E$34</f>
        <v>87.125</v>
      </c>
      <c r="AF5" s="15">
        <f>[1]Março!$E$35</f>
        <v>78.916666666666671</v>
      </c>
      <c r="AG5" s="33">
        <f>AVERAGE(B5:AF5)</f>
        <v>75.30241935483869</v>
      </c>
      <c r="AH5" s="8"/>
    </row>
    <row r="6" spans="1:34" ht="17.100000000000001" customHeight="1" x14ac:dyDescent="0.2">
      <c r="A6" s="14" t="s">
        <v>0</v>
      </c>
      <c r="B6" s="16">
        <f>[2]Março!$E$5</f>
        <v>65.375</v>
      </c>
      <c r="C6" s="16">
        <f>[2]Março!$E$6</f>
        <v>70.416666666666671</v>
      </c>
      <c r="D6" s="16">
        <f>[2]Março!$E$7</f>
        <v>93.458333333333329</v>
      </c>
      <c r="E6" s="16">
        <f>[2]Março!$E$8</f>
        <v>89.875</v>
      </c>
      <c r="F6" s="16">
        <f>[2]Março!$E$9</f>
        <v>80.291666666666671</v>
      </c>
      <c r="G6" s="16">
        <f>[2]Março!$E$10</f>
        <v>79.041666666666671</v>
      </c>
      <c r="H6" s="16">
        <f>[2]Março!$E$11</f>
        <v>77.666666666666671</v>
      </c>
      <c r="I6" s="16">
        <f>[2]Março!$E$12</f>
        <v>69.166666666666671</v>
      </c>
      <c r="J6" s="16">
        <f>[2]Março!$E$13</f>
        <v>66.375</v>
      </c>
      <c r="K6" s="16">
        <f>[2]Março!$E$14</f>
        <v>88.166666666666671</v>
      </c>
      <c r="L6" s="16">
        <f>[2]Março!$E$15</f>
        <v>94.458333333333329</v>
      </c>
      <c r="M6" s="16">
        <f>[2]Março!$E$16</f>
        <v>84.416666666666671</v>
      </c>
      <c r="N6" s="16">
        <f>[2]Março!$E$17</f>
        <v>86.541666666666671</v>
      </c>
      <c r="O6" s="16">
        <f>[2]Março!$E$18</f>
        <v>80.625</v>
      </c>
      <c r="P6" s="16">
        <f>[2]Março!$E$19</f>
        <v>84.833333333333329</v>
      </c>
      <c r="Q6" s="16">
        <f>[2]Março!$E$20</f>
        <v>77</v>
      </c>
      <c r="R6" s="16">
        <f>[2]Março!$E$21</f>
        <v>78.333333333333329</v>
      </c>
      <c r="S6" s="16">
        <f>[2]Março!$E$22</f>
        <v>82.75</v>
      </c>
      <c r="T6" s="16">
        <f>[2]Março!$E$23</f>
        <v>80.166666666666671</v>
      </c>
      <c r="U6" s="16">
        <f>[2]Março!$E$24</f>
        <v>87.458333333333329</v>
      </c>
      <c r="V6" s="16">
        <f>[2]Março!$E$25</f>
        <v>86.708333333333329</v>
      </c>
      <c r="W6" s="16">
        <f>[2]Março!$E$26</f>
        <v>81.666666666666671</v>
      </c>
      <c r="X6" s="16">
        <f>[2]Março!$E$27</f>
        <v>73.916666666666671</v>
      </c>
      <c r="Y6" s="16">
        <f>[2]Março!$E$28</f>
        <v>77.541666666666671</v>
      </c>
      <c r="Z6" s="16">
        <f>[2]Março!$E$29</f>
        <v>72.75</v>
      </c>
      <c r="AA6" s="16">
        <f>[2]Março!$E$30</f>
        <v>69.375</v>
      </c>
      <c r="AB6" s="16">
        <f>[2]Março!$E$31</f>
        <v>72.625</v>
      </c>
      <c r="AC6" s="16">
        <f>[2]Março!$E$32</f>
        <v>76.041666666666671</v>
      </c>
      <c r="AD6" s="16">
        <f>[2]Março!$E$33</f>
        <v>80.75</v>
      </c>
      <c r="AE6" s="16">
        <f>[2]Março!$E$34</f>
        <v>79.208333333333329</v>
      </c>
      <c r="AF6" s="16">
        <f>[2]Março!$E$35</f>
        <v>84.666666666666671</v>
      </c>
      <c r="AG6" s="34">
        <f t="shared" ref="AG6:AG19" si="1">AVERAGE(B6:AF6)</f>
        <v>79.731182795698913</v>
      </c>
    </row>
    <row r="7" spans="1:34" ht="17.100000000000001" customHeight="1" x14ac:dyDescent="0.2">
      <c r="A7" s="14" t="s">
        <v>1</v>
      </c>
      <c r="B7" s="86" t="str">
        <f>[3]Março!$E$5</f>
        <v>*</v>
      </c>
      <c r="C7" s="16">
        <f>[3]Março!$E$6</f>
        <v>58.6</v>
      </c>
      <c r="D7" s="86" t="str">
        <f>[3]Março!$E$7</f>
        <v>*</v>
      </c>
      <c r="E7" s="86" t="str">
        <f>[3]Março!$E$8</f>
        <v>*</v>
      </c>
      <c r="F7" s="86" t="str">
        <f>[3]Março!$E$9</f>
        <v>*</v>
      </c>
      <c r="G7" s="86" t="str">
        <f>[3]Março!$E$10</f>
        <v>*</v>
      </c>
      <c r="H7" s="86" t="str">
        <f>[3]Março!$E$11</f>
        <v>*</v>
      </c>
      <c r="I7" s="86" t="str">
        <f>[3]Março!$E$12</f>
        <v>*</v>
      </c>
      <c r="J7" s="86" t="str">
        <f>[3]Março!$E$13</f>
        <v>*</v>
      </c>
      <c r="K7" s="86" t="str">
        <f>[3]Março!$E$14</f>
        <v>*</v>
      </c>
      <c r="L7" s="86" t="str">
        <f>[3]Março!$E$15</f>
        <v>*</v>
      </c>
      <c r="M7" s="86" t="str">
        <f>[3]Março!$E$16</f>
        <v>*</v>
      </c>
      <c r="N7" s="86" t="str">
        <f>[3]Março!$E$17</f>
        <v>*</v>
      </c>
      <c r="O7" s="86" t="str">
        <f>[3]Março!$E$18</f>
        <v>*</v>
      </c>
      <c r="P7" s="86" t="str">
        <f>[3]Março!$E$19</f>
        <v>*</v>
      </c>
      <c r="Q7" s="86" t="str">
        <f>[3]Março!$E$20</f>
        <v>*</v>
      </c>
      <c r="R7" s="86" t="str">
        <f>[3]Março!$E$21</f>
        <v>*</v>
      </c>
      <c r="S7" s="86" t="str">
        <f>[3]Março!$E$22</f>
        <v>*</v>
      </c>
      <c r="T7" s="86" t="str">
        <f>[3]Março!$E$23</f>
        <v>*</v>
      </c>
      <c r="U7" s="86" t="str">
        <f>[3]Março!$E$24</f>
        <v>*</v>
      </c>
      <c r="V7" s="86" t="str">
        <f>[3]Março!$E$25</f>
        <v>*</v>
      </c>
      <c r="W7" s="86" t="str">
        <f>[3]Março!$E$26</f>
        <v>*</v>
      </c>
      <c r="X7" s="86" t="str">
        <f>[3]Março!$E$27</f>
        <v>*</v>
      </c>
      <c r="Y7" s="86" t="str">
        <f>[3]Março!$E$28</f>
        <v>*</v>
      </c>
      <c r="Z7" s="86" t="str">
        <f>[3]Março!$E$29</f>
        <v>*</v>
      </c>
      <c r="AA7" s="86" t="str">
        <f>[3]Março!$E$30</f>
        <v>*</v>
      </c>
      <c r="AB7" s="86" t="str">
        <f>[3]Março!$E$31</f>
        <v>*</v>
      </c>
      <c r="AC7" s="86" t="str">
        <f>[3]Março!$E$32</f>
        <v>*</v>
      </c>
      <c r="AD7" s="86" t="str">
        <f>[3]Março!$E$33</f>
        <v>*</v>
      </c>
      <c r="AE7" s="86" t="str">
        <f>[3]Março!$E$34</f>
        <v>*</v>
      </c>
      <c r="AF7" s="86" t="str">
        <f>[3]Março!$E$35</f>
        <v>*</v>
      </c>
      <c r="AG7" s="34">
        <f t="shared" si="1"/>
        <v>58.6</v>
      </c>
    </row>
    <row r="8" spans="1:34" ht="17.100000000000001" customHeight="1" x14ac:dyDescent="0.2">
      <c r="A8" s="14" t="s">
        <v>62</v>
      </c>
      <c r="B8" s="16">
        <f>[4]Março!$E$5</f>
        <v>68.416666666666671</v>
      </c>
      <c r="C8" s="16">
        <f>[4]Março!$E$6</f>
        <v>67.041666666666671</v>
      </c>
      <c r="D8" s="16">
        <f>[4]Março!$E$7</f>
        <v>70.375</v>
      </c>
      <c r="E8" s="16">
        <f>[4]Março!$E$8</f>
        <v>69.458333333333329</v>
      </c>
      <c r="F8" s="16">
        <f>[4]Março!$E$9</f>
        <v>82.875</v>
      </c>
      <c r="G8" s="16">
        <f>[4]Março!$E$10</f>
        <v>78.375</v>
      </c>
      <c r="H8" s="16">
        <f>[4]Março!$E$11</f>
        <v>81.041666666666671</v>
      </c>
      <c r="I8" s="16">
        <f>[4]Março!$E$12</f>
        <v>78.708333333333329</v>
      </c>
      <c r="J8" s="16">
        <f>[4]Março!$E$13</f>
        <v>64.375</v>
      </c>
      <c r="K8" s="16">
        <f>[4]Março!$E$14</f>
        <v>71.5</v>
      </c>
      <c r="L8" s="16">
        <f>[4]Março!$E$15</f>
        <v>76.708333333333329</v>
      </c>
      <c r="M8" s="16">
        <f>[4]Março!$E$16</f>
        <v>88.208333333333329</v>
      </c>
      <c r="N8" s="16">
        <f>[4]Março!$E$17</f>
        <v>77.5</v>
      </c>
      <c r="O8" s="16">
        <f>[4]Março!$E$18</f>
        <v>70.458333333333329</v>
      </c>
      <c r="P8" s="16">
        <f>[4]Março!$E$19</f>
        <v>71.416666666666671</v>
      </c>
      <c r="Q8" s="16">
        <f>[4]Março!$E$20</f>
        <v>69.708333333333329</v>
      </c>
      <c r="R8" s="16">
        <f>[4]Março!$E$21</f>
        <v>64.291666666666671</v>
      </c>
      <c r="S8" s="16">
        <f>[4]Março!$E$22</f>
        <v>68.916666666666671</v>
      </c>
      <c r="T8" s="16">
        <f>[4]Março!$E$23</f>
        <v>63.416666666666664</v>
      </c>
      <c r="U8" s="16">
        <f>[4]Março!$E$24</f>
        <v>85.541666666666671</v>
      </c>
      <c r="V8" s="16">
        <f>[4]Março!$E$25</f>
        <v>87.916666666666671</v>
      </c>
      <c r="W8" s="16">
        <f>[4]Março!$E$26</f>
        <v>88.041666666666671</v>
      </c>
      <c r="X8" s="16">
        <f>[4]Março!$E$27</f>
        <v>78.375</v>
      </c>
      <c r="Y8" s="16">
        <f>[4]Março!$E$28</f>
        <v>72.166666666666671</v>
      </c>
      <c r="Z8" s="16">
        <f>[4]Março!$E$29</f>
        <v>71.833333333333329</v>
      </c>
      <c r="AA8" s="16">
        <f>[4]Março!$E$30</f>
        <v>65.375</v>
      </c>
      <c r="AB8" s="16">
        <f>[4]Março!$E$31</f>
        <v>70.083333333333329</v>
      </c>
      <c r="AC8" s="16">
        <f>[4]Março!$E$32</f>
        <v>76.291666666666671</v>
      </c>
      <c r="AD8" s="16">
        <f>[4]Março!$E$33</f>
        <v>71.75</v>
      </c>
      <c r="AE8" s="16">
        <f>[4]Março!$E$34</f>
        <v>88</v>
      </c>
      <c r="AF8" s="16">
        <f>[4]Março!$E$35</f>
        <v>83.916666666666671</v>
      </c>
      <c r="AG8" s="34">
        <f t="shared" ref="AG8" si="2">AVERAGE(B8:AF8)</f>
        <v>74.905913978494624</v>
      </c>
    </row>
    <row r="9" spans="1:34" ht="17.100000000000001" customHeight="1" x14ac:dyDescent="0.2">
      <c r="A9" s="14" t="s">
        <v>46</v>
      </c>
      <c r="B9" s="16">
        <f>[5]Março!$E$5</f>
        <v>75.958333333333329</v>
      </c>
      <c r="C9" s="16">
        <f>[5]Março!$E$6</f>
        <v>83.208333333333329</v>
      </c>
      <c r="D9" s="16">
        <f>[5]Março!$E$7</f>
        <v>95.458333333333329</v>
      </c>
      <c r="E9" s="16">
        <f>[5]Março!$E$8</f>
        <v>85.652173913043484</v>
      </c>
      <c r="F9" s="16">
        <f>[5]Março!$E$9</f>
        <v>79.523809523809518</v>
      </c>
      <c r="G9" s="16">
        <f>[5]Março!$E$10</f>
        <v>76.61904761904762</v>
      </c>
      <c r="H9" s="16">
        <f>[5]Março!$E$11</f>
        <v>74.652173913043484</v>
      </c>
      <c r="I9" s="16">
        <f>[5]Março!$E$12</f>
        <v>71.291666666666671</v>
      </c>
      <c r="J9" s="16">
        <f>[5]Março!$E$13</f>
        <v>70.2</v>
      </c>
      <c r="K9" s="16">
        <f>[5]Março!$E$14</f>
        <v>90.611111111111114</v>
      </c>
      <c r="L9" s="16">
        <f>[5]Março!$E$15</f>
        <v>95.375</v>
      </c>
      <c r="M9" s="16">
        <f>[5]Março!$E$16</f>
        <v>76.63636363636364</v>
      </c>
      <c r="N9" s="16">
        <f>[5]Março!$E$17</f>
        <v>73.416666666666671</v>
      </c>
      <c r="O9" s="16">
        <f>[5]Março!$E$18</f>
        <v>78.555555555555557</v>
      </c>
      <c r="P9" s="16">
        <f>[5]Março!$E$19</f>
        <v>88.222222222222229</v>
      </c>
      <c r="Q9" s="16">
        <f>[5]Março!$E$20</f>
        <v>74.588235294117652</v>
      </c>
      <c r="R9" s="16">
        <f>[5]Março!$E$21</f>
        <v>80.05263157894737</v>
      </c>
      <c r="S9" s="16">
        <f>[5]Março!$E$22</f>
        <v>82.913043478260875</v>
      </c>
      <c r="T9" s="16">
        <f>[5]Março!$E$23</f>
        <v>76.384615384615387</v>
      </c>
      <c r="U9" s="16">
        <f>[5]Março!$E$24</f>
        <v>78</v>
      </c>
      <c r="V9" s="16">
        <f>[5]Março!$E$25</f>
        <v>83.3125</v>
      </c>
      <c r="W9" s="16">
        <f>[5]Março!$E$26</f>
        <v>76.5</v>
      </c>
      <c r="X9" s="16">
        <f>[5]Março!$E$27</f>
        <v>72</v>
      </c>
      <c r="Y9" s="16">
        <f>[5]Março!$E$28</f>
        <v>66.545454545454547</v>
      </c>
      <c r="Z9" s="16">
        <f>[5]Março!$E$29</f>
        <v>63.9375</v>
      </c>
      <c r="AA9" s="16">
        <f>[5]Março!$E$30</f>
        <v>56.833333333333336</v>
      </c>
      <c r="AB9" s="16">
        <f>[5]Março!$E$31</f>
        <v>61.857142857142854</v>
      </c>
      <c r="AC9" s="16">
        <f>[5]Março!$E$32</f>
        <v>70.333333333333329</v>
      </c>
      <c r="AD9" s="16">
        <f>[5]Março!$E$33</f>
        <v>80.714285714285708</v>
      </c>
      <c r="AE9" s="16">
        <f>[5]Março!$E$34</f>
        <v>76.733333333333334</v>
      </c>
      <c r="AF9" s="16">
        <f>[5]Março!$E$35</f>
        <v>88.416666666666671</v>
      </c>
      <c r="AG9" s="34">
        <f t="shared" si="1"/>
        <v>77.564608591839374</v>
      </c>
    </row>
    <row r="10" spans="1:34" ht="17.100000000000001" customHeight="1" x14ac:dyDescent="0.2">
      <c r="A10" s="14" t="s">
        <v>2</v>
      </c>
      <c r="B10" s="16">
        <f>[6]Março!$E$5</f>
        <v>73.916666666666671</v>
      </c>
      <c r="C10" s="16">
        <f>[6]Março!$E$6</f>
        <v>72.958333333333329</v>
      </c>
      <c r="D10" s="16">
        <f>[6]Março!$E$7</f>
        <v>86.875</v>
      </c>
      <c r="E10" s="16">
        <f>[6]Março!$E$8</f>
        <v>86.25</v>
      </c>
      <c r="F10" s="16">
        <f>[6]Março!$E$9</f>
        <v>78.208333333333329</v>
      </c>
      <c r="G10" s="16">
        <f>[6]Março!$E$10</f>
        <v>78.75</v>
      </c>
      <c r="H10" s="16">
        <f>[6]Março!$E$11</f>
        <v>75.5</v>
      </c>
      <c r="I10" s="16">
        <f>[6]Março!$E$12</f>
        <v>72.75</v>
      </c>
      <c r="J10" s="16">
        <f>[6]Março!$E$13</f>
        <v>65.916666666666671</v>
      </c>
      <c r="K10" s="16">
        <f>[6]Março!$E$14</f>
        <v>78.5</v>
      </c>
      <c r="L10" s="16">
        <f>[6]Março!$E$15</f>
        <v>82.333333333333329</v>
      </c>
      <c r="M10" s="16">
        <f>[6]Março!$E$16</f>
        <v>82.625</v>
      </c>
      <c r="N10" s="16">
        <f>[6]Março!$E$17</f>
        <v>78.375</v>
      </c>
      <c r="O10" s="16">
        <f>[6]Março!$E$18</f>
        <v>76.541666666666671</v>
      </c>
      <c r="P10" s="16">
        <f>[6]Março!$E$19</f>
        <v>71.375</v>
      </c>
      <c r="Q10" s="16">
        <f>[6]Março!$E$20</f>
        <v>71.541666666666671</v>
      </c>
      <c r="R10" s="16">
        <f>[6]Março!$E$21</f>
        <v>68.791666666666671</v>
      </c>
      <c r="S10" s="16">
        <f>[6]Março!$E$22</f>
        <v>65.833333333333329</v>
      </c>
      <c r="T10" s="16">
        <f>[6]Março!$E$23</f>
        <v>70.833333333333329</v>
      </c>
      <c r="U10" s="16">
        <f>[6]Março!$E$24</f>
        <v>83.166666666666671</v>
      </c>
      <c r="V10" s="16">
        <f>[6]Março!$E$25</f>
        <v>85.541666666666671</v>
      </c>
      <c r="W10" s="16">
        <f>[6]Março!$E$26</f>
        <v>89.75</v>
      </c>
      <c r="X10" s="16">
        <f>[6]Março!$E$27</f>
        <v>75.833333333333329</v>
      </c>
      <c r="Y10" s="16">
        <f>[6]Março!$E$28</f>
        <v>69.416666666666671</v>
      </c>
      <c r="Z10" s="16">
        <f>[6]Março!$E$29</f>
        <v>62.666666666666664</v>
      </c>
      <c r="AA10" s="16">
        <f>[6]Março!$E$30</f>
        <v>62.5</v>
      </c>
      <c r="AB10" s="16">
        <f>[6]Março!$E$31</f>
        <v>65.916666666666671</v>
      </c>
      <c r="AC10" s="16">
        <f>[6]Março!$E$32</f>
        <v>78.666666666666671</v>
      </c>
      <c r="AD10" s="16">
        <f>[6]Março!$E$33</f>
        <v>83.916666666666671</v>
      </c>
      <c r="AE10" s="16">
        <f>[6]Março!$E$34</f>
        <v>85.625</v>
      </c>
      <c r="AF10" s="16">
        <f>[6]Março!$E$35</f>
        <v>78.166666666666671</v>
      </c>
      <c r="AG10" s="34">
        <f t="shared" si="1"/>
        <v>76.098118279569889</v>
      </c>
    </row>
    <row r="11" spans="1:34" ht="17.100000000000001" customHeight="1" x14ac:dyDescent="0.2">
      <c r="A11" s="14" t="s">
        <v>3</v>
      </c>
      <c r="B11" s="16">
        <f>[7]Março!$E$5</f>
        <v>78.75</v>
      </c>
      <c r="C11" s="16">
        <f>[7]Março!$E$6</f>
        <v>74.333333333333329</v>
      </c>
      <c r="D11" s="16">
        <f>[7]Março!$E$7</f>
        <v>67.875</v>
      </c>
      <c r="E11" s="16">
        <f>[7]Março!$E$8</f>
        <v>75.166666666666671</v>
      </c>
      <c r="F11" s="16">
        <f>[7]Março!$E$9</f>
        <v>85.75</v>
      </c>
      <c r="G11" s="16">
        <f>[7]Março!$E$10</f>
        <v>74.291666666666671</v>
      </c>
      <c r="H11" s="16">
        <f>[7]Março!$E$11</f>
        <v>80</v>
      </c>
      <c r="I11" s="16">
        <f>[7]Março!$E$12</f>
        <v>77.5</v>
      </c>
      <c r="J11" s="16">
        <f>[7]Março!$E$13</f>
        <v>72.041666666666671</v>
      </c>
      <c r="K11" s="16">
        <f>[7]Março!$E$14</f>
        <v>79.708333333333329</v>
      </c>
      <c r="L11" s="16">
        <f>[7]Março!$E$15</f>
        <v>80.708333333333329</v>
      </c>
      <c r="M11" s="16">
        <f>[7]Março!$E$16</f>
        <v>80.791666666666671</v>
      </c>
      <c r="N11" s="16">
        <f>[7]Março!$E$17</f>
        <v>81.625</v>
      </c>
      <c r="O11" s="16">
        <f>[7]Março!$E$18</f>
        <v>74.041666666666671</v>
      </c>
      <c r="P11" s="16">
        <f>[7]Março!$E$19</f>
        <v>67.625</v>
      </c>
      <c r="Q11" s="16">
        <f>[7]Março!$E$20</f>
        <v>70.041666666666671</v>
      </c>
      <c r="R11" s="16">
        <f>[7]Março!$E$21</f>
        <v>76.791666666666671</v>
      </c>
      <c r="S11" s="16">
        <f>[7]Março!$E$22</f>
        <v>69.583333333333329</v>
      </c>
      <c r="T11" s="16">
        <f>[7]Março!$E$23</f>
        <v>70.083333333333329</v>
      </c>
      <c r="U11" s="16">
        <f>[7]Março!$E$24</f>
        <v>78.041666666666671</v>
      </c>
      <c r="V11" s="16">
        <f>[7]Março!$E$25</f>
        <v>81.708333333333329</v>
      </c>
      <c r="W11" s="16">
        <f>[7]Março!$E$26</f>
        <v>87.875</v>
      </c>
      <c r="X11" s="16">
        <f>[7]Março!$E$27</f>
        <v>78.583333333333329</v>
      </c>
      <c r="Y11" s="16">
        <f>[7]Março!$E$28</f>
        <v>73.375</v>
      </c>
      <c r="Z11" s="16">
        <f>[7]Março!$E$29</f>
        <v>77.291666666666671</v>
      </c>
      <c r="AA11" s="16">
        <f>[7]Março!$E$30</f>
        <v>73.833333333333329</v>
      </c>
      <c r="AB11" s="16">
        <f>[7]Março!$E$31</f>
        <v>84.5</v>
      </c>
      <c r="AC11" s="16">
        <f>[7]Março!$E$32</f>
        <v>78.958333333333329</v>
      </c>
      <c r="AD11" s="16">
        <f>[7]Março!$E$33</f>
        <v>79.875</v>
      </c>
      <c r="AE11" s="16">
        <f>[7]Março!$E$34</f>
        <v>81.416666666666671</v>
      </c>
      <c r="AF11" s="16">
        <f>[7]Março!$E$35</f>
        <v>77.916666666666671</v>
      </c>
      <c r="AG11" s="34">
        <f t="shared" si="1"/>
        <v>77.099462365591407</v>
      </c>
    </row>
    <row r="12" spans="1:34" ht="17.100000000000001" customHeight="1" x14ac:dyDescent="0.2">
      <c r="A12" s="14" t="s">
        <v>4</v>
      </c>
      <c r="B12" s="16">
        <f>[8]Março!$E$5</f>
        <v>74.333333333333329</v>
      </c>
      <c r="C12" s="16">
        <f>[8]Março!$E$6</f>
        <v>74.375</v>
      </c>
      <c r="D12" s="16">
        <f>[8]Março!$E$7</f>
        <v>69.5</v>
      </c>
      <c r="E12" s="16">
        <f>[8]Março!$E$8</f>
        <v>77.333333333333329</v>
      </c>
      <c r="F12" s="16">
        <f>[8]Março!$E$9</f>
        <v>87.708333333333329</v>
      </c>
      <c r="G12" s="16">
        <f>[8]Março!$E$10</f>
        <v>81.333333333333329</v>
      </c>
      <c r="H12" s="16">
        <f>[8]Março!$E$11</f>
        <v>81.083333333333329</v>
      </c>
      <c r="I12" s="16">
        <f>[8]Março!$E$12</f>
        <v>77.166666666666671</v>
      </c>
      <c r="J12" s="16">
        <f>[8]Março!$E$13</f>
        <v>74.25</v>
      </c>
      <c r="K12" s="16">
        <f>[8]Março!$E$14</f>
        <v>81.416666666666671</v>
      </c>
      <c r="L12" s="16">
        <f>[8]Março!$E$15</f>
        <v>83.666666666666671</v>
      </c>
      <c r="M12" s="16">
        <f>[8]Março!$E$16</f>
        <v>86.416666666666671</v>
      </c>
      <c r="N12" s="16">
        <f>[8]Março!$E$17</f>
        <v>80.958333333333329</v>
      </c>
      <c r="O12" s="16">
        <f>[8]Março!$E$18</f>
        <v>74.333333333333329</v>
      </c>
      <c r="P12" s="16">
        <f>[8]Março!$E$19</f>
        <v>74.041666666666671</v>
      </c>
      <c r="Q12" s="16">
        <f>[8]Março!$E$20</f>
        <v>76.291666666666671</v>
      </c>
      <c r="R12" s="16">
        <f>[8]Março!$E$21</f>
        <v>75.5</v>
      </c>
      <c r="S12" s="16">
        <f>[8]Março!$E$22</f>
        <v>74.5</v>
      </c>
      <c r="T12" s="16">
        <f>[8]Março!$E$23</f>
        <v>68.458333333333329</v>
      </c>
      <c r="U12" s="16">
        <f>[8]Março!$E$24</f>
        <v>81.75</v>
      </c>
      <c r="V12" s="16">
        <f>[8]Março!$E$25</f>
        <v>81.333333333333329</v>
      </c>
      <c r="W12" s="16">
        <f>[8]Março!$E$26</f>
        <v>86.5</v>
      </c>
      <c r="X12" s="16">
        <f>[8]Março!$E$27</f>
        <v>84.583333333333329</v>
      </c>
      <c r="Y12" s="16">
        <f>[8]Março!$E$28</f>
        <v>77.041666666666671</v>
      </c>
      <c r="Z12" s="16">
        <f>[8]Março!$E$29</f>
        <v>80.875</v>
      </c>
      <c r="AA12" s="16">
        <f>[8]Março!$E$30</f>
        <v>75.25</v>
      </c>
      <c r="AB12" s="16">
        <f>[8]Março!$E$31</f>
        <v>77.958333333333329</v>
      </c>
      <c r="AC12" s="16">
        <f>[8]Março!$E$32</f>
        <v>77.25</v>
      </c>
      <c r="AD12" s="16">
        <f>[8]Março!$E$33</f>
        <v>77.708333333333329</v>
      </c>
      <c r="AE12" s="16">
        <f>[8]Março!$E$34</f>
        <v>81.083333333333329</v>
      </c>
      <c r="AF12" s="16">
        <f>[8]Março!$E$35</f>
        <v>83.208333333333329</v>
      </c>
      <c r="AG12" s="34">
        <f t="shared" si="1"/>
        <v>78.619623655913983</v>
      </c>
    </row>
    <row r="13" spans="1:34" ht="17.100000000000001" customHeight="1" x14ac:dyDescent="0.2">
      <c r="A13" s="14" t="s">
        <v>5</v>
      </c>
      <c r="B13" s="16">
        <f>[9]Março!$E$5</f>
        <v>74.75</v>
      </c>
      <c r="C13" s="16">
        <f>[9]Março!$E$6</f>
        <v>75</v>
      </c>
      <c r="D13" s="16">
        <f>[9]Março!$E$7</f>
        <v>84.375</v>
      </c>
      <c r="E13" s="16">
        <f>[9]Março!$E$8</f>
        <v>80.458333333333329</v>
      </c>
      <c r="F13" s="16">
        <f>[9]Março!$E$9</f>
        <v>73.166666666666671</v>
      </c>
      <c r="G13" s="16">
        <f>[9]Março!$E$10</f>
        <v>70.833333333333329</v>
      </c>
      <c r="H13" s="16">
        <f>[9]Março!$E$11</f>
        <v>82.333333333333329</v>
      </c>
      <c r="I13" s="16">
        <f>[9]Março!$E$12</f>
        <v>75.333333333333329</v>
      </c>
      <c r="J13" s="16">
        <f>[9]Março!$E$13</f>
        <v>67.416666666666671</v>
      </c>
      <c r="K13" s="16">
        <f>[9]Março!$E$14</f>
        <v>78.041666666666671</v>
      </c>
      <c r="L13" s="16">
        <f>[9]Março!$E$15</f>
        <v>83.875</v>
      </c>
      <c r="M13" s="16">
        <f>[9]Março!$E$16</f>
        <v>83</v>
      </c>
      <c r="N13" s="16">
        <f>[9]Março!$E$17</f>
        <v>72.666666666666671</v>
      </c>
      <c r="O13" s="16">
        <f>[9]Março!$E$18</f>
        <v>71.791666666666671</v>
      </c>
      <c r="P13" s="16">
        <f>[9]Março!$E$19</f>
        <v>75.291666666666671</v>
      </c>
      <c r="Q13" s="16">
        <f>[9]Março!$E$20</f>
        <v>75.791666666666671</v>
      </c>
      <c r="R13" s="16">
        <f>[9]Março!$E$21</f>
        <v>70</v>
      </c>
      <c r="S13" s="16">
        <f>[9]Março!$E$22</f>
        <v>69.458333333333329</v>
      </c>
      <c r="T13" s="16">
        <f>[9]Março!$E$23</f>
        <v>77</v>
      </c>
      <c r="U13" s="16">
        <f>[9]Março!$E$24</f>
        <v>80.75</v>
      </c>
      <c r="V13" s="16">
        <f>[9]Março!$E$25</f>
        <v>80.458333333333329</v>
      </c>
      <c r="W13" s="16">
        <f>[9]Março!$E$26</f>
        <v>85.708333333333329</v>
      </c>
      <c r="X13" s="16">
        <f>[9]Março!$E$27</f>
        <v>73.916666666666671</v>
      </c>
      <c r="Y13" s="16">
        <f>[9]Março!$E$28</f>
        <v>70.458333333333329</v>
      </c>
      <c r="Z13" s="16">
        <f>[9]Março!$E$29</f>
        <v>74.375</v>
      </c>
      <c r="AA13" s="16">
        <f>[9]Março!$E$30</f>
        <v>71.458333333333329</v>
      </c>
      <c r="AB13" s="16">
        <f>[9]Março!$E$31</f>
        <v>77.875</v>
      </c>
      <c r="AC13" s="16">
        <f>[9]Março!$E$32</f>
        <v>78.458333333333329</v>
      </c>
      <c r="AD13" s="16">
        <f>[9]Março!$E$33</f>
        <v>82.958333333333329</v>
      </c>
      <c r="AE13" s="16">
        <f>[9]Março!$E$34</f>
        <v>80.541666666666671</v>
      </c>
      <c r="AF13" s="16">
        <f>[9]Março!$E$35</f>
        <v>79.208333333333329</v>
      </c>
      <c r="AG13" s="34">
        <f t="shared" si="1"/>
        <v>76.66935483870968</v>
      </c>
    </row>
    <row r="14" spans="1:34" ht="17.100000000000001" customHeight="1" x14ac:dyDescent="0.2">
      <c r="A14" s="14" t="s">
        <v>48</v>
      </c>
      <c r="B14" s="16">
        <f>[10]Março!$E$5</f>
        <v>78.458333333333329</v>
      </c>
      <c r="C14" s="16">
        <f>[10]Março!$E$6</f>
        <v>74.583333333333329</v>
      </c>
      <c r="D14" s="16">
        <f>[10]Março!$E$7</f>
        <v>73</v>
      </c>
      <c r="E14" s="16">
        <f>[10]Março!$E$8</f>
        <v>81.041666666666671</v>
      </c>
      <c r="F14" s="16">
        <f>[10]Março!$E$9</f>
        <v>88.541666666666671</v>
      </c>
      <c r="G14" s="16">
        <f>[10]Março!$E$10</f>
        <v>79.75</v>
      </c>
      <c r="H14" s="16">
        <f>[10]Março!$E$11</f>
        <v>82.583333333333329</v>
      </c>
      <c r="I14" s="16">
        <f>[10]Março!$E$12</f>
        <v>78.166666666666671</v>
      </c>
      <c r="J14" s="16">
        <f>[10]Março!$E$13</f>
        <v>73.208333333333329</v>
      </c>
      <c r="K14" s="16">
        <f>[10]Março!$E$14</f>
        <v>83.875</v>
      </c>
      <c r="L14" s="16">
        <f>[10]Março!$E$15</f>
        <v>83.652173913043484</v>
      </c>
      <c r="M14" s="16">
        <f>[10]Março!$E$16</f>
        <v>89.541666666666671</v>
      </c>
      <c r="N14" s="16">
        <f>[10]Março!$E$17</f>
        <v>81.5</v>
      </c>
      <c r="O14" s="16">
        <f>[10]Março!$E$18</f>
        <v>73.791666666666671</v>
      </c>
      <c r="P14" s="16">
        <f>[10]Março!$E$19</f>
        <v>80</v>
      </c>
      <c r="Q14" s="16">
        <f>[10]Março!$E$20</f>
        <v>76.583333333333329</v>
      </c>
      <c r="R14" s="16">
        <f>[10]Março!$E$21</f>
        <v>75.416666666666671</v>
      </c>
      <c r="S14" s="16">
        <f>[10]Março!$E$22</f>
        <v>72.166666666666671</v>
      </c>
      <c r="T14" s="16">
        <f>[10]Março!$E$23</f>
        <v>70.791666666666671</v>
      </c>
      <c r="U14" s="16">
        <f>[10]Março!$E$24</f>
        <v>81</v>
      </c>
      <c r="V14" s="16">
        <f>[10]Março!$E$25</f>
        <v>81.541666666666671</v>
      </c>
      <c r="W14" s="16">
        <f>[10]Março!$E$26</f>
        <v>87.291666666666671</v>
      </c>
      <c r="X14" s="16">
        <f>[10]Março!$E$27</f>
        <v>83.208333333333329</v>
      </c>
      <c r="Y14" s="16">
        <f>[10]Março!$E$28</f>
        <v>73.166666666666671</v>
      </c>
      <c r="Z14" s="16">
        <f>[10]Março!$E$29</f>
        <v>83.916666666666671</v>
      </c>
      <c r="AA14" s="16">
        <f>[10]Março!$E$30</f>
        <v>80.041666666666671</v>
      </c>
      <c r="AB14" s="16">
        <f>[10]Março!$E$31</f>
        <v>81.958333333333329</v>
      </c>
      <c r="AC14" s="16">
        <f>[10]Março!$E$32</f>
        <v>84.041666666666671</v>
      </c>
      <c r="AD14" s="16">
        <f>[10]Março!$E$33</f>
        <v>83.291666666666671</v>
      </c>
      <c r="AE14" s="16">
        <f>[10]Março!$E$34</f>
        <v>84.708333333333329</v>
      </c>
      <c r="AF14" s="16">
        <f>[10]Março!$E$35</f>
        <v>83.791666666666671</v>
      </c>
      <c r="AG14" s="34">
        <f>AVERAGE(B14:AF14)</f>
        <v>80.148726040205716</v>
      </c>
    </row>
    <row r="15" spans="1:34" ht="17.100000000000001" customHeight="1" x14ac:dyDescent="0.2">
      <c r="A15" s="14" t="s">
        <v>6</v>
      </c>
      <c r="B15" s="16">
        <f>[11]Março!$E$5</f>
        <v>77.791666666666671</v>
      </c>
      <c r="C15" s="16">
        <f>[11]Março!$E$6</f>
        <v>76.25</v>
      </c>
      <c r="D15" s="16">
        <f>[11]Março!$E$7</f>
        <v>76.416666666666671</v>
      </c>
      <c r="E15" s="16">
        <f>[11]Março!$E$8</f>
        <v>76.583333333333329</v>
      </c>
      <c r="F15" s="16">
        <f>[11]Março!$E$9</f>
        <v>81.208333333333329</v>
      </c>
      <c r="G15" s="16">
        <f>[11]Março!$E$10</f>
        <v>77.375</v>
      </c>
      <c r="H15" s="16">
        <f>[11]Março!$E$11</f>
        <v>78.291666666666671</v>
      </c>
      <c r="I15" s="16">
        <f>[11]Março!$E$12</f>
        <v>74.166666666666671</v>
      </c>
      <c r="J15" s="16">
        <f>[11]Março!$E$13</f>
        <v>75.75</v>
      </c>
      <c r="K15" s="16">
        <f>[11]Março!$E$14</f>
        <v>75.208333333333329</v>
      </c>
      <c r="L15" s="16">
        <f>[11]Março!$E$15</f>
        <v>86.875</v>
      </c>
      <c r="M15" s="16">
        <f>[11]Março!$E$16</f>
        <v>83.541666666666671</v>
      </c>
      <c r="N15" s="16">
        <f>[11]Março!$E$17</f>
        <v>77.375</v>
      </c>
      <c r="O15" s="16">
        <f>[11]Março!$E$18</f>
        <v>82.083333333333329</v>
      </c>
      <c r="P15" s="16">
        <f>[11]Março!$E$19</f>
        <v>79.958333333333329</v>
      </c>
      <c r="Q15" s="16">
        <f>[11]Março!$E$20</f>
        <v>82.75</v>
      </c>
      <c r="R15" s="16">
        <f>[11]Março!$E$21</f>
        <v>76.125</v>
      </c>
      <c r="S15" s="16">
        <f>[11]Março!$E$22</f>
        <v>76.416666666666671</v>
      </c>
      <c r="T15" s="16">
        <f>[11]Março!$E$23</f>
        <v>77.958333333333329</v>
      </c>
      <c r="U15" s="16">
        <f>[11]Março!$E$24</f>
        <v>78.416666666666671</v>
      </c>
      <c r="V15" s="16">
        <f>[11]Março!$E$25</f>
        <v>82.416666666666671</v>
      </c>
      <c r="W15" s="16">
        <f>[11]Março!$E$26</f>
        <v>89.791666666666671</v>
      </c>
      <c r="X15" s="16">
        <f>[11]Março!$E$27</f>
        <v>78.333333333333329</v>
      </c>
      <c r="Y15" s="16">
        <f>[11]Março!$E$28</f>
        <v>76.75</v>
      </c>
      <c r="Z15" s="16">
        <f>[11]Março!$E$29</f>
        <v>79.041666666666671</v>
      </c>
      <c r="AA15" s="16">
        <f>[11]Março!$E$30</f>
        <v>76.958333333333329</v>
      </c>
      <c r="AB15" s="16">
        <f>[11]Março!$E$31</f>
        <v>82.541666666666671</v>
      </c>
      <c r="AC15" s="16">
        <f>[11]Março!$E$32</f>
        <v>81.375</v>
      </c>
      <c r="AD15" s="16">
        <f>[11]Março!$E$33</f>
        <v>88.125</v>
      </c>
      <c r="AE15" s="16">
        <f>[11]Março!$E$34</f>
        <v>89.541666666666671</v>
      </c>
      <c r="AF15" s="16">
        <f>[11]Março!$E$35</f>
        <v>83.708333333333329</v>
      </c>
      <c r="AG15" s="34">
        <f t="shared" si="1"/>
        <v>79.971774193548384</v>
      </c>
    </row>
    <row r="16" spans="1:34" ht="17.100000000000001" customHeight="1" x14ac:dyDescent="0.2">
      <c r="A16" s="14" t="s">
        <v>7</v>
      </c>
      <c r="B16" s="16">
        <f>[12]Março!$E$5</f>
        <v>59.291666666666664</v>
      </c>
      <c r="C16" s="16">
        <f>[12]Março!$E$6</f>
        <v>67.25</v>
      </c>
      <c r="D16" s="16">
        <f>[12]Março!$E$7</f>
        <v>92.083333333333329</v>
      </c>
      <c r="E16" s="16">
        <f>[12]Março!$E$8</f>
        <v>84.416666666666671</v>
      </c>
      <c r="F16" s="16">
        <f>[12]Março!$E$9</f>
        <v>79.958333333333329</v>
      </c>
      <c r="G16" s="16">
        <f>[12]Março!$E$10</f>
        <v>80.333333333333329</v>
      </c>
      <c r="H16" s="16">
        <f>[12]Março!$E$11</f>
        <v>76.791666666666671</v>
      </c>
      <c r="I16" s="16">
        <f>[12]Março!$E$12</f>
        <v>68.375</v>
      </c>
      <c r="J16" s="16">
        <f>[12]Março!$E$13</f>
        <v>58.833333333333336</v>
      </c>
      <c r="K16" s="16">
        <f>[12]Março!$E$14</f>
        <v>82.041666666666671</v>
      </c>
      <c r="L16" s="16">
        <f>[12]Março!$E$15</f>
        <v>92.625</v>
      </c>
      <c r="M16" s="16">
        <f>[12]Março!$E$16</f>
        <v>82.166666666666671</v>
      </c>
      <c r="N16" s="16">
        <f>[12]Março!$E$17</f>
        <v>79.333333333333329</v>
      </c>
      <c r="O16" s="16">
        <f>[12]Março!$E$18</f>
        <v>81.041666666666671</v>
      </c>
      <c r="P16" s="16">
        <f>[12]Março!$E$19</f>
        <v>73.666666666666671</v>
      </c>
      <c r="Q16" s="16">
        <f>[12]Março!$E$20</f>
        <v>73.666666666666671</v>
      </c>
      <c r="R16" s="16">
        <f>[12]Março!$E$21</f>
        <v>72.416666666666671</v>
      </c>
      <c r="S16" s="16">
        <f>[12]Março!$E$22</f>
        <v>72.166666666666671</v>
      </c>
      <c r="T16" s="16">
        <f>[12]Março!$E$23</f>
        <v>76.458333333333329</v>
      </c>
      <c r="U16" s="16">
        <f>[12]Março!$E$24</f>
        <v>87.333333333333329</v>
      </c>
      <c r="V16" s="16">
        <f>[12]Março!$E$25</f>
        <v>85.041666666666671</v>
      </c>
      <c r="W16" s="16">
        <f>[12]Março!$E$26</f>
        <v>84.666666666666671</v>
      </c>
      <c r="X16" s="16">
        <f>[12]Março!$E$27</f>
        <v>78.541666666666671</v>
      </c>
      <c r="Y16" s="16">
        <f>[12]Março!$E$28</f>
        <v>73.083333333333329</v>
      </c>
      <c r="Z16" s="16">
        <f>[12]Março!$E$29</f>
        <v>67.166666666666671</v>
      </c>
      <c r="AA16" s="16">
        <f>[12]Março!$E$30</f>
        <v>66.166666666666671</v>
      </c>
      <c r="AB16" s="16">
        <f>[12]Março!$E$31</f>
        <v>65.916666666666671</v>
      </c>
      <c r="AC16" s="16">
        <f>[12]Março!$E$32</f>
        <v>76.625</v>
      </c>
      <c r="AD16" s="16">
        <f>[12]Março!$E$33</f>
        <v>80.833333333333329</v>
      </c>
      <c r="AE16" s="16">
        <f>[12]Março!$E$34</f>
        <v>83.25</v>
      </c>
      <c r="AF16" s="16">
        <f>[12]Março!$E$35</f>
        <v>83.125</v>
      </c>
      <c r="AG16" s="34">
        <f t="shared" si="1"/>
        <v>76.924731182795725</v>
      </c>
    </row>
    <row r="17" spans="1:33" ht="17.100000000000001" customHeight="1" x14ac:dyDescent="0.2">
      <c r="A17" s="14" t="s">
        <v>8</v>
      </c>
      <c r="B17" s="16">
        <f>[13]Março!$E$5</f>
        <v>56.791666666666664</v>
      </c>
      <c r="C17" s="16">
        <f>[13]Março!$E$6</f>
        <v>60.208333333333336</v>
      </c>
      <c r="D17" s="16">
        <f>[13]Março!$E$7</f>
        <v>90.625</v>
      </c>
      <c r="E17" s="16">
        <f>[13]Março!$E$8</f>
        <v>84.375</v>
      </c>
      <c r="F17" s="16">
        <f>[13]Março!$E$9</f>
        <v>86.791666666666671</v>
      </c>
      <c r="G17" s="16">
        <f>[13]Março!$E$10</f>
        <v>76.583333333333329</v>
      </c>
      <c r="H17" s="16">
        <f>[13]Março!$E$11</f>
        <v>77.5</v>
      </c>
      <c r="I17" s="16">
        <f>[13]Março!$E$12</f>
        <v>71.458333333333329</v>
      </c>
      <c r="J17" s="16">
        <f>[13]Março!$E$13</f>
        <v>64.625</v>
      </c>
      <c r="K17" s="16">
        <f>[13]Março!$E$14</f>
        <v>82.125</v>
      </c>
      <c r="L17" s="16">
        <f>[13]Março!$E$15</f>
        <v>84.75</v>
      </c>
      <c r="M17" s="16">
        <f>[13]Março!$E$16</f>
        <v>88.125</v>
      </c>
      <c r="N17" s="16">
        <f>[13]Março!$E$17</f>
        <v>82.958333333333329</v>
      </c>
      <c r="O17" s="16">
        <f>[13]Março!$E$18</f>
        <v>79.666666666666671</v>
      </c>
      <c r="P17" s="16">
        <f>[13]Março!$E$19</f>
        <v>72.875</v>
      </c>
      <c r="Q17" s="16">
        <f>[13]Março!$E$20</f>
        <v>73.458333333333329</v>
      </c>
      <c r="R17" s="16">
        <f>[13]Março!$E$21</f>
        <v>71.208333333333329</v>
      </c>
      <c r="S17" s="16">
        <f>[13]Março!$E$22</f>
        <v>75.833333333333329</v>
      </c>
      <c r="T17" s="16">
        <f>[13]Março!$E$23</f>
        <v>83.166666666666671</v>
      </c>
      <c r="U17" s="16">
        <f>[13]Março!$E$24</f>
        <v>90.833333333333329</v>
      </c>
      <c r="V17" s="16">
        <f>[13]Março!$E$25</f>
        <v>88.5</v>
      </c>
      <c r="W17" s="16">
        <f>[13]Março!$E$26</f>
        <v>82.416666666666671</v>
      </c>
      <c r="X17" s="16">
        <f>[13]Março!$E$27</f>
        <v>77.5</v>
      </c>
      <c r="Y17" s="16">
        <f>[13]Março!$E$28</f>
        <v>72.416666666666671</v>
      </c>
      <c r="Z17" s="16">
        <f>[13]Março!$E$29</f>
        <v>68.458333333333329</v>
      </c>
      <c r="AA17" s="16">
        <f>[13]Março!$E$30</f>
        <v>63.5</v>
      </c>
      <c r="AB17" s="16">
        <f>[13]Março!$E$31</f>
        <v>68.833333333333329</v>
      </c>
      <c r="AC17" s="16">
        <f>[13]Março!$E$32</f>
        <v>71.125</v>
      </c>
      <c r="AD17" s="16">
        <f>[13]Março!$E$33</f>
        <v>75.625</v>
      </c>
      <c r="AE17" s="16">
        <f>[13]Março!$E$34</f>
        <v>85.583333333333329</v>
      </c>
      <c r="AF17" s="16">
        <f>[13]Março!$E$35</f>
        <v>84.291666666666671</v>
      </c>
      <c r="AG17" s="34">
        <f t="shared" si="1"/>
        <v>77.168010752688176</v>
      </c>
    </row>
    <row r="18" spans="1:33" ht="17.100000000000001" customHeight="1" x14ac:dyDescent="0.2">
      <c r="A18" s="14" t="s">
        <v>9</v>
      </c>
      <c r="B18" s="16">
        <f>[14]Março!$E$5</f>
        <v>55.5</v>
      </c>
      <c r="C18" s="16">
        <f>[14]Março!$E$6</f>
        <v>61.791666666666664</v>
      </c>
      <c r="D18" s="16">
        <f>[14]Março!$E$7</f>
        <v>86.541666666666671</v>
      </c>
      <c r="E18" s="16">
        <f>[14]Março!$E$8</f>
        <v>79.541666666666671</v>
      </c>
      <c r="F18" s="16">
        <f>[14]Março!$E$9</f>
        <v>78.291666666666671</v>
      </c>
      <c r="G18" s="16">
        <f>[14]Março!$E$10</f>
        <v>75.125</v>
      </c>
      <c r="H18" s="16">
        <f>[14]Março!$E$11</f>
        <v>81.541666666666671</v>
      </c>
      <c r="I18" s="16">
        <f>[14]Março!$E$12</f>
        <v>71.375</v>
      </c>
      <c r="J18" s="16">
        <f>[14]Março!$E$13</f>
        <v>61.5</v>
      </c>
      <c r="K18" s="16">
        <f>[14]Março!$E$14</f>
        <v>73.791666666666671</v>
      </c>
      <c r="L18" s="16">
        <f>[14]Março!$E$15</f>
        <v>85.75</v>
      </c>
      <c r="M18" s="16">
        <f>[14]Março!$E$16</f>
        <v>85</v>
      </c>
      <c r="N18" s="16">
        <f>[14]Março!$E$17</f>
        <v>80.208333333333329</v>
      </c>
      <c r="O18" s="16">
        <f>[14]Março!$E$18</f>
        <v>76.333333333333329</v>
      </c>
      <c r="P18" s="16">
        <f>[14]Março!$E$19</f>
        <v>74.166666666666671</v>
      </c>
      <c r="Q18" s="16">
        <f>[14]Março!$E$20</f>
        <v>70.041666666666671</v>
      </c>
      <c r="R18" s="16">
        <f>[14]Março!$E$21</f>
        <v>66.375</v>
      </c>
      <c r="S18" s="16">
        <f>[14]Março!$E$22</f>
        <v>72.541666666666671</v>
      </c>
      <c r="T18" s="16">
        <f>[14]Março!$E$23</f>
        <v>70.083333333333329</v>
      </c>
      <c r="U18" s="16">
        <f>[14]Março!$E$24</f>
        <v>87.583333333333329</v>
      </c>
      <c r="V18" s="16">
        <f>[14]Março!$E$25</f>
        <v>86.041666666666671</v>
      </c>
      <c r="W18" s="16">
        <f>[14]Março!$E$26</f>
        <v>82.833333333333329</v>
      </c>
      <c r="X18" s="16">
        <f>[14]Março!$E$27</f>
        <v>75.291666666666671</v>
      </c>
      <c r="Y18" s="16">
        <f>[14]Março!$E$28</f>
        <v>70.666666666666671</v>
      </c>
      <c r="Z18" s="16">
        <f>[14]Março!$E$29</f>
        <v>66.958333333333329</v>
      </c>
      <c r="AA18" s="16">
        <f>[14]Março!$E$30</f>
        <v>62.875</v>
      </c>
      <c r="AB18" s="16">
        <f>[14]Março!$E$31</f>
        <v>67.166666666666671</v>
      </c>
      <c r="AC18" s="16">
        <f>[14]Março!$E$32</f>
        <v>70.833333333333329</v>
      </c>
      <c r="AD18" s="16">
        <f>[14]Março!$E$33</f>
        <v>71.416666666666671</v>
      </c>
      <c r="AE18" s="16">
        <f>[14]Março!$E$34</f>
        <v>88</v>
      </c>
      <c r="AF18" s="16">
        <f>[14]Março!$E$35</f>
        <v>81.166666666666671</v>
      </c>
      <c r="AG18" s="34">
        <f t="shared" si="1"/>
        <v>74.72043010752688</v>
      </c>
    </row>
    <row r="19" spans="1:33" ht="17.100000000000001" customHeight="1" x14ac:dyDescent="0.2">
      <c r="A19" s="14" t="s">
        <v>47</v>
      </c>
      <c r="B19" s="16">
        <f>[15]Março!$E$5</f>
        <v>69.875</v>
      </c>
      <c r="C19" s="16">
        <f>[15]Março!$E$6</f>
        <v>72.291666666666671</v>
      </c>
      <c r="D19" s="16">
        <f>[15]Março!$E$7</f>
        <v>90.125</v>
      </c>
      <c r="E19" s="16">
        <f>[15]Março!$E$8</f>
        <v>83.666666666666671</v>
      </c>
      <c r="F19" s="16">
        <f>[15]Março!$E$9</f>
        <v>81.791666666666671</v>
      </c>
      <c r="G19" s="16">
        <f>[15]Março!$E$10</f>
        <v>73.375</v>
      </c>
      <c r="H19" s="16">
        <f>[15]Março!$E$11</f>
        <v>76.208333333333329</v>
      </c>
      <c r="I19" s="16">
        <f>[15]Março!$E$12</f>
        <v>72.541666666666671</v>
      </c>
      <c r="J19" s="16">
        <f>[15]Março!$E$13</f>
        <v>66.375</v>
      </c>
      <c r="K19" s="16">
        <f>[15]Março!$E$14</f>
        <v>84.208333333333329</v>
      </c>
      <c r="L19" s="16">
        <f>[15]Março!$E$15</f>
        <v>93.125</v>
      </c>
      <c r="M19" s="16">
        <f>[15]Março!$E$16</f>
        <v>83</v>
      </c>
      <c r="N19" s="16">
        <f>[15]Março!$E$17</f>
        <v>76.680000000000007</v>
      </c>
      <c r="O19" s="16">
        <f>[15]Março!$E$18</f>
        <v>73.36363636363636</v>
      </c>
      <c r="P19" s="16">
        <f>[15]Março!$E$19</f>
        <v>77.041666666666671</v>
      </c>
      <c r="Q19" s="16">
        <f>[15]Março!$E$20</f>
        <v>79.208333333333329</v>
      </c>
      <c r="R19" s="16">
        <f>[15]Março!$E$21</f>
        <v>73.208333333333329</v>
      </c>
      <c r="S19" s="16">
        <f>[15]Março!$E$22</f>
        <v>69.541666666666671</v>
      </c>
      <c r="T19" s="16">
        <f>[15]Março!$E$23</f>
        <v>79.083333333333329</v>
      </c>
      <c r="U19" s="16">
        <f>[15]Março!$E$24</f>
        <v>81.791666666666671</v>
      </c>
      <c r="V19" s="16">
        <f>[15]Março!$E$25</f>
        <v>79.333333333333329</v>
      </c>
      <c r="W19" s="16">
        <f>[15]Março!$E$26</f>
        <v>84.083333333333329</v>
      </c>
      <c r="X19" s="16">
        <f>[15]Março!$E$27</f>
        <v>72.916666666666671</v>
      </c>
      <c r="Y19" s="16">
        <f>[15]Março!$E$28</f>
        <v>74.083333333333329</v>
      </c>
      <c r="Z19" s="16">
        <f>[15]Março!$E$29</f>
        <v>65.291666666666671</v>
      </c>
      <c r="AA19" s="16">
        <f>[15]Março!$E$30</f>
        <v>64.875</v>
      </c>
      <c r="AB19" s="16">
        <f>[15]Março!$E$31</f>
        <v>64.666666666666671</v>
      </c>
      <c r="AC19" s="16">
        <f>[15]Março!$E$32</f>
        <v>78.166666666666671</v>
      </c>
      <c r="AD19" s="16">
        <f>[15]Março!$E$33</f>
        <v>85.458333333333329</v>
      </c>
      <c r="AE19" s="16">
        <f>[15]Março!$E$34</f>
        <v>81.958333333333329</v>
      </c>
      <c r="AF19" s="16">
        <f>[15]Março!$E$35</f>
        <v>80.166666666666671</v>
      </c>
      <c r="AG19" s="34">
        <f t="shared" si="1"/>
        <v>77.016192570869975</v>
      </c>
    </row>
    <row r="20" spans="1:33" ht="17.100000000000001" customHeight="1" x14ac:dyDescent="0.2">
      <c r="A20" s="14" t="s">
        <v>10</v>
      </c>
      <c r="B20" s="16">
        <f>[16]Março!$E$5</f>
        <v>63.25</v>
      </c>
      <c r="C20" s="16">
        <f>[16]Março!$E$6</f>
        <v>68.291666666666671</v>
      </c>
      <c r="D20" s="16">
        <f>[16]Março!$E$7</f>
        <v>90.791666666666671</v>
      </c>
      <c r="E20" s="16">
        <f>[16]Março!$E$8</f>
        <v>87.208333333333329</v>
      </c>
      <c r="F20" s="16">
        <f>[16]Março!$E$9</f>
        <v>82.75</v>
      </c>
      <c r="G20" s="16">
        <f>[16]Março!$E$10</f>
        <v>79.416666666666671</v>
      </c>
      <c r="H20" s="16">
        <f>[16]Março!$E$11</f>
        <v>78.916666666666671</v>
      </c>
      <c r="I20" s="16">
        <f>[16]Março!$E$12</f>
        <v>71.791666666666671</v>
      </c>
      <c r="J20" s="16">
        <f>[16]Março!$E$13</f>
        <v>64.125</v>
      </c>
      <c r="K20" s="16">
        <f>[16]Março!$E$14</f>
        <v>81.333333333333329</v>
      </c>
      <c r="L20" s="16">
        <f>[16]Março!$E$15</f>
        <v>91.875</v>
      </c>
      <c r="M20" s="16">
        <f>[16]Março!$E$16</f>
        <v>85</v>
      </c>
      <c r="N20" s="16">
        <f>[16]Março!$E$17</f>
        <v>82.041666666666671</v>
      </c>
      <c r="O20" s="16">
        <f>[16]Março!$E$18</f>
        <v>79.625</v>
      </c>
      <c r="P20" s="16">
        <f>[16]Março!$E$19</f>
        <v>73</v>
      </c>
      <c r="Q20" s="16">
        <f>[16]Março!$E$20</f>
        <v>70.708333333333329</v>
      </c>
      <c r="R20" s="16">
        <f>[16]Março!$E$21</f>
        <v>67.625</v>
      </c>
      <c r="S20" s="16">
        <f>[16]Março!$E$22</f>
        <v>69.833333333333329</v>
      </c>
      <c r="T20" s="16">
        <f>[16]Março!$E$23</f>
        <v>75.208333333333329</v>
      </c>
      <c r="U20" s="16">
        <f>[16]Março!$E$24</f>
        <v>88.875</v>
      </c>
      <c r="V20" s="16">
        <f>[16]Março!$E$25</f>
        <v>87.75</v>
      </c>
      <c r="W20" s="16">
        <f>[16]Março!$E$26</f>
        <v>82.166666666666671</v>
      </c>
      <c r="X20" s="16">
        <f>[16]Março!$E$27</f>
        <v>75.875</v>
      </c>
      <c r="Y20" s="16">
        <f>[16]Março!$E$28</f>
        <v>71.708333333333329</v>
      </c>
      <c r="Z20" s="16">
        <f>[16]Março!$E$29</f>
        <v>67.291666666666671</v>
      </c>
      <c r="AA20" s="16">
        <f>[16]Março!$E$30</f>
        <v>66.875</v>
      </c>
      <c r="AB20" s="16">
        <f>[16]Março!$E$31</f>
        <v>68.5</v>
      </c>
      <c r="AC20" s="16">
        <f>[16]Março!$E$32</f>
        <v>72.708333333333329</v>
      </c>
      <c r="AD20" s="16">
        <f>[16]Março!$E$33</f>
        <v>74.208333333333329</v>
      </c>
      <c r="AE20" s="16">
        <f>[16]Março!$E$34</f>
        <v>81.625</v>
      </c>
      <c r="AF20" s="16">
        <f>[16]Março!$E$35</f>
        <v>80.083333333333329</v>
      </c>
      <c r="AG20" s="34">
        <f t="shared" ref="AG20:AG32" si="3">AVERAGE(B20:AF20)</f>
        <v>76.788978494623663</v>
      </c>
    </row>
    <row r="21" spans="1:33" ht="17.100000000000001" customHeight="1" x14ac:dyDescent="0.2">
      <c r="A21" s="14" t="s">
        <v>11</v>
      </c>
      <c r="B21" s="16">
        <f>[17]Março!$E$5</f>
        <v>64.708333333333329</v>
      </c>
      <c r="C21" s="16">
        <f>[17]Março!$E$6</f>
        <v>75.333333333333329</v>
      </c>
      <c r="D21" s="16">
        <f>[17]Março!$E$7</f>
        <v>98.458333333333329</v>
      </c>
      <c r="E21" s="16">
        <f>[17]Março!$E$8</f>
        <v>92.708333333333329</v>
      </c>
      <c r="F21" s="16">
        <f>[17]Março!$E$9</f>
        <v>84.25</v>
      </c>
      <c r="G21" s="16">
        <f>[17]Março!$E$10</f>
        <v>86.916666666666671</v>
      </c>
      <c r="H21" s="16">
        <f>[17]Março!$E$11</f>
        <v>83.25</v>
      </c>
      <c r="I21" s="16">
        <f>[17]Março!$E$12</f>
        <v>76.708333333333329</v>
      </c>
      <c r="J21" s="16">
        <f>[17]Março!$E$13</f>
        <v>68.291666666666671</v>
      </c>
      <c r="K21" s="16">
        <f>[17]Março!$E$14</f>
        <v>89.285714285714292</v>
      </c>
      <c r="L21" s="16">
        <f>[17]Março!$E$15</f>
        <v>97.733333333333334</v>
      </c>
      <c r="M21" s="16">
        <f>[17]Março!$E$16</f>
        <v>83.1875</v>
      </c>
      <c r="N21" s="16">
        <f>[17]Março!$E$17</f>
        <v>82.652173913043484</v>
      </c>
      <c r="O21" s="16">
        <f>[17]Março!$E$18</f>
        <v>84.166666666666671</v>
      </c>
      <c r="P21" s="16">
        <f>[17]Março!$E$19</f>
        <v>78.083333333333329</v>
      </c>
      <c r="Q21" s="16">
        <f>[17]Março!$E$20</f>
        <v>75.416666666666671</v>
      </c>
      <c r="R21" s="16">
        <f>[17]Março!$E$21</f>
        <v>73.958333333333329</v>
      </c>
      <c r="S21" s="16">
        <f>[17]Março!$E$22</f>
        <v>79.166666666666671</v>
      </c>
      <c r="T21" s="16">
        <f>[17]Março!$E$23</f>
        <v>82.166666666666671</v>
      </c>
      <c r="U21" s="16">
        <f>[17]Março!$E$24</f>
        <v>89.666666666666671</v>
      </c>
      <c r="V21" s="16">
        <f>[17]Março!$E$25</f>
        <v>90.25</v>
      </c>
      <c r="W21" s="16">
        <f>[17]Março!$E$26</f>
        <v>91.541666666666671</v>
      </c>
      <c r="X21" s="16">
        <f>[17]Março!$E$27</f>
        <v>78.125</v>
      </c>
      <c r="Y21" s="16">
        <f>[17]Março!$E$28</f>
        <v>80.583333333333329</v>
      </c>
      <c r="Z21" s="16">
        <f>[17]Março!$E$29</f>
        <v>74.166666666666671</v>
      </c>
      <c r="AA21" s="16">
        <f>[17]Março!$E$30</f>
        <v>70.916666666666671</v>
      </c>
      <c r="AB21" s="16">
        <f>[17]Março!$E$31</f>
        <v>72.333333333333329</v>
      </c>
      <c r="AC21" s="16">
        <f>[17]Março!$E$32</f>
        <v>86.75</v>
      </c>
      <c r="AD21" s="16">
        <f>[17]Março!$E$33</f>
        <v>91.125</v>
      </c>
      <c r="AE21" s="16">
        <f>[17]Março!$E$34</f>
        <v>87.791666666666671</v>
      </c>
      <c r="AF21" s="16">
        <f>[17]Março!$E$35</f>
        <v>86</v>
      </c>
      <c r="AG21" s="34">
        <f t="shared" si="3"/>
        <v>82.441679189207235</v>
      </c>
    </row>
    <row r="22" spans="1:33" ht="17.100000000000001" customHeight="1" x14ac:dyDescent="0.2">
      <c r="A22" s="14" t="s">
        <v>12</v>
      </c>
      <c r="B22" s="16">
        <f>[18]Março!$E$5</f>
        <v>74.708333333333329</v>
      </c>
      <c r="C22" s="16">
        <f>[18]Março!$E$6</f>
        <v>77</v>
      </c>
      <c r="D22" s="16">
        <f>[18]Março!$E$7</f>
        <v>89.916666666666671</v>
      </c>
      <c r="E22" s="16">
        <f>[18]Março!$E$8</f>
        <v>81</v>
      </c>
      <c r="F22" s="16">
        <f>[18]Março!$E$9</f>
        <v>79.833333333333329</v>
      </c>
      <c r="G22" s="16">
        <f>[18]Março!$E$10</f>
        <v>72.625</v>
      </c>
      <c r="H22" s="16">
        <f>[18]Março!$E$11</f>
        <v>81.583333333333329</v>
      </c>
      <c r="I22" s="16">
        <f>[18]Março!$E$12</f>
        <v>77.625</v>
      </c>
      <c r="J22" s="16">
        <f>[18]Março!$E$13</f>
        <v>72.541666666666671</v>
      </c>
      <c r="K22" s="16">
        <f>[18]Março!$E$14</f>
        <v>85.541666666666671</v>
      </c>
      <c r="L22" s="16">
        <f>[18]Março!$E$15</f>
        <v>85.666666666666671</v>
      </c>
      <c r="M22" s="16">
        <f>[18]Março!$E$16</f>
        <v>87.375</v>
      </c>
      <c r="N22" s="16">
        <f>[18]Março!$E$17</f>
        <v>79.291666666666671</v>
      </c>
      <c r="O22" s="16">
        <f>[18]Março!$E$18</f>
        <v>78.583333333333329</v>
      </c>
      <c r="P22" s="16">
        <f>[18]Março!$E$19</f>
        <v>80.875</v>
      </c>
      <c r="Q22" s="16">
        <f>[18]Março!$E$20</f>
        <v>80.041666666666671</v>
      </c>
      <c r="R22" s="16">
        <f>[18]Março!$E$21</f>
        <v>77.708333333333329</v>
      </c>
      <c r="S22" s="16">
        <f>[18]Março!$E$22</f>
        <v>74.875</v>
      </c>
      <c r="T22" s="16">
        <f>[18]Março!$E$23</f>
        <v>82.541666666666671</v>
      </c>
      <c r="U22" s="16">
        <f>[18]Março!$E$24</f>
        <v>86.458333333333329</v>
      </c>
      <c r="V22" s="16">
        <f>[18]Março!$E$25</f>
        <v>84.125</v>
      </c>
      <c r="W22" s="16">
        <f>[18]Março!$E$26</f>
        <v>92.875</v>
      </c>
      <c r="X22" s="16">
        <f>[18]Março!$E$27</f>
        <v>72.916666666666671</v>
      </c>
      <c r="Y22" s="16">
        <f>[18]Março!$E$28</f>
        <v>73.916666666666671</v>
      </c>
      <c r="Z22" s="16">
        <f>[18]Março!$E$29</f>
        <v>70.916666666666671</v>
      </c>
      <c r="AA22" s="16">
        <f>[18]Março!$E$30</f>
        <v>68.166666666666671</v>
      </c>
      <c r="AB22" s="16">
        <f>[18]Março!$E$31</f>
        <v>72.041666666666671</v>
      </c>
      <c r="AC22" s="16">
        <f>[18]Março!$E$32</f>
        <v>80.833333333333329</v>
      </c>
      <c r="AD22" s="16">
        <f>[18]Março!$E$33</f>
        <v>84.5</v>
      </c>
      <c r="AE22" s="16">
        <f>[18]Março!$E$34</f>
        <v>82.458333333333329</v>
      </c>
      <c r="AF22" s="16">
        <f>[18]Março!$E$35</f>
        <v>80.458333333333329</v>
      </c>
      <c r="AG22" s="34">
        <f t="shared" si="3"/>
        <v>79.645161290322591</v>
      </c>
    </row>
    <row r="23" spans="1:33" ht="17.100000000000001" customHeight="1" x14ac:dyDescent="0.2">
      <c r="A23" s="14" t="s">
        <v>13</v>
      </c>
      <c r="B23" s="16">
        <f>[19]Março!$E$5</f>
        <v>76.791666666666671</v>
      </c>
      <c r="C23" s="16">
        <f>[19]Março!$E$6</f>
        <v>77.375</v>
      </c>
      <c r="D23" s="16">
        <f>[19]Março!$E$7</f>
        <v>89.625</v>
      </c>
      <c r="E23" s="16">
        <f>[19]Março!$E$8</f>
        <v>80.958333333333329</v>
      </c>
      <c r="F23" s="16">
        <f>[19]Março!$E$9</f>
        <v>80.125</v>
      </c>
      <c r="G23" s="16">
        <f>[19]Março!$E$10</f>
        <v>79.625</v>
      </c>
      <c r="H23" s="16">
        <f>[19]Março!$E$11</f>
        <v>85.5</v>
      </c>
      <c r="I23" s="16">
        <f>[19]Março!$E$12</f>
        <v>77.583333333333329</v>
      </c>
      <c r="J23" s="16">
        <f>[19]Março!$E$13</f>
        <v>73.541666666666671</v>
      </c>
      <c r="K23" s="16">
        <f>[19]Março!$E$14</f>
        <v>83.958333333333329</v>
      </c>
      <c r="L23" s="16">
        <f>[19]Março!$E$15</f>
        <v>79.375</v>
      </c>
      <c r="M23" s="16">
        <f>[19]Março!$E$16</f>
        <v>80.875</v>
      </c>
      <c r="N23" s="16">
        <f>[19]Março!$E$17</f>
        <v>73.833333333333329</v>
      </c>
      <c r="O23" s="16">
        <f>[19]Março!$E$18</f>
        <v>73.375</v>
      </c>
      <c r="P23" s="16">
        <f>[19]Março!$E$19</f>
        <v>77.916666666666671</v>
      </c>
      <c r="Q23" s="16">
        <f>[19]Março!$E$20</f>
        <v>78.541666666666671</v>
      </c>
      <c r="R23" s="16">
        <f>[19]Março!$E$21</f>
        <v>72.583333333333329</v>
      </c>
      <c r="S23" s="16">
        <f>[19]Março!$E$22</f>
        <v>70.291666666666671</v>
      </c>
      <c r="T23" s="16">
        <f>[19]Março!$E$23</f>
        <v>73.625</v>
      </c>
      <c r="U23" s="16">
        <f>[19]Março!$E$24</f>
        <v>76.833333333333329</v>
      </c>
      <c r="V23" s="16">
        <f>[19]Março!$E$25</f>
        <v>76.125</v>
      </c>
      <c r="W23" s="16">
        <f>[19]Março!$E$26</f>
        <v>90.5</v>
      </c>
      <c r="X23" s="16">
        <f>[19]Março!$E$27</f>
        <v>80.25</v>
      </c>
      <c r="Y23" s="16">
        <f>[19]Março!$E$28</f>
        <v>74.5</v>
      </c>
      <c r="Z23" s="16">
        <f>[19]Março!$E$29</f>
        <v>74.708333333333329</v>
      </c>
      <c r="AA23" s="16">
        <f>[19]Março!$E$30</f>
        <v>76.875</v>
      </c>
      <c r="AB23" s="16">
        <f>[19]Março!$E$31</f>
        <v>82.541666666666671</v>
      </c>
      <c r="AC23" s="16">
        <f>[19]Março!$E$32</f>
        <v>83.421052631578945</v>
      </c>
      <c r="AD23" s="86" t="str">
        <f>[19]Março!$E$33</f>
        <v>*</v>
      </c>
      <c r="AE23" s="16">
        <f>[19]Março!$E$34</f>
        <v>68</v>
      </c>
      <c r="AF23" s="16">
        <f>[19]Março!$E$35</f>
        <v>60</v>
      </c>
      <c r="AG23" s="34">
        <f t="shared" si="3"/>
        <v>77.641812865497073</v>
      </c>
    </row>
    <row r="24" spans="1:33" ht="17.100000000000001" customHeight="1" x14ac:dyDescent="0.2">
      <c r="A24" s="14" t="s">
        <v>14</v>
      </c>
      <c r="B24" s="16">
        <f>[20]Março!$E$5</f>
        <v>79.333333333333329</v>
      </c>
      <c r="C24" s="16">
        <f>[20]Março!$E$6</f>
        <v>74.916666666666671</v>
      </c>
      <c r="D24" s="16">
        <f>[20]Março!$E$7</f>
        <v>68.75</v>
      </c>
      <c r="E24" s="16">
        <f>[20]Março!$E$8</f>
        <v>74.291666666666671</v>
      </c>
      <c r="F24" s="16">
        <f>[20]Março!$E$9</f>
        <v>85.833333333333329</v>
      </c>
      <c r="G24" s="16">
        <f>[20]Março!$E$10</f>
        <v>73</v>
      </c>
      <c r="H24" s="16">
        <f>[20]Março!$E$11</f>
        <v>81.5</v>
      </c>
      <c r="I24" s="16">
        <f>[20]Março!$E$12</f>
        <v>80.041666666666671</v>
      </c>
      <c r="J24" s="16">
        <f>[20]Março!$E$13</f>
        <v>73.416666666666671</v>
      </c>
      <c r="K24" s="16">
        <f>[20]Março!$E$14</f>
        <v>80.458333333333329</v>
      </c>
      <c r="L24" s="16">
        <f>[20]Março!$E$15</f>
        <v>76.541666666666671</v>
      </c>
      <c r="M24" s="16">
        <f>[20]Março!$E$16</f>
        <v>78.791666666666671</v>
      </c>
      <c r="N24" s="16">
        <f>[20]Março!$E$17</f>
        <v>81.083333333333329</v>
      </c>
      <c r="O24" s="16">
        <f>[20]Março!$E$18</f>
        <v>70.625</v>
      </c>
      <c r="P24" s="16">
        <f>[20]Março!$E$19</f>
        <v>68.458333333333329</v>
      </c>
      <c r="Q24" s="16">
        <f>[20]Março!$E$20</f>
        <v>68.541666666666671</v>
      </c>
      <c r="R24" s="16">
        <f>[20]Março!$E$21</f>
        <v>67.875</v>
      </c>
      <c r="S24" s="16">
        <f>[20]Março!$E$22</f>
        <v>63.416666666666664</v>
      </c>
      <c r="T24" s="16">
        <f>[20]Março!$E$23</f>
        <v>65.25</v>
      </c>
      <c r="U24" s="16">
        <f>[20]Março!$E$24</f>
        <v>71.833333333333329</v>
      </c>
      <c r="V24" s="16">
        <f>[20]Março!$E$25</f>
        <v>77.666666666666671</v>
      </c>
      <c r="W24" s="16">
        <f>[20]Março!$E$26</f>
        <v>85.291666666666671</v>
      </c>
      <c r="X24" s="16">
        <f>[20]Março!$E$27</f>
        <v>78.583333333333329</v>
      </c>
      <c r="Y24" s="16">
        <f>[20]Março!$E$28</f>
        <v>74.166666666666671</v>
      </c>
      <c r="Z24" s="16">
        <f>[20]Março!$E$29</f>
        <v>73.208333333333329</v>
      </c>
      <c r="AA24" s="16">
        <f>[20]Março!$E$30</f>
        <v>69.083333333333329</v>
      </c>
      <c r="AB24" s="16">
        <f>[20]Março!$E$31</f>
        <v>82.083333333333329</v>
      </c>
      <c r="AC24" s="16">
        <f>[20]Março!$E$32</f>
        <v>73.458333333333329</v>
      </c>
      <c r="AD24" s="16">
        <f>[20]Março!$E$33</f>
        <v>77.5</v>
      </c>
      <c r="AE24" s="16">
        <f>[20]Março!$E$34</f>
        <v>81.375</v>
      </c>
      <c r="AF24" s="16">
        <f>[20]Março!$E$35</f>
        <v>78.541666666666671</v>
      </c>
      <c r="AG24" s="34">
        <f t="shared" si="3"/>
        <v>75.319892473118273</v>
      </c>
    </row>
    <row r="25" spans="1:33" ht="17.100000000000001" customHeight="1" x14ac:dyDescent="0.2">
      <c r="A25" s="14" t="s">
        <v>15</v>
      </c>
      <c r="B25" s="16">
        <f>[21]Março!$E$5</f>
        <v>57.25</v>
      </c>
      <c r="C25" s="16">
        <f>[21]Março!$E$6</f>
        <v>65</v>
      </c>
      <c r="D25" s="16">
        <f>[21]Março!$E$7</f>
        <v>93.416666666666671</v>
      </c>
      <c r="E25" s="16">
        <f>[21]Março!$E$8</f>
        <v>88.25</v>
      </c>
      <c r="F25" s="16">
        <f>[21]Março!$E$9</f>
        <v>81.541666666666671</v>
      </c>
      <c r="G25" s="16">
        <f>[21]Março!$E$10</f>
        <v>77.958333333333329</v>
      </c>
      <c r="H25" s="16">
        <f>[21]Março!$E$11</f>
        <v>71.541666666666671</v>
      </c>
      <c r="I25" s="16">
        <f>[21]Março!$E$12</f>
        <v>59.458333333333336</v>
      </c>
      <c r="J25" s="16">
        <f>[21]Março!$E$13</f>
        <v>54.125</v>
      </c>
      <c r="K25" s="16">
        <f>[21]Março!$E$14</f>
        <v>83.791666666666671</v>
      </c>
      <c r="L25" s="16">
        <f>[21]Março!$E$15</f>
        <v>90.916666666666671</v>
      </c>
      <c r="M25" s="16">
        <f>[21]Março!$E$16</f>
        <v>84.333333333333329</v>
      </c>
      <c r="N25" s="16">
        <f>[21]Março!$E$17</f>
        <v>86.416666666666671</v>
      </c>
      <c r="O25" s="16">
        <f>[21]Março!$E$18</f>
        <v>78.416666666666671</v>
      </c>
      <c r="P25" s="16">
        <f>[21]Março!$E$19</f>
        <v>75.333333333333329</v>
      </c>
      <c r="Q25" s="16">
        <f>[21]Março!$E$20</f>
        <v>73.375</v>
      </c>
      <c r="R25" s="16">
        <f>[21]Março!$E$21</f>
        <v>66.291666666666671</v>
      </c>
      <c r="S25" s="16">
        <f>[21]Março!$E$22</f>
        <v>69.958333333333329</v>
      </c>
      <c r="T25" s="16">
        <f>[21]Março!$E$23</f>
        <v>76.083333333333329</v>
      </c>
      <c r="U25" s="16">
        <f>[21]Março!$E$24</f>
        <v>87.791666666666671</v>
      </c>
      <c r="V25" s="16">
        <f>[21]Março!$E$25</f>
        <v>87.416666666666671</v>
      </c>
      <c r="W25" s="16">
        <f>[21]Março!$E$26</f>
        <v>83.833333333333329</v>
      </c>
      <c r="X25" s="16">
        <f>[21]Março!$E$27</f>
        <v>72.041666666666671</v>
      </c>
      <c r="Y25" s="16">
        <f>[21]Março!$E$28</f>
        <v>75</v>
      </c>
      <c r="Z25" s="16">
        <f>[21]Março!$E$29</f>
        <v>68.583333333333329</v>
      </c>
      <c r="AA25" s="16">
        <f>[21]Março!$E$30</f>
        <v>64.791666666666671</v>
      </c>
      <c r="AB25" s="16">
        <f>[21]Março!$E$31</f>
        <v>65.083333333333329</v>
      </c>
      <c r="AC25" s="16">
        <f>[21]Março!$E$32</f>
        <v>77.25</v>
      </c>
      <c r="AD25" s="16">
        <f>[21]Março!$E$33</f>
        <v>80.125</v>
      </c>
      <c r="AE25" s="16">
        <f>[21]Março!$E$34</f>
        <v>81</v>
      </c>
      <c r="AF25" s="16">
        <f>[21]Março!$E$35</f>
        <v>78.125</v>
      </c>
      <c r="AG25" s="34">
        <f t="shared" si="3"/>
        <v>75.951612903225808</v>
      </c>
    </row>
    <row r="26" spans="1:33" ht="17.100000000000001" customHeight="1" x14ac:dyDescent="0.2">
      <c r="A26" s="14" t="s">
        <v>16</v>
      </c>
      <c r="B26" s="16">
        <f>[22]Março!$E$5</f>
        <v>67.416666666666671</v>
      </c>
      <c r="C26" s="16">
        <f>[22]Março!$E$6</f>
        <v>76.458333333333329</v>
      </c>
      <c r="D26" s="16">
        <f>[22]Março!$E$7</f>
        <v>90.458333333333329</v>
      </c>
      <c r="E26" s="16">
        <f>[22]Março!$E$8</f>
        <v>85.208333333333329</v>
      </c>
      <c r="F26" s="16">
        <f>[22]Março!$E$9</f>
        <v>78.875</v>
      </c>
      <c r="G26" s="16">
        <f>[22]Março!$E$10</f>
        <v>73.916666666666671</v>
      </c>
      <c r="H26" s="16">
        <f>[22]Março!$E$11</f>
        <v>71.291666666666671</v>
      </c>
      <c r="I26" s="16">
        <f>[22]Março!$E$12</f>
        <v>63.75</v>
      </c>
      <c r="J26" s="16">
        <f>[22]Março!$E$13</f>
        <v>63.833333333333336</v>
      </c>
      <c r="K26" s="16">
        <f>[22]Março!$E$14</f>
        <v>84.625</v>
      </c>
      <c r="L26" s="16">
        <f>[22]Março!$E$15</f>
        <v>94.416666666666671</v>
      </c>
      <c r="M26" s="16">
        <f>[22]Março!$E$16</f>
        <v>85.541666666666671</v>
      </c>
      <c r="N26" s="16">
        <f>[22]Março!$E$17</f>
        <v>76.458333333333329</v>
      </c>
      <c r="O26" s="16">
        <f>[22]Março!$E$18</f>
        <v>73.875</v>
      </c>
      <c r="P26" s="16">
        <f>[22]Março!$E$19</f>
        <v>71.958333333333329</v>
      </c>
      <c r="Q26" s="16">
        <f>[22]Março!$E$20</f>
        <v>73</v>
      </c>
      <c r="R26" s="16">
        <f>[22]Março!$E$21</f>
        <v>68.25</v>
      </c>
      <c r="S26" s="16">
        <f>[22]Março!$E$22</f>
        <v>74</v>
      </c>
      <c r="T26" s="16">
        <f>[22]Março!$E$23</f>
        <v>81.416666666666671</v>
      </c>
      <c r="U26" s="16">
        <f>[22]Março!$E$24</f>
        <v>91.333333333333329</v>
      </c>
      <c r="V26" s="16">
        <f>[22]Março!$E$25</f>
        <v>82.916666666666671</v>
      </c>
      <c r="W26" s="16">
        <f>[22]Março!$E$26</f>
        <v>81.625</v>
      </c>
      <c r="X26" s="16">
        <f>[22]Março!$E$27</f>
        <v>70.041666666666671</v>
      </c>
      <c r="Y26" s="16">
        <f>[22]Março!$E$28</f>
        <v>72.833333333333329</v>
      </c>
      <c r="Z26" s="16">
        <f>[22]Março!$E$29</f>
        <v>75.75</v>
      </c>
      <c r="AA26" s="16">
        <f>[22]Março!$E$30</f>
        <v>71.666666666666671</v>
      </c>
      <c r="AB26" s="16">
        <f>[22]Março!$E$31</f>
        <v>69.125</v>
      </c>
      <c r="AC26" s="16">
        <f>[22]Março!$E$32</f>
        <v>79.291666666666671</v>
      </c>
      <c r="AD26" s="16">
        <f>[22]Março!$E$33</f>
        <v>80.666666666666671</v>
      </c>
      <c r="AE26" s="16">
        <f>[22]Março!$E$34</f>
        <v>77.166666666666671</v>
      </c>
      <c r="AF26" s="16">
        <f>[22]Março!$E$35</f>
        <v>76.125</v>
      </c>
      <c r="AG26" s="34">
        <f t="shared" si="3"/>
        <v>76.880376344086017</v>
      </c>
    </row>
    <row r="27" spans="1:33" ht="17.100000000000001" customHeight="1" x14ac:dyDescent="0.2">
      <c r="A27" s="14" t="s">
        <v>17</v>
      </c>
      <c r="B27" s="16">
        <f>[23]Março!$E$5</f>
        <v>71.708333333333329</v>
      </c>
      <c r="C27" s="16">
        <f>[23]Março!$E$6</f>
        <v>72.75</v>
      </c>
      <c r="D27" s="16">
        <f>[23]Março!$E$7</f>
        <v>92.208333333333329</v>
      </c>
      <c r="E27" s="16">
        <f>[23]Março!$E$8</f>
        <v>85</v>
      </c>
      <c r="F27" s="16">
        <f>[23]Março!$E$9</f>
        <v>79.166666666666671</v>
      </c>
      <c r="G27" s="16">
        <f>[23]Março!$E$10</f>
        <v>82.833333333333329</v>
      </c>
      <c r="H27" s="16">
        <f>[23]Março!$E$11</f>
        <v>79.375</v>
      </c>
      <c r="I27" s="16">
        <f>[23]Março!$E$12</f>
        <v>73.75</v>
      </c>
      <c r="J27" s="16">
        <f>[23]Março!$E$13</f>
        <v>68.75</v>
      </c>
      <c r="K27" s="16">
        <f>[23]Março!$E$14</f>
        <v>83.791666666666671</v>
      </c>
      <c r="L27" s="16">
        <f>[23]Março!$E$15</f>
        <v>91.916666666666671</v>
      </c>
      <c r="M27" s="16">
        <f>[23]Março!$E$16</f>
        <v>84.083333333333329</v>
      </c>
      <c r="N27" s="16">
        <f>[23]Março!$E$17</f>
        <v>78.625</v>
      </c>
      <c r="O27" s="16">
        <f>[23]Março!$E$18</f>
        <v>80.958333333333329</v>
      </c>
      <c r="P27" s="16">
        <f>[23]Março!$E$19</f>
        <v>78.75</v>
      </c>
      <c r="Q27" s="16">
        <f>[23]Março!$E$20</f>
        <v>76.583333333333329</v>
      </c>
      <c r="R27" s="16">
        <f>[23]Março!$E$21</f>
        <v>71.833333333333329</v>
      </c>
      <c r="S27" s="16">
        <f>[23]Março!$E$22</f>
        <v>74.75</v>
      </c>
      <c r="T27" s="16">
        <f>[23]Março!$E$23</f>
        <v>81.166666666666671</v>
      </c>
      <c r="U27" s="16">
        <f>[23]Março!$E$24</f>
        <v>86</v>
      </c>
      <c r="V27" s="16">
        <f>[23]Março!$E$25</f>
        <v>86.041666666666671</v>
      </c>
      <c r="W27" s="16">
        <f>[23]Março!$E$26</f>
        <v>86.041666666666671</v>
      </c>
      <c r="X27" s="16">
        <f>[23]Março!$E$27</f>
        <v>80.25</v>
      </c>
      <c r="Y27" s="16">
        <f>[23]Março!$E$28</f>
        <v>77.291666666666671</v>
      </c>
      <c r="Z27" s="16">
        <f>[23]Março!$E$29</f>
        <v>75.083333333333329</v>
      </c>
      <c r="AA27" s="16">
        <f>[23]Março!$E$30</f>
        <v>72.75</v>
      </c>
      <c r="AB27" s="16">
        <f>[23]Março!$E$31</f>
        <v>75.833333333333329</v>
      </c>
      <c r="AC27" s="16">
        <f>[23]Março!$E$32</f>
        <v>83.083333333333329</v>
      </c>
      <c r="AD27" s="16">
        <f>[23]Março!$E$33</f>
        <v>88.583333333333329</v>
      </c>
      <c r="AE27" s="16">
        <f>[23]Março!$E$34</f>
        <v>85.5</v>
      </c>
      <c r="AF27" s="16">
        <f>[23]Março!$E$35</f>
        <v>82.416666666666671</v>
      </c>
      <c r="AG27" s="34">
        <f t="shared" si="3"/>
        <v>80.221774193548384</v>
      </c>
    </row>
    <row r="28" spans="1:33" ht="17.100000000000001" customHeight="1" x14ac:dyDescent="0.2">
      <c r="A28" s="14" t="s">
        <v>18</v>
      </c>
      <c r="B28" s="86" t="str">
        <f>[24]Março!$E$5</f>
        <v>*</v>
      </c>
      <c r="C28" s="86" t="str">
        <f>[24]Março!$E$6</f>
        <v>*</v>
      </c>
      <c r="D28" s="86" t="str">
        <f>[24]Março!$E$7</f>
        <v>*</v>
      </c>
      <c r="E28" s="86" t="str">
        <f>[24]Março!$E$8</f>
        <v>*</v>
      </c>
      <c r="F28" s="16">
        <f>[24]Março!$E$9</f>
        <v>77.833333333333329</v>
      </c>
      <c r="G28" s="16">
        <f>[24]Março!$E$10</f>
        <v>85.818181818181813</v>
      </c>
      <c r="H28" s="16">
        <f>[24]Março!$E$11</f>
        <v>82.631578947368425</v>
      </c>
      <c r="I28" s="16">
        <f>[24]Março!$E$12</f>
        <v>77.166666666666671</v>
      </c>
      <c r="J28" s="16">
        <f>[24]Março!$E$13</f>
        <v>76.166666666666671</v>
      </c>
      <c r="K28" s="16">
        <f>[24]Março!$E$14</f>
        <v>83.75</v>
      </c>
      <c r="L28" s="16">
        <f>[24]Março!$E$15</f>
        <v>87.125</v>
      </c>
      <c r="M28" s="16">
        <f>[24]Março!$E$16</f>
        <v>91.875</v>
      </c>
      <c r="N28" s="16">
        <f>[24]Março!$E$17</f>
        <v>89.958333333333329</v>
      </c>
      <c r="O28" s="16">
        <f>[24]Março!$E$18</f>
        <v>81.833333333333329</v>
      </c>
      <c r="P28" s="16">
        <f>[24]Março!$E$19</f>
        <v>85.541666666666671</v>
      </c>
      <c r="Q28" s="16">
        <f>[24]Março!$E$20</f>
        <v>81.208333333333329</v>
      </c>
      <c r="R28" s="16">
        <f>[24]Março!$E$21</f>
        <v>82.208333333333329</v>
      </c>
      <c r="S28" s="16">
        <f>[24]Março!$E$22</f>
        <v>81.166666666666671</v>
      </c>
      <c r="T28" s="16">
        <f>[24]Março!$E$23</f>
        <v>82.208333333333329</v>
      </c>
      <c r="U28" s="16">
        <f>[24]Março!$E$24</f>
        <v>88.291666666666671</v>
      </c>
      <c r="V28" s="16">
        <f>[24]Março!$E$25</f>
        <v>87.791666666666671</v>
      </c>
      <c r="W28" s="16">
        <f>[24]Março!$E$26</f>
        <v>90.166666666666671</v>
      </c>
      <c r="X28" s="16">
        <f>[24]Março!$E$27</f>
        <v>82.458333333333329</v>
      </c>
      <c r="Y28" s="16">
        <f>[24]Março!$E$28</f>
        <v>76.583333333333329</v>
      </c>
      <c r="Z28" s="16">
        <f>[24]Março!$E$29</f>
        <v>74.875</v>
      </c>
      <c r="AA28" s="16">
        <f>[24]Março!$E$30</f>
        <v>77.75</v>
      </c>
      <c r="AB28" s="16">
        <f>[24]Março!$E$31</f>
        <v>74.875</v>
      </c>
      <c r="AC28" s="16">
        <f>[24]Março!$E$32</f>
        <v>84.5</v>
      </c>
      <c r="AD28" s="16">
        <f>[24]Março!$E$33</f>
        <v>89.083333333333329</v>
      </c>
      <c r="AE28" s="16">
        <f>[24]Março!$E$34</f>
        <v>90.291666666666671</v>
      </c>
      <c r="AF28" s="16">
        <f>[24]Março!$E$35</f>
        <v>86.25</v>
      </c>
      <c r="AG28" s="34">
        <f t="shared" si="3"/>
        <v>83.311410892551251</v>
      </c>
    </row>
    <row r="29" spans="1:33" ht="17.100000000000001" customHeight="1" x14ac:dyDescent="0.2">
      <c r="A29" s="14" t="s">
        <v>19</v>
      </c>
      <c r="B29" s="16">
        <f>[25]Março!$E$5</f>
        <v>54.416666666666664</v>
      </c>
      <c r="C29" s="16">
        <f>[25]Março!$E$6</f>
        <v>54.625</v>
      </c>
      <c r="D29" s="16">
        <f>[25]Março!$E$7</f>
        <v>87.916666666666671</v>
      </c>
      <c r="E29" s="16">
        <f>[25]Março!$E$8</f>
        <v>84.916666666666671</v>
      </c>
      <c r="F29" s="16">
        <f>[25]Março!$E$9</f>
        <v>77.625</v>
      </c>
      <c r="G29" s="16">
        <f>[25]Março!$E$10</f>
        <v>68.916666666666671</v>
      </c>
      <c r="H29" s="16">
        <f>[25]Março!$E$11</f>
        <v>60.666666666666664</v>
      </c>
      <c r="I29" s="16">
        <f>[25]Março!$E$12</f>
        <v>58.416666666666664</v>
      </c>
      <c r="J29" s="16">
        <f>[25]Março!$E$13</f>
        <v>56.833333333333336</v>
      </c>
      <c r="K29" s="16">
        <f>[25]Março!$E$14</f>
        <v>80.5</v>
      </c>
      <c r="L29" s="16">
        <f>[25]Março!$E$15</f>
        <v>74.9375</v>
      </c>
      <c r="M29" s="16">
        <f>[25]Março!$E$16</f>
        <v>80.791666666666671</v>
      </c>
      <c r="N29" s="16">
        <f>[25]Março!$E$17</f>
        <v>79.333333333333329</v>
      </c>
      <c r="O29" s="16">
        <f>[25]Março!$E$18</f>
        <v>75.916666666666671</v>
      </c>
      <c r="P29" s="16">
        <f>[25]Março!$E$19</f>
        <v>77.833333333333329</v>
      </c>
      <c r="Q29" s="16">
        <f>[25]Março!$E$20</f>
        <v>72.708333333333329</v>
      </c>
      <c r="R29" s="16">
        <f>[25]Março!$E$21</f>
        <v>76.875</v>
      </c>
      <c r="S29" s="16">
        <f>[25]Março!$E$22</f>
        <v>81.416666666666671</v>
      </c>
      <c r="T29" s="16">
        <f>[25]Março!$E$23</f>
        <v>79.5</v>
      </c>
      <c r="U29" s="16">
        <f>[25]Março!$E$24</f>
        <v>92.5</v>
      </c>
      <c r="V29" s="16">
        <f>[25]Março!$E$25</f>
        <v>86.666666666666671</v>
      </c>
      <c r="W29" s="16">
        <f>[25]Março!$E$26</f>
        <v>80.041666666666671</v>
      </c>
      <c r="X29" s="16">
        <f>[25]Março!$E$27</f>
        <v>75.791666666666671</v>
      </c>
      <c r="Y29" s="16">
        <f>[25]Março!$E$28</f>
        <v>75.666666666666671</v>
      </c>
      <c r="Z29" s="16">
        <f>[25]Março!$E$29</f>
        <v>69.5</v>
      </c>
      <c r="AA29" s="16">
        <f>[25]Março!$E$30</f>
        <v>66.958333333333329</v>
      </c>
      <c r="AB29" s="16">
        <f>[25]Março!$E$31</f>
        <v>68.5</v>
      </c>
      <c r="AC29" s="16">
        <f>[25]Março!$E$32</f>
        <v>69.25</v>
      </c>
      <c r="AD29" s="16">
        <f>[25]Março!$E$33</f>
        <v>74.708333333333329</v>
      </c>
      <c r="AE29" s="16">
        <f>[25]Março!$E$34</f>
        <v>78.75</v>
      </c>
      <c r="AF29" s="16">
        <f>[25]Março!$E$35</f>
        <v>87.333333333333329</v>
      </c>
      <c r="AG29" s="34">
        <f t="shared" si="3"/>
        <v>74.51008064516131</v>
      </c>
    </row>
    <row r="30" spans="1:33" ht="17.100000000000001" customHeight="1" x14ac:dyDescent="0.2">
      <c r="A30" s="14" t="s">
        <v>31</v>
      </c>
      <c r="B30" s="16">
        <f>[26]Março!$E$5</f>
        <v>73.25</v>
      </c>
      <c r="C30" s="16">
        <f>[26]Março!$E$6</f>
        <v>71.375</v>
      </c>
      <c r="D30" s="16">
        <f>[26]Março!$E$7</f>
        <v>92.625</v>
      </c>
      <c r="E30" s="16">
        <f>[26]Março!$E$8</f>
        <v>87.083333333333329</v>
      </c>
      <c r="F30" s="16">
        <f>[26]Março!$E$9</f>
        <v>78.708333333333329</v>
      </c>
      <c r="G30" s="16">
        <f>[26]Março!$E$10</f>
        <v>80.083333333333329</v>
      </c>
      <c r="H30" s="16">
        <f>[26]Março!$E$11</f>
        <v>81.083333333333329</v>
      </c>
      <c r="I30" s="16">
        <f>[26]Março!$E$12</f>
        <v>72.625</v>
      </c>
      <c r="J30" s="16">
        <f>[26]Março!$E$13</f>
        <v>66.666666666666671</v>
      </c>
      <c r="K30" s="16">
        <f>[26]Março!$E$14</f>
        <v>81.083333333333329</v>
      </c>
      <c r="L30" s="16">
        <f>[26]Março!$E$15</f>
        <v>87.291666666666671</v>
      </c>
      <c r="M30" s="16">
        <f>[26]Março!$E$16</f>
        <v>82.458333333333329</v>
      </c>
      <c r="N30" s="16">
        <f>[26]Março!$E$17</f>
        <v>75.791666666666671</v>
      </c>
      <c r="O30" s="16">
        <f>[26]Março!$E$18</f>
        <v>75.666666666666671</v>
      </c>
      <c r="P30" s="16">
        <f>[26]Março!$E$19</f>
        <v>70.791666666666671</v>
      </c>
      <c r="Q30" s="16">
        <f>[26]Março!$E$20</f>
        <v>71.291666666666671</v>
      </c>
      <c r="R30" s="16">
        <f>[26]Março!$E$21</f>
        <v>69.166666666666671</v>
      </c>
      <c r="S30" s="16">
        <f>[26]Março!$E$22</f>
        <v>67.333333333333329</v>
      </c>
      <c r="T30" s="16">
        <f>[26]Março!$E$23</f>
        <v>73.958333333333329</v>
      </c>
      <c r="U30" s="16">
        <f>[26]Março!$E$24</f>
        <v>84.416666666666671</v>
      </c>
      <c r="V30" s="16">
        <f>[26]Março!$E$25</f>
        <v>84.583333333333329</v>
      </c>
      <c r="W30" s="16">
        <f>[26]Março!$E$26</f>
        <v>86.916666666666671</v>
      </c>
      <c r="X30" s="16">
        <f>[26]Março!$E$27</f>
        <v>76.333333333333329</v>
      </c>
      <c r="Y30" s="16">
        <f>[26]Março!$E$28</f>
        <v>75.416666666666671</v>
      </c>
      <c r="Z30" s="16">
        <f>[26]Março!$E$29</f>
        <v>71.583333333333329</v>
      </c>
      <c r="AA30" s="16">
        <f>[26]Março!$E$30</f>
        <v>71.041666666666671</v>
      </c>
      <c r="AB30" s="16">
        <f>[26]Março!$E$31</f>
        <v>72.041666666666671</v>
      </c>
      <c r="AC30" s="16">
        <f>[26]Março!$E$32</f>
        <v>75.791666666666671</v>
      </c>
      <c r="AD30" s="16">
        <f>[26]Março!$E$33</f>
        <v>83.791666666666671</v>
      </c>
      <c r="AE30" s="16">
        <f>[26]Março!$E$34</f>
        <v>81.958333333333329</v>
      </c>
      <c r="AF30" s="16">
        <f>[26]Março!$E$35</f>
        <v>77.958333333333329</v>
      </c>
      <c r="AG30" s="34">
        <f t="shared" si="3"/>
        <v>77.424731182795711</v>
      </c>
    </row>
    <row r="31" spans="1:33" ht="17.100000000000001" customHeight="1" x14ac:dyDescent="0.2">
      <c r="A31" s="14" t="s">
        <v>49</v>
      </c>
      <c r="B31" s="16">
        <f>[27]Março!$E$5</f>
        <v>78.375</v>
      </c>
      <c r="C31" s="16">
        <f>[27]Março!$E$6</f>
        <v>78.25</v>
      </c>
      <c r="D31" s="16">
        <f>[27]Março!$E$7</f>
        <v>73.125</v>
      </c>
      <c r="E31" s="16">
        <f>[27]Março!$E$8</f>
        <v>79.083333333333329</v>
      </c>
      <c r="F31" s="16">
        <f>[27]Março!$E$9</f>
        <v>83.416666666666671</v>
      </c>
      <c r="G31" s="16">
        <f>[27]Março!$E$10</f>
        <v>77.083333333333329</v>
      </c>
      <c r="H31" s="16">
        <f>[27]Março!$E$11</f>
        <v>85.166666666666671</v>
      </c>
      <c r="I31" s="16">
        <f>[27]Março!$E$12</f>
        <v>79.25</v>
      </c>
      <c r="J31" s="16">
        <f>[27]Março!$E$13</f>
        <v>74.708333333333329</v>
      </c>
      <c r="K31" s="16">
        <f>[27]Março!$E$14</f>
        <v>76.416666666666671</v>
      </c>
      <c r="L31" s="16">
        <f>[27]Março!$E$15</f>
        <v>85</v>
      </c>
      <c r="M31" s="16">
        <f>[27]Março!$E$16</f>
        <v>81.333333333333329</v>
      </c>
      <c r="N31" s="16">
        <f>[27]Março!$E$17</f>
        <v>78.375</v>
      </c>
      <c r="O31" s="16">
        <f>[27]Março!$E$18</f>
        <v>77.083333333333329</v>
      </c>
      <c r="P31" s="16">
        <f>[27]Março!$E$19</f>
        <v>75.130434782608702</v>
      </c>
      <c r="Q31" s="16">
        <f>[27]Março!$E$20</f>
        <v>74.791666666666671</v>
      </c>
      <c r="R31" s="16">
        <f>[27]Março!$E$21</f>
        <v>75.375</v>
      </c>
      <c r="S31" s="16">
        <f>[27]Março!$E$22</f>
        <v>76</v>
      </c>
      <c r="T31" s="16">
        <f>[27]Março!$E$23</f>
        <v>74.791666666666671</v>
      </c>
      <c r="U31" s="16">
        <f>[27]Março!$E$24</f>
        <v>80.083333333333329</v>
      </c>
      <c r="V31" s="16">
        <f>[27]Março!$E$25</f>
        <v>76.5</v>
      </c>
      <c r="W31" s="16">
        <f>[27]Março!$E$26</f>
        <v>85.5</v>
      </c>
      <c r="X31" s="16">
        <f>[27]Março!$E$27</f>
        <v>86.833333333333329</v>
      </c>
      <c r="Y31" s="16">
        <f>[27]Março!$E$28</f>
        <v>84.208333333333329</v>
      </c>
      <c r="Z31" s="16">
        <f>[27]Março!$E$29</f>
        <v>84.625</v>
      </c>
      <c r="AA31" s="16">
        <f>[27]Março!$E$30</f>
        <v>84.75</v>
      </c>
      <c r="AB31" s="16">
        <f>[27]Março!$E$31</f>
        <v>82.666666666666671</v>
      </c>
      <c r="AC31" s="16">
        <f>[27]Março!$E$32</f>
        <v>79.75</v>
      </c>
      <c r="AD31" s="16">
        <f>[27]Março!$E$33</f>
        <v>88.625</v>
      </c>
      <c r="AE31" s="16">
        <f>[27]Março!$E$34</f>
        <v>88.791666666666671</v>
      </c>
      <c r="AF31" s="16">
        <f>[27]Março!$E$35</f>
        <v>82.375</v>
      </c>
      <c r="AG31" s="34">
        <f t="shared" ref="AG31" si="4">AVERAGE(B31:AF31)</f>
        <v>80.240766713417486</v>
      </c>
    </row>
    <row r="32" spans="1:33" ht="17.100000000000001" customHeight="1" x14ac:dyDescent="0.2">
      <c r="A32" s="14" t="s">
        <v>20</v>
      </c>
      <c r="B32" s="16">
        <f>[28]Março!$E$5</f>
        <v>73.333333333333329</v>
      </c>
      <c r="C32" s="16">
        <f>[28]Março!$E$6</f>
        <v>68.791666666666671</v>
      </c>
      <c r="D32" s="16">
        <f>[28]Março!$E$7</f>
        <v>65.875</v>
      </c>
      <c r="E32" s="16">
        <f>[28]Março!$E$8</f>
        <v>75.541666666666671</v>
      </c>
      <c r="F32" s="16">
        <f>[28]Março!$E$9</f>
        <v>81.5</v>
      </c>
      <c r="G32" s="16">
        <f>[28]Março!$E$10</f>
        <v>74.75</v>
      </c>
      <c r="H32" s="16">
        <f>[28]Março!$E$11</f>
        <v>80.416666666666671</v>
      </c>
      <c r="I32" s="16">
        <f>[28]Março!$E$12</f>
        <v>78.958333333333329</v>
      </c>
      <c r="J32" s="16">
        <f>[28]Março!$E$13</f>
        <v>66.875</v>
      </c>
      <c r="K32" s="16">
        <f>[28]Março!$E$14</f>
        <v>75.041666666666671</v>
      </c>
      <c r="L32" s="16">
        <f>[28]Março!$E$15</f>
        <v>75.875</v>
      </c>
      <c r="M32" s="16">
        <f>[28]Março!$E$16</f>
        <v>80.75</v>
      </c>
      <c r="N32" s="16">
        <f>[28]Março!$E$17</f>
        <v>75.875</v>
      </c>
      <c r="O32" s="16">
        <f>[28]Março!$E$18</f>
        <v>71.208333333333329</v>
      </c>
      <c r="P32" s="16">
        <f>[28]Março!$E$19</f>
        <v>69.083333333333329</v>
      </c>
      <c r="Q32" s="16">
        <f>[28]Março!$E$20</f>
        <v>68.625</v>
      </c>
      <c r="R32" s="16">
        <f>[28]Março!$E$21</f>
        <v>64.291666666666671</v>
      </c>
      <c r="S32" s="16">
        <f>[28]Março!$E$22</f>
        <v>65.916666666666671</v>
      </c>
      <c r="T32" s="16">
        <f>[28]Março!$E$23</f>
        <v>62.125</v>
      </c>
      <c r="U32" s="16">
        <f>[28]Março!$E$24</f>
        <v>79.875</v>
      </c>
      <c r="V32" s="16">
        <f>[28]Março!$E$25</f>
        <v>81.125</v>
      </c>
      <c r="W32" s="16">
        <f>[28]Março!$E$26</f>
        <v>86.041666666666671</v>
      </c>
      <c r="X32" s="16">
        <f>[28]Março!$E$27</f>
        <v>74.166666666666671</v>
      </c>
      <c r="Y32" s="16">
        <f>[28]Março!$E$28</f>
        <v>70.583333333333329</v>
      </c>
      <c r="Z32" s="16">
        <f>[28]Março!$E$29</f>
        <v>68.916666666666671</v>
      </c>
      <c r="AA32" s="16">
        <f>[28]Março!$E$30</f>
        <v>65.375</v>
      </c>
      <c r="AB32" s="16">
        <f>[28]Março!$E$31</f>
        <v>71.166666666666671</v>
      </c>
      <c r="AC32" s="16">
        <f>[28]Março!$E$32</f>
        <v>70.541666666666671</v>
      </c>
      <c r="AD32" s="16">
        <f>[28]Março!$E$33</f>
        <v>72.458333333333329</v>
      </c>
      <c r="AE32" s="16">
        <f>[28]Março!$E$34</f>
        <v>80.708333333333329</v>
      </c>
      <c r="AF32" s="16">
        <f>[28]Março!$E$35</f>
        <v>75.25</v>
      </c>
      <c r="AG32" s="34">
        <f t="shared" si="3"/>
        <v>73.259408602150557</v>
      </c>
    </row>
    <row r="33" spans="1:35" s="5" customFormat="1" ht="17.100000000000001" customHeight="1" x14ac:dyDescent="0.2">
      <c r="A33" s="30" t="s">
        <v>34</v>
      </c>
      <c r="B33" s="31">
        <f t="shared" ref="B33:AG33" si="5">AVERAGE(B5:B32)</f>
        <v>70.086538461538453</v>
      </c>
      <c r="C33" s="31">
        <f t="shared" si="5"/>
        <v>71.165740740740745</v>
      </c>
      <c r="D33" s="31">
        <f t="shared" si="5"/>
        <v>83.924679487179503</v>
      </c>
      <c r="E33" s="31">
        <f t="shared" si="5"/>
        <v>81.773481047937565</v>
      </c>
      <c r="F33" s="31">
        <f t="shared" si="5"/>
        <v>81.289462081128747</v>
      </c>
      <c r="G33" s="31">
        <f t="shared" si="5"/>
        <v>77.565576398909727</v>
      </c>
      <c r="H33" s="31">
        <f t="shared" si="5"/>
        <v>78.780571093595512</v>
      </c>
      <c r="I33" s="31">
        <f t="shared" si="5"/>
        <v>73.623456790123456</v>
      </c>
      <c r="J33" s="31">
        <f t="shared" si="5"/>
        <v>67.76666666666668</v>
      </c>
      <c r="K33" s="31">
        <f t="shared" si="5"/>
        <v>81.156672545561406</v>
      </c>
      <c r="L33" s="31">
        <f t="shared" si="5"/>
        <v>85.837580515297915</v>
      </c>
      <c r="M33" s="31">
        <f t="shared" si="5"/>
        <v>83.812920875420872</v>
      </c>
      <c r="N33" s="31">
        <f t="shared" si="5"/>
        <v>79.283907675791738</v>
      </c>
      <c r="O33" s="31">
        <f t="shared" si="5"/>
        <v>76.336513280957732</v>
      </c>
      <c r="P33" s="31">
        <f t="shared" si="5"/>
        <v>75.792382358203611</v>
      </c>
      <c r="Q33" s="31">
        <f t="shared" si="5"/>
        <v>74.385984023238933</v>
      </c>
      <c r="R33" s="31">
        <f t="shared" si="5"/>
        <v>72.36614684860298</v>
      </c>
      <c r="S33" s="31">
        <f t="shared" si="5"/>
        <v>72.950483091787447</v>
      </c>
      <c r="T33" s="31">
        <f t="shared" si="5"/>
        <v>74.95405982905983</v>
      </c>
      <c r="U33" s="31">
        <f t="shared" si="5"/>
        <v>84.111111111111114</v>
      </c>
      <c r="V33" s="31">
        <f t="shared" si="5"/>
        <v>83.713734567901241</v>
      </c>
      <c r="W33" s="31">
        <f t="shared" si="5"/>
        <v>85.537037037037038</v>
      </c>
      <c r="X33" s="31">
        <f t="shared" si="5"/>
        <v>77.023148148148152</v>
      </c>
      <c r="Y33" s="31">
        <f t="shared" si="5"/>
        <v>74.128226711560046</v>
      </c>
      <c r="Z33" s="31">
        <f t="shared" si="5"/>
        <v>72.434413580246911</v>
      </c>
      <c r="AA33" s="31">
        <f t="shared" si="5"/>
        <v>69.865740740740748</v>
      </c>
      <c r="AB33" s="31">
        <f t="shared" si="5"/>
        <v>73.002425044091709</v>
      </c>
      <c r="AC33" s="31">
        <f t="shared" si="5"/>
        <v>77.423001949317737</v>
      </c>
      <c r="AD33" s="31">
        <f t="shared" si="5"/>
        <v>80.929716117216103</v>
      </c>
      <c r="AE33" s="31">
        <f t="shared" si="5"/>
        <v>82.89598765432099</v>
      </c>
      <c r="AF33" s="31">
        <f t="shared" si="5"/>
        <v>80.799382716049365</v>
      </c>
      <c r="AG33" s="34">
        <f t="shared" si="5"/>
        <v>76.934936946357013</v>
      </c>
      <c r="AH33" s="8"/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42" spans="1:35" x14ac:dyDescent="0.2">
      <c r="H42" s="2" t="s">
        <v>50</v>
      </c>
      <c r="U42" s="2" t="s">
        <v>50</v>
      </c>
    </row>
    <row r="43" spans="1:35" x14ac:dyDescent="0.2">
      <c r="M43" s="2" t="s">
        <v>50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D37" sqref="D37"/>
    </sheetView>
  </sheetViews>
  <sheetFormatPr defaultRowHeight="12.75" x14ac:dyDescent="0.2"/>
  <cols>
    <col min="1" max="1" width="19" style="2" customWidth="1"/>
    <col min="2" max="4" width="6" style="2" customWidth="1"/>
    <col min="5" max="5" width="6.28515625" style="2" customWidth="1"/>
    <col min="6" max="7" width="6" style="2" customWidth="1"/>
    <col min="8" max="8" width="6.42578125" style="2" customWidth="1"/>
    <col min="9" max="9" width="6" style="2" customWidth="1"/>
    <col min="10" max="10" width="6.140625" style="2" customWidth="1"/>
    <col min="11" max="16" width="6" style="2" customWidth="1"/>
    <col min="17" max="17" width="6.42578125" style="2" customWidth="1"/>
    <col min="18" max="18" width="6.140625" style="2" customWidth="1"/>
    <col min="19" max="19" width="6.5703125" style="2" customWidth="1"/>
    <col min="20" max="20" width="7.5703125" style="2" customWidth="1"/>
    <col min="21" max="21" width="7.140625" style="2" customWidth="1"/>
    <col min="22" max="22" width="6.28515625" style="2" customWidth="1"/>
    <col min="23" max="24" width="6.85546875" style="2" customWidth="1"/>
    <col min="25" max="25" width="7" style="2" customWidth="1"/>
    <col min="26" max="26" width="6.85546875" style="2" customWidth="1"/>
    <col min="27" max="27" width="6.28515625" style="2" customWidth="1"/>
    <col min="28" max="28" width="6" style="2" customWidth="1"/>
    <col min="29" max="29" width="6.28515625" style="2" customWidth="1"/>
    <col min="30" max="30" width="6.5703125" style="2" customWidth="1"/>
    <col min="31" max="31" width="6.85546875" style="2" customWidth="1"/>
    <col min="32" max="32" width="6.28515625" style="2" customWidth="1"/>
    <col min="33" max="33" width="7.425781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5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7"/>
    </row>
    <row r="3" spans="1:35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41</v>
      </c>
      <c r="AH3" s="35" t="s">
        <v>40</v>
      </c>
      <c r="AI3" s="8"/>
    </row>
    <row r="4" spans="1:35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35" t="s">
        <v>39</v>
      </c>
      <c r="AI4" s="8"/>
    </row>
    <row r="5" spans="1:35" s="5" customFormat="1" ht="20.100000000000001" customHeight="1" x14ac:dyDescent="0.2">
      <c r="A5" s="14" t="s">
        <v>45</v>
      </c>
      <c r="B5" s="15">
        <f>[1]Março!$F$5</f>
        <v>98</v>
      </c>
      <c r="C5" s="15">
        <f>[1]Março!$F$6</f>
        <v>98</v>
      </c>
      <c r="D5" s="15">
        <f>[1]Março!$F$7</f>
        <v>92</v>
      </c>
      <c r="E5" s="15">
        <f>[1]Março!$F$8</f>
        <v>97</v>
      </c>
      <c r="F5" s="15">
        <f>[1]Março!$F$9</f>
        <v>97</v>
      </c>
      <c r="G5" s="15">
        <f>[1]Março!$F$10</f>
        <v>99</v>
      </c>
      <c r="H5" s="15">
        <f>[1]Março!$F$11</f>
        <v>98</v>
      </c>
      <c r="I5" s="15">
        <f>[1]Março!$F$12</f>
        <v>100</v>
      </c>
      <c r="J5" s="15">
        <f>[1]Março!$F$13</f>
        <v>98</v>
      </c>
      <c r="K5" s="15">
        <f>[1]Março!$F$14</f>
        <v>93</v>
      </c>
      <c r="L5" s="15">
        <f>[1]Março!$F$15</f>
        <v>97</v>
      </c>
      <c r="M5" s="15">
        <f>[1]Março!$F$16</f>
        <v>97</v>
      </c>
      <c r="N5" s="15">
        <f>[1]Março!$F$17</f>
        <v>97</v>
      </c>
      <c r="O5" s="15">
        <f>[1]Março!$F$18</f>
        <v>96</v>
      </c>
      <c r="P5" s="15">
        <f>[1]Março!$F$19</f>
        <v>96</v>
      </c>
      <c r="Q5" s="15">
        <f>[1]Março!$F$20</f>
        <v>99</v>
      </c>
      <c r="R5" s="15">
        <f>[1]Março!$F$21</f>
        <v>96</v>
      </c>
      <c r="S5" s="15">
        <f>[1]Março!$F$22</f>
        <v>97</v>
      </c>
      <c r="T5" s="15">
        <f>[1]Março!$F$23</f>
        <v>97</v>
      </c>
      <c r="U5" s="15">
        <f>[1]Março!$F$24</f>
        <v>98</v>
      </c>
      <c r="V5" s="15">
        <f>[1]Março!$F$25</f>
        <v>97</v>
      </c>
      <c r="W5" s="15">
        <f>[1]Março!$F$26</f>
        <v>96</v>
      </c>
      <c r="X5" s="15">
        <f>[1]Março!$F$27</f>
        <v>92</v>
      </c>
      <c r="Y5" s="15">
        <f>[1]Março!$F$28</f>
        <v>96</v>
      </c>
      <c r="Z5" s="15">
        <f>[1]Março!$F$29</f>
        <v>95</v>
      </c>
      <c r="AA5" s="15">
        <f>[1]Março!$F$30</f>
        <v>96</v>
      </c>
      <c r="AB5" s="15">
        <f>[1]Março!$F$31</f>
        <v>95</v>
      </c>
      <c r="AC5" s="15">
        <f>[1]Março!$F$32</f>
        <v>98</v>
      </c>
      <c r="AD5" s="15">
        <f>[1]Março!$F$33</f>
        <v>95</v>
      </c>
      <c r="AE5" s="15">
        <f>[1]Março!$F$34</f>
        <v>98</v>
      </c>
      <c r="AF5" s="15">
        <f>[1]Março!$F$35</f>
        <v>99</v>
      </c>
      <c r="AG5" s="33">
        <f>MAX(B5:AF5)</f>
        <v>100</v>
      </c>
      <c r="AH5" s="36">
        <f>AVERAGE(B5:AF5)</f>
        <v>96.677419354838705</v>
      </c>
      <c r="AI5" s="8"/>
    </row>
    <row r="6" spans="1:35" ht="17.100000000000001" customHeight="1" x14ac:dyDescent="0.2">
      <c r="A6" s="14" t="s">
        <v>0</v>
      </c>
      <c r="B6" s="16">
        <f>[2]Março!$F$5</f>
        <v>95</v>
      </c>
      <c r="C6" s="16">
        <f>[2]Março!$F$6</f>
        <v>96</v>
      </c>
      <c r="D6" s="16">
        <f>[2]Março!$F$7</f>
        <v>96</v>
      </c>
      <c r="E6" s="16">
        <f>[2]Março!$F$8</f>
        <v>96</v>
      </c>
      <c r="F6" s="16">
        <f>[2]Março!$F$9</f>
        <v>96</v>
      </c>
      <c r="G6" s="16">
        <f>[2]Março!$F$10</f>
        <v>96</v>
      </c>
      <c r="H6" s="16">
        <f>[2]Março!$F$11</f>
        <v>96</v>
      </c>
      <c r="I6" s="16">
        <f>[2]Março!$F$12</f>
        <v>96</v>
      </c>
      <c r="J6" s="16">
        <f>[2]Março!$F$13</f>
        <v>95</v>
      </c>
      <c r="K6" s="16">
        <f>[2]Março!$F$14</f>
        <v>97</v>
      </c>
      <c r="L6" s="16">
        <f>[2]Março!$F$15</f>
        <v>97</v>
      </c>
      <c r="M6" s="16">
        <f>[2]Março!$F$16</f>
        <v>97</v>
      </c>
      <c r="N6" s="16">
        <f>[2]Março!$F$17</f>
        <v>96</v>
      </c>
      <c r="O6" s="16">
        <f>[2]Março!$F$18</f>
        <v>97</v>
      </c>
      <c r="P6" s="16">
        <f>[2]Março!$F$19</f>
        <v>96</v>
      </c>
      <c r="Q6" s="16">
        <f>[2]Março!$F$20</f>
        <v>96</v>
      </c>
      <c r="R6" s="16">
        <f>[2]Março!$F$21</f>
        <v>95</v>
      </c>
      <c r="S6" s="16">
        <f>[2]Março!$F$22</f>
        <v>96</v>
      </c>
      <c r="T6" s="16">
        <f>[2]Março!$F$23</f>
        <v>95</v>
      </c>
      <c r="U6" s="16">
        <f>[2]Março!$F$24</f>
        <v>96</v>
      </c>
      <c r="V6" s="16">
        <f>[2]Março!$F$25</f>
        <v>94</v>
      </c>
      <c r="W6" s="16">
        <f>[2]Março!$F$26</f>
        <v>96</v>
      </c>
      <c r="X6" s="16">
        <f>[2]Março!$F$27</f>
        <v>92</v>
      </c>
      <c r="Y6" s="16">
        <f>[2]Março!$F$28</f>
        <v>96</v>
      </c>
      <c r="Z6" s="16">
        <f>[2]Março!$F$29</f>
        <v>94</v>
      </c>
      <c r="AA6" s="16">
        <f>[2]Março!$F$30</f>
        <v>91</v>
      </c>
      <c r="AB6" s="16">
        <f>[2]Março!$F$31</f>
        <v>92</v>
      </c>
      <c r="AC6" s="16">
        <f>[2]Março!$F$32</f>
        <v>95</v>
      </c>
      <c r="AD6" s="16">
        <f>[2]Março!$F$33</f>
        <v>93</v>
      </c>
      <c r="AE6" s="16">
        <f>[2]Março!$F$34</f>
        <v>92</v>
      </c>
      <c r="AF6" s="16">
        <f>[2]Março!$F$35</f>
        <v>96</v>
      </c>
      <c r="AG6" s="34">
        <f>MAX(B6:AF6)</f>
        <v>97</v>
      </c>
      <c r="AH6" s="37">
        <f t="shared" ref="AH6:AH16" si="1">AVERAGE(B6:AF6)</f>
        <v>95.193548387096769</v>
      </c>
    </row>
    <row r="7" spans="1:35" ht="17.100000000000001" customHeight="1" x14ac:dyDescent="0.2">
      <c r="A7" s="14" t="s">
        <v>1</v>
      </c>
      <c r="B7" s="85" t="str">
        <f>[3]Março!$F$5</f>
        <v>*</v>
      </c>
      <c r="C7" s="16">
        <f>[3]Março!$F$6</f>
        <v>68</v>
      </c>
      <c r="D7" s="86" t="str">
        <f>[3]Março!$F$7</f>
        <v>*</v>
      </c>
      <c r="E7" s="86" t="str">
        <f>[3]Março!$F$8</f>
        <v>*</v>
      </c>
      <c r="F7" s="86" t="str">
        <f>[3]Março!$F$9</f>
        <v>*</v>
      </c>
      <c r="G7" s="86" t="str">
        <f>[3]Março!$F$10</f>
        <v>*</v>
      </c>
      <c r="H7" s="86" t="str">
        <f>[3]Março!$F$11</f>
        <v>*</v>
      </c>
      <c r="I7" s="86" t="str">
        <f>[3]Março!$F$12</f>
        <v>*</v>
      </c>
      <c r="J7" s="86" t="str">
        <f>[3]Março!$F$13</f>
        <v>*</v>
      </c>
      <c r="K7" s="86" t="str">
        <f>[3]Março!$F$14</f>
        <v>*</v>
      </c>
      <c r="L7" s="86" t="str">
        <f>[3]Março!$F$15</f>
        <v>*</v>
      </c>
      <c r="M7" s="86" t="str">
        <f>[3]Março!$F$16</f>
        <v>*</v>
      </c>
      <c r="N7" s="86" t="str">
        <f>[3]Março!$F$17</f>
        <v>*</v>
      </c>
      <c r="O7" s="86" t="str">
        <f>[3]Março!$F$18</f>
        <v>*</v>
      </c>
      <c r="P7" s="86" t="str">
        <f>[3]Março!$F$19</f>
        <v>*</v>
      </c>
      <c r="Q7" s="86" t="str">
        <f>[3]Março!$F$20</f>
        <v>*</v>
      </c>
      <c r="R7" s="86" t="str">
        <f>[3]Março!$F$21</f>
        <v>*</v>
      </c>
      <c r="S7" s="86" t="str">
        <f>[3]Março!$F$22</f>
        <v>*</v>
      </c>
      <c r="T7" s="86" t="str">
        <f>[3]Março!$F$23</f>
        <v>*</v>
      </c>
      <c r="U7" s="86" t="str">
        <f>[3]Março!$F$24</f>
        <v>*</v>
      </c>
      <c r="V7" s="86" t="str">
        <f>[3]Março!$F$25</f>
        <v>*</v>
      </c>
      <c r="W7" s="86" t="str">
        <f>[3]Março!$F$26</f>
        <v>*</v>
      </c>
      <c r="X7" s="86" t="str">
        <f>[3]Março!$F$27</f>
        <v>*</v>
      </c>
      <c r="Y7" s="86" t="str">
        <f>[3]Março!$F$28</f>
        <v>*</v>
      </c>
      <c r="Z7" s="86" t="str">
        <f>[3]Março!$F$29</f>
        <v>*</v>
      </c>
      <c r="AA7" s="86" t="str">
        <f>[3]Março!$F$30</f>
        <v>*</v>
      </c>
      <c r="AB7" s="86" t="str">
        <f>[3]Março!$F$31</f>
        <v>*</v>
      </c>
      <c r="AC7" s="86" t="str">
        <f>[3]Março!$F$32</f>
        <v>*</v>
      </c>
      <c r="AD7" s="86" t="str">
        <f>[3]Março!$F$33</f>
        <v>*</v>
      </c>
      <c r="AE7" s="86" t="str">
        <f>[3]Março!$F$34</f>
        <v>*</v>
      </c>
      <c r="AF7" s="86" t="str">
        <f>[3]Março!$F$35</f>
        <v>*</v>
      </c>
      <c r="AG7" s="34">
        <f>MAX(B7:AF7)</f>
        <v>68</v>
      </c>
      <c r="AH7" s="37">
        <f t="shared" si="1"/>
        <v>68</v>
      </c>
    </row>
    <row r="8" spans="1:35" ht="17.100000000000001" customHeight="1" x14ac:dyDescent="0.2">
      <c r="A8" s="14" t="s">
        <v>62</v>
      </c>
      <c r="B8" s="16">
        <f>[4]Março!$F$5</f>
        <v>94</v>
      </c>
      <c r="C8" s="16">
        <f>[4]Março!$F$6</f>
        <v>90</v>
      </c>
      <c r="D8" s="16">
        <f>[4]Março!$F$7</f>
        <v>89</v>
      </c>
      <c r="E8" s="16">
        <f>[4]Março!$F$8</f>
        <v>90</v>
      </c>
      <c r="F8" s="16">
        <f>[4]Março!$F$9</f>
        <v>97</v>
      </c>
      <c r="G8" s="16">
        <f>[4]Março!$F$10</f>
        <v>96</v>
      </c>
      <c r="H8" s="16">
        <f>[4]Março!$F$11</f>
        <v>97</v>
      </c>
      <c r="I8" s="16">
        <f>[4]Março!$F$12</f>
        <v>97</v>
      </c>
      <c r="J8" s="16">
        <f>[4]Março!$F$13</f>
        <v>88</v>
      </c>
      <c r="K8" s="16">
        <f>[4]Março!$F$14</f>
        <v>83</v>
      </c>
      <c r="L8" s="16">
        <f>[4]Março!$F$15</f>
        <v>94</v>
      </c>
      <c r="M8" s="16">
        <f>[4]Março!$F$16</f>
        <v>97</v>
      </c>
      <c r="N8" s="16">
        <f>[4]Março!$F$17</f>
        <v>95</v>
      </c>
      <c r="O8" s="16">
        <f>[4]Março!$F$18</f>
        <v>94</v>
      </c>
      <c r="P8" s="16">
        <f>[4]Março!$F$19</f>
        <v>95</v>
      </c>
      <c r="Q8" s="16">
        <f>[4]Março!$F$20</f>
        <v>96</v>
      </c>
      <c r="R8" s="16">
        <f>[4]Março!$F$21</f>
        <v>92</v>
      </c>
      <c r="S8" s="16">
        <f>[4]Março!$F$22</f>
        <v>94</v>
      </c>
      <c r="T8" s="16">
        <f>[4]Março!$F$23</f>
        <v>86</v>
      </c>
      <c r="U8" s="16">
        <f>[4]Março!$F$24</f>
        <v>96</v>
      </c>
      <c r="V8" s="16">
        <f>[4]Março!$F$25</f>
        <v>96</v>
      </c>
      <c r="W8" s="16">
        <f>[4]Março!$F$26</f>
        <v>98</v>
      </c>
      <c r="X8" s="16">
        <f>[4]Março!$F$27</f>
        <v>94</v>
      </c>
      <c r="Y8" s="16">
        <f>[4]Março!$F$28</f>
        <v>91</v>
      </c>
      <c r="Z8" s="16">
        <f>[4]Março!$F$29</f>
        <v>90</v>
      </c>
      <c r="AA8" s="16">
        <f>[4]Março!$F$30</f>
        <v>84</v>
      </c>
      <c r="AB8" s="16">
        <f>[4]Março!$F$31</f>
        <v>91</v>
      </c>
      <c r="AC8" s="16">
        <f>[4]Março!$F$32</f>
        <v>94</v>
      </c>
      <c r="AD8" s="16">
        <f>[4]Março!$F$33</f>
        <v>90</v>
      </c>
      <c r="AE8" s="16">
        <f>[4]Março!$F$34</f>
        <v>97</v>
      </c>
      <c r="AF8" s="16">
        <f>[4]Março!$F$35</f>
        <v>97</v>
      </c>
      <c r="AG8" s="34">
        <f>MAX(B8:AF8)</f>
        <v>98</v>
      </c>
      <c r="AH8" s="37">
        <f t="shared" si="1"/>
        <v>92.967741935483872</v>
      </c>
    </row>
    <row r="9" spans="1:35" ht="17.100000000000001" customHeight="1" x14ac:dyDescent="0.2">
      <c r="A9" s="14" t="s">
        <v>46</v>
      </c>
      <c r="B9" s="16">
        <f>[5]Março!$F$5</f>
        <v>100</v>
      </c>
      <c r="C9" s="16">
        <f>[5]Março!$F$6</f>
        <v>99</v>
      </c>
      <c r="D9" s="16">
        <f>[5]Março!$F$7</f>
        <v>100</v>
      </c>
      <c r="E9" s="16">
        <f>[5]Março!$F$8</f>
        <v>100</v>
      </c>
      <c r="F9" s="16">
        <f>[5]Março!$F$9</f>
        <v>100</v>
      </c>
      <c r="G9" s="16">
        <f>[5]Março!$F$10</f>
        <v>100</v>
      </c>
      <c r="H9" s="16">
        <f>[5]Março!$F$11</f>
        <v>100</v>
      </c>
      <c r="I9" s="16">
        <f>[5]Março!$F$12</f>
        <v>100</v>
      </c>
      <c r="J9" s="16">
        <f>[5]Março!$F$13</f>
        <v>100</v>
      </c>
      <c r="K9" s="16">
        <f>[5]Março!$F$14</f>
        <v>100</v>
      </c>
      <c r="L9" s="16">
        <f>[5]Março!$F$15</f>
        <v>100</v>
      </c>
      <c r="M9" s="16">
        <f>[5]Março!$F$16</f>
        <v>100</v>
      </c>
      <c r="N9" s="16">
        <f>[5]Março!$F$17</f>
        <v>100</v>
      </c>
      <c r="O9" s="16">
        <f>[5]Março!$F$18</f>
        <v>100</v>
      </c>
      <c r="P9" s="16">
        <f>[5]Março!$F$19</f>
        <v>100</v>
      </c>
      <c r="Q9" s="16">
        <f>[5]Março!$F$20</f>
        <v>100</v>
      </c>
      <c r="R9" s="16">
        <f>[5]Março!$F$21</f>
        <v>100</v>
      </c>
      <c r="S9" s="16">
        <f>[5]Março!$F$22</f>
        <v>100</v>
      </c>
      <c r="T9" s="16">
        <f>[5]Março!$F$23</f>
        <v>100</v>
      </c>
      <c r="U9" s="16">
        <f>[5]Março!$F$24</f>
        <v>98</v>
      </c>
      <c r="V9" s="16">
        <f>[5]Março!$F$25</f>
        <v>100</v>
      </c>
      <c r="W9" s="16">
        <f>[5]Março!$F$26</f>
        <v>100</v>
      </c>
      <c r="X9" s="16">
        <f>[5]Março!$F$27</f>
        <v>100</v>
      </c>
      <c r="Y9" s="16">
        <f>[5]Março!$F$28</f>
        <v>100</v>
      </c>
      <c r="Z9" s="16">
        <f>[5]Março!$F$29</f>
        <v>100</v>
      </c>
      <c r="AA9" s="16">
        <f>[5]Março!$F$30</f>
        <v>99</v>
      </c>
      <c r="AB9" s="16">
        <f>[5]Março!$F$31</f>
        <v>100</v>
      </c>
      <c r="AC9" s="16">
        <f>[5]Março!$F$32</f>
        <v>100</v>
      </c>
      <c r="AD9" s="16">
        <f>[5]Março!$F$33</f>
        <v>100</v>
      </c>
      <c r="AE9" s="16">
        <f>[5]Março!$F$34</f>
        <v>100</v>
      </c>
      <c r="AF9" s="16">
        <f>[5]Março!$F$35</f>
        <v>100</v>
      </c>
      <c r="AG9" s="34">
        <f>MAX(B9:AF9)</f>
        <v>100</v>
      </c>
      <c r="AH9" s="37">
        <f t="shared" ref="AH9" si="2">AVERAGE(B9:AF9)</f>
        <v>99.870967741935488</v>
      </c>
    </row>
    <row r="10" spans="1:35" ht="17.100000000000001" customHeight="1" x14ac:dyDescent="0.2">
      <c r="A10" s="14" t="s">
        <v>2</v>
      </c>
      <c r="B10" s="16">
        <f>[6]Março!$F$5</f>
        <v>93</v>
      </c>
      <c r="C10" s="16">
        <f>[6]Março!$F$6</f>
        <v>91</v>
      </c>
      <c r="D10" s="16">
        <f>[6]Março!$F$7</f>
        <v>94</v>
      </c>
      <c r="E10" s="16">
        <f>[6]Março!$F$8</f>
        <v>95</v>
      </c>
      <c r="F10" s="16">
        <f>[6]Março!$F$9</f>
        <v>94</v>
      </c>
      <c r="G10" s="16">
        <f>[6]Março!$F$10</f>
        <v>94</v>
      </c>
      <c r="H10" s="16">
        <f>[6]Março!$F$11</f>
        <v>92</v>
      </c>
      <c r="I10" s="16">
        <f>[6]Março!$F$12</f>
        <v>92</v>
      </c>
      <c r="J10" s="16">
        <f>[6]Março!$F$13</f>
        <v>84</v>
      </c>
      <c r="K10" s="16">
        <f>[6]Março!$F$14</f>
        <v>95</v>
      </c>
      <c r="L10" s="16">
        <f>[6]Março!$F$15</f>
        <v>95</v>
      </c>
      <c r="M10" s="16">
        <f>[6]Março!$F$16</f>
        <v>94</v>
      </c>
      <c r="N10" s="16">
        <f>[6]Março!$F$17</f>
        <v>95</v>
      </c>
      <c r="O10" s="16">
        <f>[6]Março!$F$18</f>
        <v>93</v>
      </c>
      <c r="P10" s="16">
        <f>[6]Março!$F$19</f>
        <v>89</v>
      </c>
      <c r="Q10" s="16">
        <f>[6]Março!$F$20</f>
        <v>92</v>
      </c>
      <c r="R10" s="16">
        <f>[6]Março!$F$21</f>
        <v>86</v>
      </c>
      <c r="S10" s="16">
        <f>[6]Março!$F$22</f>
        <v>83</v>
      </c>
      <c r="T10" s="16">
        <f>[6]Março!$F$23</f>
        <v>85</v>
      </c>
      <c r="U10" s="16">
        <f>[6]Março!$F$24</f>
        <v>94</v>
      </c>
      <c r="V10" s="16">
        <f>[6]Março!$F$25</f>
        <v>92</v>
      </c>
      <c r="W10" s="16">
        <f>[6]Março!$F$26</f>
        <v>94</v>
      </c>
      <c r="X10" s="16">
        <f>[6]Março!$F$27</f>
        <v>93</v>
      </c>
      <c r="Y10" s="16">
        <f>[6]Março!$F$28</f>
        <v>86</v>
      </c>
      <c r="Z10" s="16">
        <f>[6]Março!$F$29</f>
        <v>78</v>
      </c>
      <c r="AA10" s="16">
        <f>[6]Março!$F$30</f>
        <v>78</v>
      </c>
      <c r="AB10" s="16">
        <f>[6]Março!$F$31</f>
        <v>84</v>
      </c>
      <c r="AC10" s="16">
        <f>[6]Março!$F$32</f>
        <v>95</v>
      </c>
      <c r="AD10" s="16">
        <f>[6]Março!$F$33</f>
        <v>93</v>
      </c>
      <c r="AE10" s="16">
        <f>[6]Março!$F$34</f>
        <v>93</v>
      </c>
      <c r="AF10" s="16">
        <f>[6]Março!$F$35</f>
        <v>91</v>
      </c>
      <c r="AG10" s="34">
        <f t="shared" ref="AG10:AG16" si="3">MAX(B10:AF10)</f>
        <v>95</v>
      </c>
      <c r="AH10" s="37">
        <f>AVERAGE(B10:AF10)</f>
        <v>90.548387096774192</v>
      </c>
    </row>
    <row r="11" spans="1:35" ht="17.100000000000001" customHeight="1" x14ac:dyDescent="0.2">
      <c r="A11" s="14" t="s">
        <v>3</v>
      </c>
      <c r="B11" s="16">
        <f>[7]Março!$F$5</f>
        <v>94</v>
      </c>
      <c r="C11" s="16">
        <f>[7]Março!$F$6</f>
        <v>96</v>
      </c>
      <c r="D11" s="16">
        <f>[7]Março!$F$7</f>
        <v>92</v>
      </c>
      <c r="E11" s="16">
        <f>[7]Março!$F$8</f>
        <v>94</v>
      </c>
      <c r="F11" s="16">
        <f>[7]Março!$F$9</f>
        <v>93</v>
      </c>
      <c r="G11" s="16">
        <f>[7]Março!$F$10</f>
        <v>95</v>
      </c>
      <c r="H11" s="16">
        <f>[7]Março!$F$11</f>
        <v>95</v>
      </c>
      <c r="I11" s="16">
        <f>[7]Março!$F$12</f>
        <v>96</v>
      </c>
      <c r="J11" s="16">
        <f>[7]Março!$F$13</f>
        <v>94</v>
      </c>
      <c r="K11" s="16">
        <f>[7]Março!$F$14</f>
        <v>93</v>
      </c>
      <c r="L11" s="16">
        <f>[7]Março!$F$15</f>
        <v>93</v>
      </c>
      <c r="M11" s="16">
        <f>[7]Março!$F$16</f>
        <v>95</v>
      </c>
      <c r="N11" s="16">
        <f>[7]Março!$F$17</f>
        <v>95</v>
      </c>
      <c r="O11" s="16">
        <f>[7]Março!$F$18</f>
        <v>94</v>
      </c>
      <c r="P11" s="16">
        <f>[7]Março!$F$19</f>
        <v>92</v>
      </c>
      <c r="Q11" s="16">
        <f>[7]Março!$F$20</f>
        <v>94</v>
      </c>
      <c r="R11" s="16">
        <f>[7]Março!$F$21</f>
        <v>93</v>
      </c>
      <c r="S11" s="16">
        <f>[7]Março!$F$22</f>
        <v>90</v>
      </c>
      <c r="T11" s="16">
        <f>[7]Março!$F$23</f>
        <v>94</v>
      </c>
      <c r="U11" s="16">
        <f>[7]Março!$F$24</f>
        <v>91</v>
      </c>
      <c r="V11" s="16">
        <f>[7]Março!$F$25</f>
        <v>94</v>
      </c>
      <c r="W11" s="16">
        <f>[7]Março!$F$26</f>
        <v>94</v>
      </c>
      <c r="X11" s="16">
        <f>[7]Março!$F$27</f>
        <v>94</v>
      </c>
      <c r="Y11" s="16">
        <f>[7]Março!$F$28</f>
        <v>92</v>
      </c>
      <c r="Z11" s="16">
        <f>[7]Março!$F$29</f>
        <v>94</v>
      </c>
      <c r="AA11" s="16">
        <f>[7]Março!$F$30</f>
        <v>95</v>
      </c>
      <c r="AB11" s="16">
        <f>[7]Março!$F$31</f>
        <v>93</v>
      </c>
      <c r="AC11" s="16">
        <f>[7]Março!$F$32</f>
        <v>95</v>
      </c>
      <c r="AD11" s="16">
        <f>[7]Março!$F$33</f>
        <v>93</v>
      </c>
      <c r="AE11" s="16">
        <f>[7]Março!$F$34</f>
        <v>95</v>
      </c>
      <c r="AF11" s="16">
        <f>[7]Março!$F$35</f>
        <v>95</v>
      </c>
      <c r="AG11" s="34">
        <f t="shared" si="3"/>
        <v>96</v>
      </c>
      <c r="AH11" s="37">
        <f>AVERAGE(B11:AF11)</f>
        <v>93.774193548387103</v>
      </c>
    </row>
    <row r="12" spans="1:35" ht="17.100000000000001" customHeight="1" x14ac:dyDescent="0.2">
      <c r="A12" s="14" t="s">
        <v>4</v>
      </c>
      <c r="B12" s="16">
        <f>[8]Março!$F$5</f>
        <v>92</v>
      </c>
      <c r="C12" s="16">
        <f>[8]Março!$F$6</f>
        <v>92</v>
      </c>
      <c r="D12" s="16">
        <f>[8]Março!$F$7</f>
        <v>93</v>
      </c>
      <c r="E12" s="16">
        <f>[8]Março!$F$8</f>
        <v>93</v>
      </c>
      <c r="F12" s="16">
        <f>[8]Março!$F$9</f>
        <v>95</v>
      </c>
      <c r="G12" s="16">
        <f>[8]Março!$F$10</f>
        <v>96</v>
      </c>
      <c r="H12" s="16">
        <f>[8]Março!$F$11</f>
        <v>95</v>
      </c>
      <c r="I12" s="16">
        <f>[8]Março!$F$12</f>
        <v>96</v>
      </c>
      <c r="J12" s="16">
        <f>[8]Março!$F$13</f>
        <v>95</v>
      </c>
      <c r="K12" s="16">
        <f>[8]Março!$F$14</f>
        <v>94</v>
      </c>
      <c r="L12" s="16">
        <f>[8]Março!$F$15</f>
        <v>96</v>
      </c>
      <c r="M12" s="16">
        <f>[8]Março!$F$16</f>
        <v>96</v>
      </c>
      <c r="N12" s="16">
        <f>[8]Março!$F$17</f>
        <v>96</v>
      </c>
      <c r="O12" s="16">
        <f>[8]Março!$F$18</f>
        <v>93</v>
      </c>
      <c r="P12" s="16">
        <f>[8]Março!$F$19</f>
        <v>91</v>
      </c>
      <c r="Q12" s="16">
        <f>[8]Março!$F$20</f>
        <v>93</v>
      </c>
      <c r="R12" s="16">
        <f>[8]Março!$F$21</f>
        <v>93</v>
      </c>
      <c r="S12" s="16">
        <f>[8]Março!$F$22</f>
        <v>93</v>
      </c>
      <c r="T12" s="16">
        <f>[8]Março!$F$23</f>
        <v>89</v>
      </c>
      <c r="U12" s="16">
        <f>[8]Março!$F$24</f>
        <v>94</v>
      </c>
      <c r="V12" s="16">
        <f>[8]Março!$F$25</f>
        <v>94</v>
      </c>
      <c r="W12" s="16">
        <f>[8]Março!$F$26</f>
        <v>95</v>
      </c>
      <c r="X12" s="16">
        <f>[8]Março!$F$27</f>
        <v>95</v>
      </c>
      <c r="Y12" s="16">
        <f>[8]Março!$F$28</f>
        <v>94</v>
      </c>
      <c r="Z12" s="16">
        <f>[8]Março!$F$29</f>
        <v>94</v>
      </c>
      <c r="AA12" s="16">
        <f>[8]Março!$F$30</f>
        <v>92</v>
      </c>
      <c r="AB12" s="16">
        <f>[8]Março!$F$31</f>
        <v>95</v>
      </c>
      <c r="AC12" s="16">
        <f>[8]Março!$F$32</f>
        <v>95</v>
      </c>
      <c r="AD12" s="16">
        <f>[8]Março!$F$33</f>
        <v>94</v>
      </c>
      <c r="AE12" s="16">
        <f>[8]Março!$F$34</f>
        <v>92</v>
      </c>
      <c r="AF12" s="16">
        <f>[8]Março!$F$35</f>
        <v>93</v>
      </c>
      <c r="AG12" s="34">
        <f>MAX(B12:AF12)</f>
        <v>96</v>
      </c>
      <c r="AH12" s="37">
        <f t="shared" si="1"/>
        <v>93.806451612903231</v>
      </c>
    </row>
    <row r="13" spans="1:35" ht="17.100000000000001" customHeight="1" x14ac:dyDescent="0.2">
      <c r="A13" s="14" t="s">
        <v>5</v>
      </c>
      <c r="B13" s="17">
        <f>[9]Março!$F$5</f>
        <v>94</v>
      </c>
      <c r="C13" s="17">
        <f>[9]Março!$F$6</f>
        <v>90</v>
      </c>
      <c r="D13" s="17">
        <f>[9]Março!$F$7</f>
        <v>95</v>
      </c>
      <c r="E13" s="17">
        <f>[9]Março!$F$8</f>
        <v>94</v>
      </c>
      <c r="F13" s="17">
        <f>[9]Março!$F$9</f>
        <v>92</v>
      </c>
      <c r="G13" s="17">
        <f>[9]Março!$F$10</f>
        <v>93</v>
      </c>
      <c r="H13" s="17">
        <f>[9]Março!$F$11</f>
        <v>92</v>
      </c>
      <c r="I13" s="17">
        <f>[9]Março!$F$12</f>
        <v>95</v>
      </c>
      <c r="J13" s="17">
        <f>[9]Março!$F$13</f>
        <v>91</v>
      </c>
      <c r="K13" s="17">
        <f>[9]Março!$F$14</f>
        <v>92</v>
      </c>
      <c r="L13" s="17">
        <f>[9]Março!$F$15</f>
        <v>93</v>
      </c>
      <c r="M13" s="17">
        <f>[9]Março!$F$16</f>
        <v>95</v>
      </c>
      <c r="N13" s="17">
        <f>[9]Março!$F$17</f>
        <v>91</v>
      </c>
      <c r="O13" s="17">
        <f>[9]Março!$F$18</f>
        <v>89</v>
      </c>
      <c r="P13" s="17">
        <f>[9]Março!$F$19</f>
        <v>86</v>
      </c>
      <c r="Q13" s="17">
        <f>[9]Março!$F$20</f>
        <v>93</v>
      </c>
      <c r="R13" s="17">
        <f>[9]Março!$F$21</f>
        <v>87</v>
      </c>
      <c r="S13" s="17">
        <f>[9]Março!$F$22</f>
        <v>89</v>
      </c>
      <c r="T13" s="17">
        <f>[9]Março!$F$23</f>
        <v>91</v>
      </c>
      <c r="U13" s="17">
        <f>[9]Março!$F$24</f>
        <v>88</v>
      </c>
      <c r="V13" s="17">
        <f>[9]Março!$F$25</f>
        <v>94</v>
      </c>
      <c r="W13" s="17">
        <f>[9]Março!$F$26</f>
        <v>95</v>
      </c>
      <c r="X13" s="17">
        <f>[9]Março!$F$27</f>
        <v>93</v>
      </c>
      <c r="Y13" s="17">
        <f>[9]Março!$F$28</f>
        <v>91</v>
      </c>
      <c r="Z13" s="17">
        <f>[9]Março!$F$29</f>
        <v>95</v>
      </c>
      <c r="AA13" s="17">
        <f>[9]Março!$F$30</f>
        <v>87</v>
      </c>
      <c r="AB13" s="17">
        <f>[9]Março!$F$31</f>
        <v>92</v>
      </c>
      <c r="AC13" s="17">
        <f>[9]Março!$F$32</f>
        <v>93</v>
      </c>
      <c r="AD13" s="17">
        <f>[9]Março!$F$33</f>
        <v>93</v>
      </c>
      <c r="AE13" s="17">
        <f>[9]Março!$F$34</f>
        <v>93</v>
      </c>
      <c r="AF13" s="17">
        <f>[9]Março!$F$35</f>
        <v>90</v>
      </c>
      <c r="AG13" s="34">
        <f t="shared" si="3"/>
        <v>95</v>
      </c>
      <c r="AH13" s="37">
        <f t="shared" si="1"/>
        <v>91.806451612903231</v>
      </c>
    </row>
    <row r="14" spans="1:35" ht="17.100000000000001" customHeight="1" x14ac:dyDescent="0.2">
      <c r="A14" s="14" t="s">
        <v>48</v>
      </c>
      <c r="B14" s="17">
        <f>[10]Março!$F$5</f>
        <v>97</v>
      </c>
      <c r="C14" s="17">
        <f>[10]Março!$F$6</f>
        <v>97</v>
      </c>
      <c r="D14" s="17">
        <f>[10]Março!$F$7</f>
        <v>91</v>
      </c>
      <c r="E14" s="17">
        <f>[10]Março!$F$8</f>
        <v>96</v>
      </c>
      <c r="F14" s="17">
        <f>[10]Março!$F$9</f>
        <v>98</v>
      </c>
      <c r="G14" s="17">
        <f>[10]Março!$F$10</f>
        <v>96</v>
      </c>
      <c r="H14" s="17">
        <f>[10]Março!$F$11</f>
        <v>97</v>
      </c>
      <c r="I14" s="17">
        <f>[10]Março!$F$12</f>
        <v>97</v>
      </c>
      <c r="J14" s="17">
        <f>[10]Março!$F$13</f>
        <v>95</v>
      </c>
      <c r="K14" s="17">
        <f>[10]Março!$F$14</f>
        <v>95</v>
      </c>
      <c r="L14" s="17">
        <f>[10]Março!$F$15</f>
        <v>98</v>
      </c>
      <c r="M14" s="17">
        <f>[10]Março!$F$16</f>
        <v>99</v>
      </c>
      <c r="N14" s="17">
        <f>[10]Março!$F$17</f>
        <v>97</v>
      </c>
      <c r="O14" s="17">
        <f>[10]Março!$F$18</f>
        <v>95</v>
      </c>
      <c r="P14" s="17">
        <f>[10]Março!$F$19</f>
        <v>92</v>
      </c>
      <c r="Q14" s="17">
        <f>[10]Março!$F$20</f>
        <v>97</v>
      </c>
      <c r="R14" s="17">
        <f>[10]Março!$F$21</f>
        <v>94</v>
      </c>
      <c r="S14" s="17">
        <f>[10]Março!$F$22</f>
        <v>95</v>
      </c>
      <c r="T14" s="17">
        <f>[10]Março!$F$23</f>
        <v>93</v>
      </c>
      <c r="U14" s="17">
        <f>[10]Março!$F$24</f>
        <v>96</v>
      </c>
      <c r="V14" s="17">
        <f>[10]Março!$F$25</f>
        <v>96</v>
      </c>
      <c r="W14" s="17">
        <f>[10]Março!$F$26</f>
        <v>97</v>
      </c>
      <c r="X14" s="17">
        <f>[10]Março!$F$27</f>
        <v>98</v>
      </c>
      <c r="Y14" s="17">
        <f>[10]Março!$F$28</f>
        <v>88</v>
      </c>
      <c r="Z14" s="17">
        <f>[10]Março!$F$29</f>
        <v>97</v>
      </c>
      <c r="AA14" s="17">
        <f>[10]Março!$F$30</f>
        <v>97</v>
      </c>
      <c r="AB14" s="17">
        <f>[10]Março!$F$31</f>
        <v>98</v>
      </c>
      <c r="AC14" s="17">
        <f>[10]Março!$F$32</f>
        <v>98</v>
      </c>
      <c r="AD14" s="17">
        <f>[10]Março!$F$33</f>
        <v>99</v>
      </c>
      <c r="AE14" s="17">
        <f>[10]Março!$F$34</f>
        <v>95</v>
      </c>
      <c r="AF14" s="17">
        <f>[10]Março!$F$35</f>
        <v>98</v>
      </c>
      <c r="AG14" s="34">
        <f t="shared" ref="AG14" si="4">MAX(B14:AF14)</f>
        <v>99</v>
      </c>
      <c r="AH14" s="37">
        <f t="shared" ref="AH14" si="5">AVERAGE(B14:AF14)</f>
        <v>96</v>
      </c>
    </row>
    <row r="15" spans="1:35" ht="17.100000000000001" customHeight="1" x14ac:dyDescent="0.2">
      <c r="A15" s="14" t="s">
        <v>6</v>
      </c>
      <c r="B15" s="17">
        <f>[11]Março!$F$5</f>
        <v>94</v>
      </c>
      <c r="C15" s="17">
        <f>[11]Março!$F$6</f>
        <v>94</v>
      </c>
      <c r="D15" s="17">
        <f>[11]Março!$F$7</f>
        <v>93</v>
      </c>
      <c r="E15" s="17">
        <f>[11]Março!$F$8</f>
        <v>89</v>
      </c>
      <c r="F15" s="17">
        <f>[11]Março!$F$9</f>
        <v>94</v>
      </c>
      <c r="G15" s="17">
        <f>[11]Março!$F$10</f>
        <v>94</v>
      </c>
      <c r="H15" s="17">
        <f>[11]Março!$F$11</f>
        <v>94</v>
      </c>
      <c r="I15" s="17">
        <f>[11]Março!$F$12</f>
        <v>94</v>
      </c>
      <c r="J15" s="17">
        <f>[11]Março!$F$13</f>
        <v>93</v>
      </c>
      <c r="K15" s="17">
        <f>[11]Março!$F$14</f>
        <v>93</v>
      </c>
      <c r="L15" s="17">
        <f>[11]Março!$F$15</f>
        <v>93</v>
      </c>
      <c r="M15" s="17">
        <f>[11]Março!$F$16</f>
        <v>94</v>
      </c>
      <c r="N15" s="17">
        <f>[11]Março!$F$17</f>
        <v>94</v>
      </c>
      <c r="O15" s="17">
        <f>[11]Março!$F$18</f>
        <v>94</v>
      </c>
      <c r="P15" s="17">
        <f>[11]Março!$F$19</f>
        <v>94</v>
      </c>
      <c r="Q15" s="17">
        <f>[11]Março!$F$20</f>
        <v>95</v>
      </c>
      <c r="R15" s="17">
        <f>[11]Março!$F$21</f>
        <v>95</v>
      </c>
      <c r="S15" s="17">
        <f>[11]Março!$F$22</f>
        <v>93</v>
      </c>
      <c r="T15" s="17">
        <f>[11]Março!$F$23</f>
        <v>94</v>
      </c>
      <c r="U15" s="17">
        <f>[11]Março!$F$24</f>
        <v>94</v>
      </c>
      <c r="V15" s="17">
        <f>[11]Março!$F$25</f>
        <v>93</v>
      </c>
      <c r="W15" s="17">
        <f>[11]Março!$F$26</f>
        <v>94</v>
      </c>
      <c r="X15" s="17">
        <f>[11]Março!$F$27</f>
        <v>94</v>
      </c>
      <c r="Y15" s="17">
        <f>[11]Março!$F$28</f>
        <v>94</v>
      </c>
      <c r="Z15" s="17">
        <f>[11]Março!$F$29</f>
        <v>94</v>
      </c>
      <c r="AA15" s="17">
        <f>[11]Março!$F$30</f>
        <v>94</v>
      </c>
      <c r="AB15" s="17">
        <f>[11]Março!$F$31</f>
        <v>94</v>
      </c>
      <c r="AC15" s="17">
        <f>[11]Março!$F$32</f>
        <v>94</v>
      </c>
      <c r="AD15" s="17">
        <f>[11]Março!$F$33</f>
        <v>94</v>
      </c>
      <c r="AE15" s="17">
        <f>[11]Março!$F$34</f>
        <v>95</v>
      </c>
      <c r="AF15" s="17">
        <f>[11]Março!$F$35</f>
        <v>95</v>
      </c>
      <c r="AG15" s="34">
        <f t="shared" si="3"/>
        <v>95</v>
      </c>
      <c r="AH15" s="37">
        <f t="shared" si="1"/>
        <v>93.774193548387103</v>
      </c>
    </row>
    <row r="16" spans="1:35" ht="17.100000000000001" customHeight="1" x14ac:dyDescent="0.2">
      <c r="A16" s="14" t="s">
        <v>7</v>
      </c>
      <c r="B16" s="17">
        <f>[12]Março!$F$5</f>
        <v>83</v>
      </c>
      <c r="C16" s="17">
        <f>[12]Março!$F$6</f>
        <v>95</v>
      </c>
      <c r="D16" s="17">
        <f>[12]Março!$F$7</f>
        <v>96</v>
      </c>
      <c r="E16" s="17">
        <f>[12]Março!$F$8</f>
        <v>96</v>
      </c>
      <c r="F16" s="17">
        <f>[12]Março!$F$9</f>
        <v>95</v>
      </c>
      <c r="G16" s="17">
        <f>[12]Março!$F$10</f>
        <v>96</v>
      </c>
      <c r="H16" s="17">
        <f>[12]Março!$F$11</f>
        <v>95</v>
      </c>
      <c r="I16" s="17">
        <f>[12]Março!$F$12</f>
        <v>96</v>
      </c>
      <c r="J16" s="17">
        <f>[12]Março!$F$13</f>
        <v>85</v>
      </c>
      <c r="K16" s="17">
        <f>[12]Março!$F$14</f>
        <v>96</v>
      </c>
      <c r="L16" s="17">
        <f>[12]Março!$F$15</f>
        <v>97</v>
      </c>
      <c r="M16" s="17">
        <f>[12]Março!$F$16</f>
        <v>96</v>
      </c>
      <c r="N16" s="17">
        <f>[12]Março!$F$17</f>
        <v>96</v>
      </c>
      <c r="O16" s="17">
        <f>[12]Março!$F$18</f>
        <v>96</v>
      </c>
      <c r="P16" s="17">
        <f>[12]Março!$F$19</f>
        <v>95</v>
      </c>
      <c r="Q16" s="17">
        <f>[12]Março!$F$20</f>
        <v>94</v>
      </c>
      <c r="R16" s="17">
        <f>[12]Março!$F$21</f>
        <v>94</v>
      </c>
      <c r="S16" s="17">
        <f>[12]Março!$F$22</f>
        <v>94</v>
      </c>
      <c r="T16" s="17">
        <f>[12]Março!$F$23</f>
        <v>93</v>
      </c>
      <c r="U16" s="17">
        <f>[12]Março!$F$24</f>
        <v>96</v>
      </c>
      <c r="V16" s="17">
        <f>[12]Março!$F$25</f>
        <v>95</v>
      </c>
      <c r="W16" s="17">
        <f>[12]Março!$F$26</f>
        <v>96</v>
      </c>
      <c r="X16" s="17">
        <f>[12]Março!$F$27</f>
        <v>94</v>
      </c>
      <c r="Y16" s="17">
        <f>[12]Março!$F$28</f>
        <v>92</v>
      </c>
      <c r="Z16" s="17">
        <f>[12]Março!$F$29</f>
        <v>84</v>
      </c>
      <c r="AA16" s="17">
        <f>[12]Março!$F$30</f>
        <v>80</v>
      </c>
      <c r="AB16" s="17">
        <f>[12]Março!$F$31</f>
        <v>86</v>
      </c>
      <c r="AC16" s="17">
        <f>[12]Março!$F$32</f>
        <v>91</v>
      </c>
      <c r="AD16" s="17">
        <f>[12]Março!$F$33</f>
        <v>95</v>
      </c>
      <c r="AE16" s="17">
        <f>[12]Março!$F$34</f>
        <v>96</v>
      </c>
      <c r="AF16" s="17">
        <f>[12]Março!$F$35</f>
        <v>95</v>
      </c>
      <c r="AG16" s="34">
        <f t="shared" si="3"/>
        <v>97</v>
      </c>
      <c r="AH16" s="37">
        <f t="shared" si="1"/>
        <v>93.161290322580641</v>
      </c>
    </row>
    <row r="17" spans="1:34" ht="17.100000000000001" customHeight="1" x14ac:dyDescent="0.2">
      <c r="A17" s="14" t="s">
        <v>8</v>
      </c>
      <c r="B17" s="17">
        <f>[13]Março!$F$5</f>
        <v>89</v>
      </c>
      <c r="C17" s="17">
        <f>[13]Março!$F$6</f>
        <v>89</v>
      </c>
      <c r="D17" s="17">
        <f>[13]Março!$F$7</f>
        <v>95</v>
      </c>
      <c r="E17" s="17">
        <f>[13]Março!$F$8</f>
        <v>96</v>
      </c>
      <c r="F17" s="17">
        <f>[13]Março!$F$9</f>
        <v>95</v>
      </c>
      <c r="G17" s="17">
        <f>[13]Março!$F$10</f>
        <v>96</v>
      </c>
      <c r="H17" s="17">
        <f>[13]Março!$F$11</f>
        <v>92</v>
      </c>
      <c r="I17" s="17">
        <f>[13]Março!$F$12</f>
        <v>96</v>
      </c>
      <c r="J17" s="17">
        <f>[13]Março!$F$13</f>
        <v>94</v>
      </c>
      <c r="K17" s="17">
        <f>[13]Março!$F$14</f>
        <v>94</v>
      </c>
      <c r="L17" s="17">
        <f>[13]Março!$F$15</f>
        <v>96</v>
      </c>
      <c r="M17" s="17">
        <f>[13]Março!$F$16</f>
        <v>96</v>
      </c>
      <c r="N17" s="17">
        <f>[13]Março!$F$17</f>
        <v>96</v>
      </c>
      <c r="O17" s="17">
        <f>[13]Março!$F$18</f>
        <v>96</v>
      </c>
      <c r="P17" s="17">
        <f>[13]Março!$F$19</f>
        <v>94</v>
      </c>
      <c r="Q17" s="17">
        <f>[13]Março!$F$20</f>
        <v>95</v>
      </c>
      <c r="R17" s="17">
        <f>[13]Março!$F$21</f>
        <v>90</v>
      </c>
      <c r="S17" s="17">
        <f>[13]Março!$F$22</f>
        <v>94</v>
      </c>
      <c r="T17" s="17">
        <f>[13]Março!$F$23</f>
        <v>93</v>
      </c>
      <c r="U17" s="17">
        <f>[13]Março!$F$24</f>
        <v>96</v>
      </c>
      <c r="V17" s="17">
        <f>[13]Março!$F$25</f>
        <v>97</v>
      </c>
      <c r="W17" s="17">
        <f>[13]Março!$F$26</f>
        <v>96</v>
      </c>
      <c r="X17" s="17">
        <f>[13]Março!$F$27</f>
        <v>94</v>
      </c>
      <c r="Y17" s="17">
        <f>[13]Março!$F$28</f>
        <v>94</v>
      </c>
      <c r="Z17" s="17">
        <f>[13]Março!$F$29</f>
        <v>90</v>
      </c>
      <c r="AA17" s="17">
        <f>[13]Março!$F$30</f>
        <v>86</v>
      </c>
      <c r="AB17" s="17">
        <f>[13]Março!$F$31</f>
        <v>90</v>
      </c>
      <c r="AC17" s="17">
        <f>[13]Março!$F$32</f>
        <v>89</v>
      </c>
      <c r="AD17" s="17">
        <f>[13]Março!$F$33</f>
        <v>87</v>
      </c>
      <c r="AE17" s="17">
        <f>[13]Março!$F$34</f>
        <v>94</v>
      </c>
      <c r="AF17" s="17">
        <f>[13]Março!$F$35</f>
        <v>94</v>
      </c>
      <c r="AG17" s="34">
        <f>MAX(B17:AF17)</f>
        <v>97</v>
      </c>
      <c r="AH17" s="37">
        <f>AVERAGE(B17:AF17)</f>
        <v>93.322580645161295</v>
      </c>
    </row>
    <row r="18" spans="1:34" ht="17.100000000000001" customHeight="1" x14ac:dyDescent="0.2">
      <c r="A18" s="14" t="s">
        <v>9</v>
      </c>
      <c r="B18" s="17">
        <f>[14]Março!$F$5</f>
        <v>80</v>
      </c>
      <c r="C18" s="17">
        <f>[14]Março!$F$6</f>
        <v>80</v>
      </c>
      <c r="D18" s="17">
        <f>[14]Março!$F$7</f>
        <v>96</v>
      </c>
      <c r="E18" s="17">
        <f>[14]Março!$F$8</f>
        <v>94</v>
      </c>
      <c r="F18" s="17">
        <f>[14]Março!$F$9</f>
        <v>95</v>
      </c>
      <c r="G18" s="17">
        <f>[14]Março!$F$10</f>
        <v>95</v>
      </c>
      <c r="H18" s="17">
        <f>[14]Março!$F$11</f>
        <v>94</v>
      </c>
      <c r="I18" s="17">
        <f>[14]Março!$F$12</f>
        <v>95</v>
      </c>
      <c r="J18" s="17">
        <f>[14]Março!$F$13</f>
        <v>85</v>
      </c>
      <c r="K18" s="17">
        <f>[14]Março!$F$14</f>
        <v>93</v>
      </c>
      <c r="L18" s="17">
        <f>[14]Março!$F$15</f>
        <v>96</v>
      </c>
      <c r="M18" s="17">
        <f>[14]Março!$F$16</f>
        <v>96</v>
      </c>
      <c r="N18" s="17">
        <f>[14]Março!$F$17</f>
        <v>96</v>
      </c>
      <c r="O18" s="17">
        <f>[14]Março!$F$18</f>
        <v>97</v>
      </c>
      <c r="P18" s="17">
        <f>[14]Março!$F$19</f>
        <v>93</v>
      </c>
      <c r="Q18" s="17">
        <f>[14]Março!$F$20</f>
        <v>95</v>
      </c>
      <c r="R18" s="17">
        <f>[14]Março!$F$21</f>
        <v>88</v>
      </c>
      <c r="S18" s="17">
        <f>[14]Março!$F$22</f>
        <v>93</v>
      </c>
      <c r="T18" s="17">
        <f>[14]Março!$F$23</f>
        <v>89</v>
      </c>
      <c r="U18" s="17">
        <f>[14]Março!$F$24</f>
        <v>96</v>
      </c>
      <c r="V18" s="17">
        <f>[14]Março!$F$25</f>
        <v>95</v>
      </c>
      <c r="W18" s="17">
        <f>[14]Março!$F$26</f>
        <v>97</v>
      </c>
      <c r="X18" s="17">
        <f>[14]Março!$F$27</f>
        <v>91</v>
      </c>
      <c r="Y18" s="17">
        <f>[14]Março!$F$28</f>
        <v>90</v>
      </c>
      <c r="Z18" s="17">
        <f>[14]Março!$F$29</f>
        <v>89</v>
      </c>
      <c r="AA18" s="17">
        <f>[14]Março!$F$30</f>
        <v>82</v>
      </c>
      <c r="AB18" s="17">
        <f>[14]Março!$F$31</f>
        <v>88</v>
      </c>
      <c r="AC18" s="17">
        <f>[14]Março!$F$32</f>
        <v>87</v>
      </c>
      <c r="AD18" s="17">
        <f>[14]Março!$F$33</f>
        <v>85</v>
      </c>
      <c r="AE18" s="17">
        <f>[14]Março!$F$34</f>
        <v>97</v>
      </c>
      <c r="AF18" s="17">
        <f>[14]Março!$F$35</f>
        <v>94</v>
      </c>
      <c r="AG18" s="34">
        <f t="shared" ref="AG18:AG29" si="6">MAX(B18:AF18)</f>
        <v>97</v>
      </c>
      <c r="AH18" s="37">
        <f t="shared" ref="AH18:AH30" si="7">AVERAGE(B18:AF18)</f>
        <v>91.645161290322577</v>
      </c>
    </row>
    <row r="19" spans="1:34" ht="17.100000000000001" customHeight="1" x14ac:dyDescent="0.2">
      <c r="A19" s="14" t="s">
        <v>47</v>
      </c>
      <c r="B19" s="17">
        <f>[15]Março!$F$5</f>
        <v>93</v>
      </c>
      <c r="C19" s="17">
        <f>[15]Março!$F$6</f>
        <v>94</v>
      </c>
      <c r="D19" s="17">
        <f>[15]Março!$F$7</f>
        <v>95</v>
      </c>
      <c r="E19" s="17">
        <f>[15]Março!$F$8</f>
        <v>95</v>
      </c>
      <c r="F19" s="17">
        <f>[15]Março!$F$9</f>
        <v>96</v>
      </c>
      <c r="G19" s="17">
        <f>[15]Março!$F$10</f>
        <v>94</v>
      </c>
      <c r="H19" s="17">
        <f>[15]Março!$F$11</f>
        <v>93</v>
      </c>
      <c r="I19" s="17">
        <f>[15]Março!$F$12</f>
        <v>96</v>
      </c>
      <c r="J19" s="17">
        <f>[15]Março!$F$13</f>
        <v>93</v>
      </c>
      <c r="K19" s="17">
        <f>[15]Março!$F$14</f>
        <v>96</v>
      </c>
      <c r="L19" s="17">
        <f>[15]Março!$F$15</f>
        <v>95</v>
      </c>
      <c r="M19" s="17">
        <f>[15]Março!$F$16</f>
        <v>94</v>
      </c>
      <c r="N19" s="17">
        <f>[15]Março!$F$17</f>
        <v>94</v>
      </c>
      <c r="O19" s="17">
        <f>[15]Março!$F$18</f>
        <v>93</v>
      </c>
      <c r="P19" s="17">
        <f>[15]Março!$F$19</f>
        <v>91</v>
      </c>
      <c r="Q19" s="17">
        <f>[15]Março!$F$20</f>
        <v>94</v>
      </c>
      <c r="R19" s="17">
        <f>[15]Março!$F$21</f>
        <v>93</v>
      </c>
      <c r="S19" s="17">
        <f>[15]Março!$F$22</f>
        <v>93</v>
      </c>
      <c r="T19" s="17">
        <f>[15]Março!$F$23</f>
        <v>94</v>
      </c>
      <c r="U19" s="17">
        <f>[15]Março!$F$24</f>
        <v>95</v>
      </c>
      <c r="V19" s="17">
        <f>[15]Março!$F$25</f>
        <v>95</v>
      </c>
      <c r="W19" s="17">
        <f>[15]Março!$F$26</f>
        <v>95</v>
      </c>
      <c r="X19" s="17">
        <f>[15]Março!$F$27</f>
        <v>94</v>
      </c>
      <c r="Y19" s="17">
        <f>[15]Março!$F$28</f>
        <v>94</v>
      </c>
      <c r="Z19" s="17">
        <f>[15]Março!$F$29</f>
        <v>85</v>
      </c>
      <c r="AA19" s="17">
        <f>[15]Março!$F$30</f>
        <v>83</v>
      </c>
      <c r="AB19" s="17">
        <f>[15]Março!$F$31</f>
        <v>87</v>
      </c>
      <c r="AC19" s="17">
        <f>[15]Março!$F$32</f>
        <v>93</v>
      </c>
      <c r="AD19" s="17">
        <f>[15]Março!$F$33</f>
        <v>93</v>
      </c>
      <c r="AE19" s="17">
        <f>[15]Março!$F$34</f>
        <v>92</v>
      </c>
      <c r="AF19" s="17">
        <f>[15]Março!$F$35</f>
        <v>90</v>
      </c>
      <c r="AG19" s="34">
        <f t="shared" ref="AG19" si="8">MAX(B19:AF19)</f>
        <v>96</v>
      </c>
      <c r="AH19" s="37">
        <f t="shared" ref="AH19" si="9">AVERAGE(B19:AF19)</f>
        <v>92.967741935483872</v>
      </c>
    </row>
    <row r="20" spans="1:34" ht="17.100000000000001" customHeight="1" x14ac:dyDescent="0.2">
      <c r="A20" s="14" t="s">
        <v>10</v>
      </c>
      <c r="B20" s="17">
        <f>[16]Março!$F$5</f>
        <v>94</v>
      </c>
      <c r="C20" s="17">
        <f>[16]Março!$F$6</f>
        <v>95</v>
      </c>
      <c r="D20" s="17">
        <f>[16]Março!$F$7</f>
        <v>96</v>
      </c>
      <c r="E20" s="17">
        <f>[16]Março!$F$8</f>
        <v>95</v>
      </c>
      <c r="F20" s="17">
        <f>[16]Março!$F$9</f>
        <v>96</v>
      </c>
      <c r="G20" s="17">
        <f>[16]Março!$F$10</f>
        <v>96</v>
      </c>
      <c r="H20" s="17">
        <f>[16]Março!$F$11</f>
        <v>96</v>
      </c>
      <c r="I20" s="17">
        <f>[16]Março!$F$12</f>
        <v>95</v>
      </c>
      <c r="J20" s="17">
        <f>[16]Março!$F$13</f>
        <v>94</v>
      </c>
      <c r="K20" s="17">
        <f>[16]Março!$F$14</f>
        <v>96</v>
      </c>
      <c r="L20" s="17">
        <f>[16]Março!$F$15</f>
        <v>96</v>
      </c>
      <c r="M20" s="17">
        <f>[16]Março!$F$16</f>
        <v>96</v>
      </c>
      <c r="N20" s="17">
        <f>[16]Março!$F$17</f>
        <v>94</v>
      </c>
      <c r="O20" s="17">
        <f>[16]Março!$F$18</f>
        <v>95</v>
      </c>
      <c r="P20" s="17">
        <f>[16]Março!$F$19</f>
        <v>93</v>
      </c>
      <c r="Q20" s="17">
        <f>[16]Março!$F$20</f>
        <v>93</v>
      </c>
      <c r="R20" s="17">
        <f>[16]Março!$F$21</f>
        <v>93</v>
      </c>
      <c r="S20" s="17">
        <f>[16]Março!$F$22</f>
        <v>91</v>
      </c>
      <c r="T20" s="17">
        <f>[16]Março!$F$23</f>
        <v>88</v>
      </c>
      <c r="U20" s="17">
        <f>[16]Março!$F$24</f>
        <v>94</v>
      </c>
      <c r="V20" s="17">
        <f>[16]Março!$F$25</f>
        <v>95</v>
      </c>
      <c r="W20" s="17">
        <f>[16]Março!$F$26</f>
        <v>96</v>
      </c>
      <c r="X20" s="17">
        <f>[16]Março!$F$27</f>
        <v>94</v>
      </c>
      <c r="Y20" s="17">
        <f>[16]Março!$F$28</f>
        <v>91</v>
      </c>
      <c r="Z20" s="17">
        <f>[16]Março!$F$29</f>
        <v>88</v>
      </c>
      <c r="AA20" s="17">
        <f>[16]Março!$F$30</f>
        <v>90</v>
      </c>
      <c r="AB20" s="17">
        <f>[16]Março!$F$31</f>
        <v>88</v>
      </c>
      <c r="AC20" s="17">
        <f>[16]Março!$F$32</f>
        <v>91</v>
      </c>
      <c r="AD20" s="17">
        <f>[16]Março!$F$33</f>
        <v>91</v>
      </c>
      <c r="AE20" s="17">
        <f>[16]Março!$F$34</f>
        <v>92</v>
      </c>
      <c r="AF20" s="17">
        <f>[16]Março!$F$35</f>
        <v>90</v>
      </c>
      <c r="AG20" s="34">
        <f t="shared" si="6"/>
        <v>96</v>
      </c>
      <c r="AH20" s="37">
        <f t="shared" si="7"/>
        <v>93.290322580645167</v>
      </c>
    </row>
    <row r="21" spans="1:34" ht="17.100000000000001" customHeight="1" x14ac:dyDescent="0.2">
      <c r="A21" s="14" t="s">
        <v>11</v>
      </c>
      <c r="B21" s="17">
        <f>[17]Março!$F$5</f>
        <v>96</v>
      </c>
      <c r="C21" s="17">
        <f>[17]Março!$F$6</f>
        <v>99</v>
      </c>
      <c r="D21" s="17">
        <f>[17]Março!$F$7</f>
        <v>100</v>
      </c>
      <c r="E21" s="17">
        <f>[17]Março!$F$8</f>
        <v>100</v>
      </c>
      <c r="F21" s="17">
        <f>[17]Março!$F$9</f>
        <v>100</v>
      </c>
      <c r="G21" s="17">
        <f>[17]Março!$F$10</f>
        <v>100</v>
      </c>
      <c r="H21" s="17">
        <f>[17]Março!$F$11</f>
        <v>100</v>
      </c>
      <c r="I21" s="17">
        <f>[17]Março!$F$12</f>
        <v>100</v>
      </c>
      <c r="J21" s="17">
        <f>[17]Março!$F$13</f>
        <v>97</v>
      </c>
      <c r="K21" s="17">
        <f>[17]Março!$F$14</f>
        <v>100</v>
      </c>
      <c r="L21" s="17">
        <f>[17]Março!$F$15</f>
        <v>100</v>
      </c>
      <c r="M21" s="17">
        <f>[17]Março!$F$16</f>
        <v>100</v>
      </c>
      <c r="N21" s="17">
        <f>[17]Março!$F$17</f>
        <v>100</v>
      </c>
      <c r="O21" s="17">
        <f>[17]Março!$F$18</f>
        <v>100</v>
      </c>
      <c r="P21" s="17">
        <f>[17]Março!$F$19</f>
        <v>100</v>
      </c>
      <c r="Q21" s="17">
        <f>[17]Março!$F$20</f>
        <v>100</v>
      </c>
      <c r="R21" s="17">
        <f>[17]Março!$F$21</f>
        <v>100</v>
      </c>
      <c r="S21" s="17">
        <f>[17]Março!$F$22</f>
        <v>100</v>
      </c>
      <c r="T21" s="17">
        <f>[17]Março!$F$23</f>
        <v>99</v>
      </c>
      <c r="U21" s="17">
        <f>[17]Março!$F$24</f>
        <v>100</v>
      </c>
      <c r="V21" s="17">
        <f>[17]Março!$F$25</f>
        <v>100</v>
      </c>
      <c r="W21" s="17">
        <f>[17]Março!$F$26</f>
        <v>100</v>
      </c>
      <c r="X21" s="17">
        <f>[17]Março!$F$27</f>
        <v>96</v>
      </c>
      <c r="Y21" s="17">
        <f>[17]Março!$F$28</f>
        <v>99</v>
      </c>
      <c r="Z21" s="17">
        <f>[17]Março!$F$29</f>
        <v>100</v>
      </c>
      <c r="AA21" s="17">
        <f>[17]Março!$F$30</f>
        <v>98</v>
      </c>
      <c r="AB21" s="17">
        <f>[17]Março!$F$31</f>
        <v>99</v>
      </c>
      <c r="AC21" s="17">
        <f>[17]Março!$F$32</f>
        <v>100</v>
      </c>
      <c r="AD21" s="17">
        <f>[17]Março!$F$33</f>
        <v>100</v>
      </c>
      <c r="AE21" s="17">
        <f>[17]Março!$F$34</f>
        <v>100</v>
      </c>
      <c r="AF21" s="17">
        <f>[17]Março!$F$35</f>
        <v>100</v>
      </c>
      <c r="AG21" s="34">
        <f t="shared" si="6"/>
        <v>100</v>
      </c>
      <c r="AH21" s="37">
        <f t="shared" si="7"/>
        <v>99.451612903225808</v>
      </c>
    </row>
    <row r="22" spans="1:34" ht="17.100000000000001" customHeight="1" x14ac:dyDescent="0.2">
      <c r="A22" s="14" t="s">
        <v>12</v>
      </c>
      <c r="B22" s="17">
        <f>[18]Março!$F$5</f>
        <v>96</v>
      </c>
      <c r="C22" s="17">
        <f>[18]Março!$F$6</f>
        <v>94</v>
      </c>
      <c r="D22" s="17">
        <f>[18]Março!$F$7</f>
        <v>96</v>
      </c>
      <c r="E22" s="17">
        <f>[18]Março!$F$8</f>
        <v>96</v>
      </c>
      <c r="F22" s="17">
        <f>[18]Março!$F$9</f>
        <v>96</v>
      </c>
      <c r="G22" s="17">
        <f>[18]Março!$F$10</f>
        <v>95</v>
      </c>
      <c r="H22" s="17">
        <f>[18]Março!$F$11</f>
        <v>94</v>
      </c>
      <c r="I22" s="17">
        <f>[18]Março!$F$12</f>
        <v>96</v>
      </c>
      <c r="J22" s="17">
        <f>[18]Março!$F$13</f>
        <v>95</v>
      </c>
      <c r="K22" s="17">
        <f>[18]Março!$F$14</f>
        <v>96</v>
      </c>
      <c r="L22" s="17">
        <f>[18]Março!$F$15</f>
        <v>96</v>
      </c>
      <c r="M22" s="17">
        <f>[18]Março!$F$16</f>
        <v>96</v>
      </c>
      <c r="N22" s="17">
        <f>[18]Março!$F$17</f>
        <v>96</v>
      </c>
      <c r="O22" s="17">
        <f>[18]Março!$F$18</f>
        <v>91</v>
      </c>
      <c r="P22" s="17">
        <f>[18]Março!$F$19</f>
        <v>96</v>
      </c>
      <c r="Q22" s="17">
        <f>[18]Março!$F$20</f>
        <v>96</v>
      </c>
      <c r="R22" s="17">
        <f>[18]Março!$F$21</f>
        <v>96</v>
      </c>
      <c r="S22" s="17">
        <f>[18]Março!$F$22</f>
        <v>95</v>
      </c>
      <c r="T22" s="17">
        <f>[18]Março!$F$23</f>
        <v>94</v>
      </c>
      <c r="U22" s="17">
        <f>[18]Março!$F$24</f>
        <v>96</v>
      </c>
      <c r="V22" s="17">
        <f>[18]Março!$F$25</f>
        <v>96</v>
      </c>
      <c r="W22" s="17">
        <f>[18]Março!$F$26</f>
        <v>96</v>
      </c>
      <c r="X22" s="17">
        <f>[18]Março!$F$27</f>
        <v>93</v>
      </c>
      <c r="Y22" s="17">
        <f>[18]Março!$F$28</f>
        <v>90</v>
      </c>
      <c r="Z22" s="17">
        <f>[18]Março!$F$29</f>
        <v>91</v>
      </c>
      <c r="AA22" s="17">
        <f>[18]Março!$F$30</f>
        <v>84</v>
      </c>
      <c r="AB22" s="17">
        <f>[18]Março!$F$31</f>
        <v>87</v>
      </c>
      <c r="AC22" s="17">
        <f>[18]Março!$F$32</f>
        <v>95</v>
      </c>
      <c r="AD22" s="17">
        <f>[18]Março!$F$33</f>
        <v>95</v>
      </c>
      <c r="AE22" s="17">
        <f>[18]Março!$F$34</f>
        <v>94</v>
      </c>
      <c r="AF22" s="17">
        <f>[18]Março!$F$35</f>
        <v>95</v>
      </c>
      <c r="AG22" s="34">
        <f t="shared" si="6"/>
        <v>96</v>
      </c>
      <c r="AH22" s="37">
        <f t="shared" si="7"/>
        <v>94.258064516129039</v>
      </c>
    </row>
    <row r="23" spans="1:34" ht="17.100000000000001" customHeight="1" x14ac:dyDescent="0.2">
      <c r="A23" s="14" t="s">
        <v>13</v>
      </c>
      <c r="B23" s="17">
        <f>[19]Março!$F$5</f>
        <v>96</v>
      </c>
      <c r="C23" s="17">
        <f>[19]Março!$F$6</f>
        <v>96</v>
      </c>
      <c r="D23" s="17">
        <f>[19]Março!$F$7</f>
        <v>95</v>
      </c>
      <c r="E23" s="17">
        <f>[19]Março!$F$8</f>
        <v>96</v>
      </c>
      <c r="F23" s="17">
        <f>[19]Março!$F$9</f>
        <v>96</v>
      </c>
      <c r="G23" s="17">
        <f>[19]Março!$F$10</f>
        <v>96</v>
      </c>
      <c r="H23" s="17">
        <f>[19]Março!$F$11</f>
        <v>94</v>
      </c>
      <c r="I23" s="17">
        <f>[19]Março!$F$12</f>
        <v>96</v>
      </c>
      <c r="J23" s="17">
        <f>[19]Março!$F$13</f>
        <v>96</v>
      </c>
      <c r="K23" s="17">
        <f>[19]Março!$F$14</f>
        <v>95</v>
      </c>
      <c r="L23" s="17">
        <f>[19]Março!$F$15</f>
        <v>96</v>
      </c>
      <c r="M23" s="17">
        <f>[19]Março!$F$16</f>
        <v>95</v>
      </c>
      <c r="N23" s="17">
        <f>[19]Março!$F$17</f>
        <v>95</v>
      </c>
      <c r="O23" s="17">
        <f>[19]Março!$F$18</f>
        <v>95</v>
      </c>
      <c r="P23" s="17">
        <f>[19]Março!$F$19</f>
        <v>96</v>
      </c>
      <c r="Q23" s="17">
        <f>[19]Março!$F$20</f>
        <v>95</v>
      </c>
      <c r="R23" s="17">
        <f>[19]Março!$F$21</f>
        <v>93</v>
      </c>
      <c r="S23" s="17">
        <f>[19]Março!$F$22</f>
        <v>95</v>
      </c>
      <c r="T23" s="17">
        <f>[19]Março!$F$23</f>
        <v>93</v>
      </c>
      <c r="U23" s="17">
        <f>[19]Março!$F$24</f>
        <v>95</v>
      </c>
      <c r="V23" s="17">
        <f>[19]Março!$F$25</f>
        <v>95</v>
      </c>
      <c r="W23" s="17">
        <f>[19]Março!$F$26</f>
        <v>96</v>
      </c>
      <c r="X23" s="17">
        <f>[19]Março!$F$27</f>
        <v>95</v>
      </c>
      <c r="Y23" s="17">
        <f>[19]Março!$F$28</f>
        <v>94</v>
      </c>
      <c r="Z23" s="17">
        <f>[19]Março!$F$29</f>
        <v>96</v>
      </c>
      <c r="AA23" s="17">
        <f>[19]Março!$F$30</f>
        <v>95</v>
      </c>
      <c r="AB23" s="17">
        <f>[19]Março!$F$31</f>
        <v>96</v>
      </c>
      <c r="AC23" s="17">
        <f>[19]Março!$F$32</f>
        <v>96</v>
      </c>
      <c r="AD23" s="86" t="str">
        <f>[19]Março!$F$33</f>
        <v>*</v>
      </c>
      <c r="AE23" s="16">
        <f>[19]Março!$F$34</f>
        <v>68</v>
      </c>
      <c r="AF23" s="17">
        <f>[19]Março!$F$35</f>
        <v>63</v>
      </c>
      <c r="AG23" s="34">
        <f t="shared" si="6"/>
        <v>96</v>
      </c>
      <c r="AH23" s="37">
        <f t="shared" si="7"/>
        <v>93.266666666666666</v>
      </c>
    </row>
    <row r="24" spans="1:34" ht="17.100000000000001" customHeight="1" x14ac:dyDescent="0.2">
      <c r="A24" s="14" t="s">
        <v>14</v>
      </c>
      <c r="B24" s="17">
        <f>[20]Março!$F$5</f>
        <v>94</v>
      </c>
      <c r="C24" s="17">
        <f>[20]Março!$F$6</f>
        <v>94</v>
      </c>
      <c r="D24" s="17">
        <f>[20]Março!$F$7</f>
        <v>92</v>
      </c>
      <c r="E24" s="17">
        <f>[20]Março!$F$8</f>
        <v>93</v>
      </c>
      <c r="F24" s="17">
        <f>[20]Março!$F$9</f>
        <v>94</v>
      </c>
      <c r="G24" s="17">
        <f>[20]Março!$F$10</f>
        <v>93</v>
      </c>
      <c r="H24" s="17">
        <f>[20]Março!$F$11</f>
        <v>96</v>
      </c>
      <c r="I24" s="17">
        <f>[20]Março!$F$12</f>
        <v>95</v>
      </c>
      <c r="J24" s="17">
        <f>[20]Março!$F$13</f>
        <v>94</v>
      </c>
      <c r="K24" s="17">
        <f>[20]Março!$F$14</f>
        <v>90</v>
      </c>
      <c r="L24" s="17">
        <f>[20]Março!$F$15</f>
        <v>92</v>
      </c>
      <c r="M24" s="17">
        <f>[20]Março!$F$16</f>
        <v>94</v>
      </c>
      <c r="N24" s="17">
        <f>[20]Março!$F$17</f>
        <v>94</v>
      </c>
      <c r="O24" s="17">
        <f>[20]Março!$F$18</f>
        <v>90</v>
      </c>
      <c r="P24" s="17">
        <f>[20]Março!$F$19</f>
        <v>93</v>
      </c>
      <c r="Q24" s="17">
        <f>[20]Março!$F$20</f>
        <v>93</v>
      </c>
      <c r="R24" s="17">
        <f>[20]Março!$F$21</f>
        <v>91</v>
      </c>
      <c r="S24" s="17">
        <f>[20]Março!$F$22</f>
        <v>89</v>
      </c>
      <c r="T24" s="17">
        <f>[20]Março!$F$23</f>
        <v>92</v>
      </c>
      <c r="U24" s="17">
        <f>[20]Março!$F$24</f>
        <v>90</v>
      </c>
      <c r="V24" s="17">
        <f>[20]Março!$F$25</f>
        <v>93</v>
      </c>
      <c r="W24" s="17">
        <f>[20]Março!$F$26</f>
        <v>95</v>
      </c>
      <c r="X24" s="17">
        <f>[20]Março!$F$27</f>
        <v>94</v>
      </c>
      <c r="Y24" s="17">
        <f>[20]Março!$F$28</f>
        <v>88</v>
      </c>
      <c r="Z24" s="17">
        <f>[20]Março!$F$29</f>
        <v>90</v>
      </c>
      <c r="AA24" s="17">
        <f>[20]Março!$F$30</f>
        <v>85</v>
      </c>
      <c r="AB24" s="17">
        <f>[20]Março!$F$31</f>
        <v>93</v>
      </c>
      <c r="AC24" s="17">
        <f>[20]Março!$F$32</f>
        <v>94</v>
      </c>
      <c r="AD24" s="17">
        <f>[20]Março!$F$33</f>
        <v>91</v>
      </c>
      <c r="AE24" s="17">
        <f>[20]Março!$F$34</f>
        <v>93</v>
      </c>
      <c r="AF24" s="17">
        <f>[20]Março!$F$35</f>
        <v>92</v>
      </c>
      <c r="AG24" s="34">
        <f t="shared" si="6"/>
        <v>96</v>
      </c>
      <c r="AH24" s="37">
        <f t="shared" si="7"/>
        <v>92.290322580645167</v>
      </c>
    </row>
    <row r="25" spans="1:34" ht="17.100000000000001" customHeight="1" x14ac:dyDescent="0.2">
      <c r="A25" s="14" t="s">
        <v>15</v>
      </c>
      <c r="B25" s="17">
        <f>[21]Março!$F$5</f>
        <v>73</v>
      </c>
      <c r="C25" s="17">
        <f>[21]Março!$F$6</f>
        <v>96</v>
      </c>
      <c r="D25" s="17">
        <f>[21]Março!$F$7</f>
        <v>97</v>
      </c>
      <c r="E25" s="17">
        <f>[21]Março!$F$8</f>
        <v>100</v>
      </c>
      <c r="F25" s="17">
        <f>[21]Março!$F$9</f>
        <v>100</v>
      </c>
      <c r="G25" s="17">
        <f>[21]Março!$F$10</f>
        <v>95</v>
      </c>
      <c r="H25" s="17">
        <f>[21]Março!$F$11</f>
        <v>93</v>
      </c>
      <c r="I25" s="17">
        <f>[21]Março!$F$12</f>
        <v>84</v>
      </c>
      <c r="J25" s="17">
        <f>[21]Março!$F$13</f>
        <v>73</v>
      </c>
      <c r="K25" s="17">
        <f>[21]Março!$F$14</f>
        <v>99</v>
      </c>
      <c r="L25" s="17">
        <f>[21]Março!$F$15</f>
        <v>95</v>
      </c>
      <c r="M25" s="17">
        <f>[21]Março!$F$16</f>
        <v>98</v>
      </c>
      <c r="N25" s="17">
        <f>[21]Março!$F$17</f>
        <v>96</v>
      </c>
      <c r="O25" s="17">
        <f>[21]Março!$F$18</f>
        <v>95</v>
      </c>
      <c r="P25" s="17">
        <f>[21]Março!$F$19</f>
        <v>93</v>
      </c>
      <c r="Q25" s="17">
        <f>[21]Março!$F$20</f>
        <v>95</v>
      </c>
      <c r="R25" s="17">
        <f>[21]Março!$F$21</f>
        <v>83</v>
      </c>
      <c r="S25" s="17">
        <f>[21]Março!$F$22</f>
        <v>97</v>
      </c>
      <c r="T25" s="17">
        <f>[21]Março!$F$23</f>
        <v>89</v>
      </c>
      <c r="U25" s="17">
        <f>[21]Março!$F$24</f>
        <v>95</v>
      </c>
      <c r="V25" s="17">
        <f>[21]Março!$F$25</f>
        <v>96</v>
      </c>
      <c r="W25" s="17">
        <f>[21]Março!$F$26</f>
        <v>95</v>
      </c>
      <c r="X25" s="17">
        <f>[21]Março!$F$27</f>
        <v>93</v>
      </c>
      <c r="Y25" s="17">
        <f>[21]Março!$F$28</f>
        <v>96</v>
      </c>
      <c r="Z25" s="17">
        <f>[21]Março!$F$29</f>
        <v>87</v>
      </c>
      <c r="AA25" s="17">
        <f>[21]Março!$F$30</f>
        <v>80</v>
      </c>
      <c r="AB25" s="17">
        <f>[21]Março!$F$31</f>
        <v>85</v>
      </c>
      <c r="AC25" s="17">
        <f>[21]Março!$F$32</f>
        <v>94</v>
      </c>
      <c r="AD25" s="17">
        <f>[21]Março!$F$33</f>
        <v>94</v>
      </c>
      <c r="AE25" s="17">
        <f>[21]Março!$F$34</f>
        <v>94</v>
      </c>
      <c r="AF25" s="17">
        <f>[21]Março!$F$35</f>
        <v>91</v>
      </c>
      <c r="AG25" s="34">
        <f t="shared" si="6"/>
        <v>100</v>
      </c>
      <c r="AH25" s="37">
        <f t="shared" si="7"/>
        <v>91.967741935483872</v>
      </c>
    </row>
    <row r="26" spans="1:34" ht="17.100000000000001" customHeight="1" x14ac:dyDescent="0.2">
      <c r="A26" s="14" t="s">
        <v>16</v>
      </c>
      <c r="B26" s="17">
        <f>[22]Março!$F$5</f>
        <v>91</v>
      </c>
      <c r="C26" s="17">
        <f>[22]Março!$F$6</f>
        <v>94</v>
      </c>
      <c r="D26" s="17">
        <f>[22]Março!$F$7</f>
        <v>96</v>
      </c>
      <c r="E26" s="17">
        <f>[22]Março!$F$8</f>
        <v>96</v>
      </c>
      <c r="F26" s="17">
        <f>[22]Março!$F$9</f>
        <v>95</v>
      </c>
      <c r="G26" s="17">
        <f>[22]Março!$F$10</f>
        <v>95</v>
      </c>
      <c r="H26" s="17">
        <f>[22]Março!$F$11</f>
        <v>93</v>
      </c>
      <c r="I26" s="17">
        <f>[22]Março!$F$12</f>
        <v>92</v>
      </c>
      <c r="J26" s="17">
        <f>[22]Março!$F$13</f>
        <v>92</v>
      </c>
      <c r="K26" s="17">
        <f>[22]Março!$F$14</f>
        <v>96</v>
      </c>
      <c r="L26" s="17">
        <f>[22]Março!$F$15</f>
        <v>96</v>
      </c>
      <c r="M26" s="17">
        <f>[22]Março!$F$16</f>
        <v>97</v>
      </c>
      <c r="N26" s="17">
        <f>[22]Março!$F$17</f>
        <v>93</v>
      </c>
      <c r="O26" s="17">
        <f>[22]Março!$F$18</f>
        <v>95</v>
      </c>
      <c r="P26" s="17">
        <f>[22]Março!$F$19</f>
        <v>90</v>
      </c>
      <c r="Q26" s="17">
        <f>[22]Março!$F$20</f>
        <v>88</v>
      </c>
      <c r="R26" s="17">
        <f>[22]Março!$F$21</f>
        <v>91</v>
      </c>
      <c r="S26" s="17">
        <f>[22]Março!$F$22</f>
        <v>90</v>
      </c>
      <c r="T26" s="17">
        <f>[22]Março!$F$23</f>
        <v>93</v>
      </c>
      <c r="U26" s="17">
        <f>[22]Março!$F$24</f>
        <v>96</v>
      </c>
      <c r="V26" s="17">
        <f>[22]Março!$F$25</f>
        <v>94</v>
      </c>
      <c r="W26" s="17">
        <f>[22]Março!$F$26</f>
        <v>96</v>
      </c>
      <c r="X26" s="17">
        <f>[22]Março!$F$27</f>
        <v>86</v>
      </c>
      <c r="Y26" s="17">
        <f>[22]Março!$F$28</f>
        <v>94</v>
      </c>
      <c r="Z26" s="17">
        <f>[22]Março!$F$29</f>
        <v>95</v>
      </c>
      <c r="AA26" s="17">
        <f>[22]Março!$F$30</f>
        <v>88</v>
      </c>
      <c r="AB26" s="17">
        <f>[22]Março!$F$31</f>
        <v>92</v>
      </c>
      <c r="AC26" s="17">
        <f>[22]Março!$F$32</f>
        <v>95</v>
      </c>
      <c r="AD26" s="17">
        <f>[22]Março!$F$33</f>
        <v>92</v>
      </c>
      <c r="AE26" s="17">
        <f>[22]Março!$F$34</f>
        <v>87</v>
      </c>
      <c r="AF26" s="17">
        <f>[22]Março!$F$35</f>
        <v>88</v>
      </c>
      <c r="AG26" s="34">
        <f t="shared" si="6"/>
        <v>97</v>
      </c>
      <c r="AH26" s="37">
        <f t="shared" si="7"/>
        <v>92.774193548387103</v>
      </c>
    </row>
    <row r="27" spans="1:34" ht="17.100000000000001" customHeight="1" x14ac:dyDescent="0.2">
      <c r="A27" s="14" t="s">
        <v>17</v>
      </c>
      <c r="B27" s="17">
        <f>[23]Março!$F$5</f>
        <v>96</v>
      </c>
      <c r="C27" s="17">
        <f>[23]Março!$F$6</f>
        <v>95</v>
      </c>
      <c r="D27" s="17">
        <f>[23]Março!$F$7</f>
        <v>96</v>
      </c>
      <c r="E27" s="17">
        <f>[23]Março!$F$8</f>
        <v>97</v>
      </c>
      <c r="F27" s="17">
        <f>[23]Março!$F$9</f>
        <v>96</v>
      </c>
      <c r="G27" s="17">
        <f>[23]Março!$F$10</f>
        <v>96</v>
      </c>
      <c r="H27" s="17">
        <f>[23]Março!$F$11</f>
        <v>96</v>
      </c>
      <c r="I27" s="17">
        <f>[23]Março!$F$12</f>
        <v>97</v>
      </c>
      <c r="J27" s="17">
        <f>[23]Março!$F$13</f>
        <v>96</v>
      </c>
      <c r="K27" s="17">
        <f>[23]Março!$F$14</f>
        <v>95</v>
      </c>
      <c r="L27" s="17">
        <f>[23]Março!$F$15</f>
        <v>97</v>
      </c>
      <c r="M27" s="17">
        <f>[23]Março!$F$16</f>
        <v>96</v>
      </c>
      <c r="N27" s="17">
        <f>[23]Março!$F$17</f>
        <v>96</v>
      </c>
      <c r="O27" s="17">
        <f>[23]Março!$F$18</f>
        <v>96</v>
      </c>
      <c r="P27" s="17">
        <f>[23]Março!$F$19</f>
        <v>96</v>
      </c>
      <c r="Q27" s="17">
        <f>[23]Março!$F$20</f>
        <v>96</v>
      </c>
      <c r="R27" s="17">
        <f>[23]Março!$F$21</f>
        <v>95</v>
      </c>
      <c r="S27" s="17">
        <f>[23]Março!$F$22</f>
        <v>95</v>
      </c>
      <c r="T27" s="17">
        <f>[23]Março!$F$23</f>
        <v>95</v>
      </c>
      <c r="U27" s="17">
        <f>[23]Março!$F$24</f>
        <v>96</v>
      </c>
      <c r="V27" s="17">
        <f>[23]Março!$F$25</f>
        <v>96</v>
      </c>
      <c r="W27" s="17">
        <f>[23]Março!$F$26</f>
        <v>96</v>
      </c>
      <c r="X27" s="17">
        <f>[23]Março!$F$27</f>
        <v>94</v>
      </c>
      <c r="Y27" s="17">
        <f>[23]Março!$F$28</f>
        <v>95</v>
      </c>
      <c r="Z27" s="17">
        <f>[23]Março!$F$29</f>
        <v>96</v>
      </c>
      <c r="AA27" s="17">
        <f>[23]Março!$F$30</f>
        <v>95</v>
      </c>
      <c r="AB27" s="17">
        <f>[23]Março!$F$31</f>
        <v>96</v>
      </c>
      <c r="AC27" s="17">
        <f>[23]Março!$F$32</f>
        <v>95</v>
      </c>
      <c r="AD27" s="17">
        <f>[23]Março!$F$33</f>
        <v>96</v>
      </c>
      <c r="AE27" s="17">
        <f>[23]Março!$F$34</f>
        <v>95</v>
      </c>
      <c r="AF27" s="17">
        <f>[23]Março!$F$35</f>
        <v>95</v>
      </c>
      <c r="AG27" s="34">
        <f t="shared" si="6"/>
        <v>97</v>
      </c>
      <c r="AH27" s="37">
        <f t="shared" si="7"/>
        <v>95.709677419354833</v>
      </c>
    </row>
    <row r="28" spans="1:34" ht="17.100000000000001" customHeight="1" x14ac:dyDescent="0.2">
      <c r="A28" s="14" t="s">
        <v>18</v>
      </c>
      <c r="B28" s="86" t="str">
        <f>[24]Março!$F$5</f>
        <v>*</v>
      </c>
      <c r="C28" s="86" t="str">
        <f>[24]Março!$F$6</f>
        <v>*</v>
      </c>
      <c r="D28" s="86" t="str">
        <f>[24]Março!$F$7</f>
        <v>*</v>
      </c>
      <c r="E28" s="86" t="str">
        <f>[24]Março!$F$8</f>
        <v>*</v>
      </c>
      <c r="F28" s="17">
        <f>[24]Março!$F$9</f>
        <v>94</v>
      </c>
      <c r="G28" s="17">
        <f>[24]Março!$F$10</f>
        <v>96</v>
      </c>
      <c r="H28" s="17">
        <f>[24]Março!$F$11</f>
        <v>97</v>
      </c>
      <c r="I28" s="17">
        <f>[24]Março!$F$12</f>
        <v>98</v>
      </c>
      <c r="J28" s="17">
        <f>[24]Março!$F$13</f>
        <v>95</v>
      </c>
      <c r="K28" s="17">
        <f>[24]Março!$F$14</f>
        <v>96</v>
      </c>
      <c r="L28" s="17">
        <f>[24]Março!$F$15</f>
        <v>97</v>
      </c>
      <c r="M28" s="17">
        <f>[24]Março!$F$16</f>
        <v>98</v>
      </c>
      <c r="N28" s="17">
        <f>[24]Março!$F$17</f>
        <v>97</v>
      </c>
      <c r="O28" s="17">
        <f>[24]Março!$F$18</f>
        <v>95</v>
      </c>
      <c r="P28" s="17">
        <f>[24]Março!$F$19</f>
        <v>92</v>
      </c>
      <c r="Q28" s="17">
        <f>[24]Março!$F$20</f>
        <v>93</v>
      </c>
      <c r="R28" s="17">
        <f>[24]Março!$F$21</f>
        <v>94</v>
      </c>
      <c r="S28" s="17">
        <f>[24]Março!$F$22</f>
        <v>92</v>
      </c>
      <c r="T28" s="17">
        <f>[24]Março!$F$23</f>
        <v>91</v>
      </c>
      <c r="U28" s="17">
        <f>[24]Março!$F$24</f>
        <v>93</v>
      </c>
      <c r="V28" s="17">
        <f>[24]Março!$F$25</f>
        <v>93</v>
      </c>
      <c r="W28" s="17">
        <f>[24]Março!$F$26</f>
        <v>93</v>
      </c>
      <c r="X28" s="17">
        <f>[24]Março!$F$27</f>
        <v>92</v>
      </c>
      <c r="Y28" s="17">
        <f>[24]Março!$F$28</f>
        <v>90</v>
      </c>
      <c r="Z28" s="17">
        <f>[24]Março!$F$29</f>
        <v>88</v>
      </c>
      <c r="AA28" s="17">
        <f>[24]Março!$F$30</f>
        <v>91</v>
      </c>
      <c r="AB28" s="17">
        <f>[24]Março!$F$31</f>
        <v>88</v>
      </c>
      <c r="AC28" s="17">
        <f>[24]Março!$F$32</f>
        <v>93</v>
      </c>
      <c r="AD28" s="17">
        <f>[24]Março!$F$33</f>
        <v>94</v>
      </c>
      <c r="AE28" s="17">
        <f>[24]Março!$F$34</f>
        <v>95</v>
      </c>
      <c r="AF28" s="17">
        <f>[24]Março!$F$35</f>
        <v>95</v>
      </c>
      <c r="AG28" s="34">
        <f t="shared" si="6"/>
        <v>98</v>
      </c>
      <c r="AH28" s="37">
        <f t="shared" si="7"/>
        <v>93.703703703703709</v>
      </c>
    </row>
    <row r="29" spans="1:34" ht="17.100000000000001" customHeight="1" x14ac:dyDescent="0.2">
      <c r="A29" s="14" t="s">
        <v>19</v>
      </c>
      <c r="B29" s="17">
        <f>[25]Março!$F$5</f>
        <v>83</v>
      </c>
      <c r="C29" s="17">
        <f>[25]Março!$F$6</f>
        <v>75</v>
      </c>
      <c r="D29" s="17">
        <f>[25]Março!$F$7</f>
        <v>95</v>
      </c>
      <c r="E29" s="17">
        <f>[25]Março!$F$8</f>
        <v>95</v>
      </c>
      <c r="F29" s="17">
        <f>[25]Março!$F$9</f>
        <v>95</v>
      </c>
      <c r="G29" s="17">
        <f>[25]Março!$F$10</f>
        <v>92</v>
      </c>
      <c r="H29" s="17">
        <f>[25]Março!$F$11</f>
        <v>83</v>
      </c>
      <c r="I29" s="17">
        <f>[25]Março!$F$12</f>
        <v>87</v>
      </c>
      <c r="J29" s="17">
        <f>[25]Março!$F$13</f>
        <v>79</v>
      </c>
      <c r="K29" s="17">
        <f>[25]Março!$F$14</f>
        <v>95</v>
      </c>
      <c r="L29" s="17">
        <f>[25]Março!$F$15</f>
        <v>94</v>
      </c>
      <c r="M29" s="17">
        <f>[25]Março!$F$16</f>
        <v>96</v>
      </c>
      <c r="N29" s="17">
        <f>[25]Março!$F$17</f>
        <v>92</v>
      </c>
      <c r="O29" s="17">
        <f>[25]Março!$F$18</f>
        <v>92</v>
      </c>
      <c r="P29" s="17">
        <f>[25]Março!$F$19</f>
        <v>93</v>
      </c>
      <c r="Q29" s="17">
        <f>[25]Março!$F$20</f>
        <v>93</v>
      </c>
      <c r="R29" s="17">
        <f>[25]Março!$F$21</f>
        <v>93</v>
      </c>
      <c r="S29" s="17">
        <f>[25]Março!$F$22</f>
        <v>94</v>
      </c>
      <c r="T29" s="17">
        <f>[25]Março!$F$23</f>
        <v>95</v>
      </c>
      <c r="U29" s="17">
        <f>[25]Março!$F$24</f>
        <v>96</v>
      </c>
      <c r="V29" s="17">
        <f>[25]Março!$F$25</f>
        <v>95</v>
      </c>
      <c r="W29" s="17">
        <f>[25]Março!$F$26</f>
        <v>95</v>
      </c>
      <c r="X29" s="17">
        <f>[25]Março!$F$27</f>
        <v>91</v>
      </c>
      <c r="Y29" s="17">
        <f>[25]Março!$F$28</f>
        <v>95</v>
      </c>
      <c r="Z29" s="17">
        <f>[25]Março!$F$29</f>
        <v>88</v>
      </c>
      <c r="AA29" s="17">
        <f>[25]Março!$F$30</f>
        <v>84</v>
      </c>
      <c r="AB29" s="17">
        <f>[25]Março!$F$31</f>
        <v>86</v>
      </c>
      <c r="AC29" s="17">
        <f>[25]Março!$F$32</f>
        <v>86</v>
      </c>
      <c r="AD29" s="17">
        <f>[25]Março!$F$33</f>
        <v>88</v>
      </c>
      <c r="AE29" s="17">
        <f>[25]Março!$F$34</f>
        <v>92</v>
      </c>
      <c r="AF29" s="17">
        <f>[25]Março!$F$35</f>
        <v>96</v>
      </c>
      <c r="AG29" s="34">
        <f t="shared" si="6"/>
        <v>96</v>
      </c>
      <c r="AH29" s="37">
        <f>AVERAGE(B29:AF29)</f>
        <v>90.741935483870961</v>
      </c>
    </row>
    <row r="30" spans="1:34" ht="17.100000000000001" customHeight="1" x14ac:dyDescent="0.2">
      <c r="A30" s="14" t="s">
        <v>31</v>
      </c>
      <c r="B30" s="17">
        <f>[26]Março!$F$5</f>
        <v>92</v>
      </c>
      <c r="C30" s="17">
        <f>[26]Março!$F$6</f>
        <v>93</v>
      </c>
      <c r="D30" s="17">
        <f>[26]Março!$F$7</f>
        <v>95</v>
      </c>
      <c r="E30" s="17">
        <f>[26]Março!$F$8</f>
        <v>95</v>
      </c>
      <c r="F30" s="17">
        <f>[26]Março!$F$9</f>
        <v>94</v>
      </c>
      <c r="G30" s="17">
        <f>[26]Março!$F$10</f>
        <v>95</v>
      </c>
      <c r="H30" s="17">
        <f>[26]Março!$F$11</f>
        <v>95</v>
      </c>
      <c r="I30" s="17">
        <f>[26]Março!$F$12</f>
        <v>94</v>
      </c>
      <c r="J30" s="17">
        <f>[26]Março!$F$13</f>
        <v>89</v>
      </c>
      <c r="K30" s="17">
        <f>[26]Março!$F$14</f>
        <v>94</v>
      </c>
      <c r="L30" s="17">
        <f>[26]Março!$F$15</f>
        <v>95</v>
      </c>
      <c r="M30" s="17">
        <f>[26]Março!$F$16</f>
        <v>94</v>
      </c>
      <c r="N30" s="17">
        <f>[26]Março!$F$17</f>
        <v>94</v>
      </c>
      <c r="O30" s="17">
        <f>[26]Março!$F$18</f>
        <v>94</v>
      </c>
      <c r="P30" s="17">
        <f>[26]Março!$F$19</f>
        <v>91</v>
      </c>
      <c r="Q30" s="17">
        <f>[26]Março!$F$20</f>
        <v>91</v>
      </c>
      <c r="R30" s="17">
        <f>[26]Março!$F$21</f>
        <v>88</v>
      </c>
      <c r="S30" s="17">
        <f>[26]Março!$F$22</f>
        <v>88</v>
      </c>
      <c r="T30" s="17">
        <f>[26]Março!$F$23</f>
        <v>90</v>
      </c>
      <c r="U30" s="17">
        <f>[26]Março!$F$24</f>
        <v>94</v>
      </c>
      <c r="V30" s="17">
        <f>[26]Março!$F$25</f>
        <v>94</v>
      </c>
      <c r="W30" s="17">
        <f>[26]Março!$F$26</f>
        <v>94</v>
      </c>
      <c r="X30" s="17">
        <f>[26]Março!$F$27</f>
        <v>94</v>
      </c>
      <c r="Y30" s="17">
        <f>[26]Março!$F$28</f>
        <v>94</v>
      </c>
      <c r="Z30" s="17">
        <f>[26]Março!$F$29</f>
        <v>89</v>
      </c>
      <c r="AA30" s="17">
        <f>[26]Março!$F$30</f>
        <v>91</v>
      </c>
      <c r="AB30" s="17">
        <f>[26]Março!$F$31</f>
        <v>87</v>
      </c>
      <c r="AC30" s="17">
        <f>[26]Março!$F$32</f>
        <v>90</v>
      </c>
      <c r="AD30" s="17">
        <f>[26]Março!$F$33</f>
        <v>92</v>
      </c>
      <c r="AE30" s="17">
        <f>[26]Março!$F$34</f>
        <v>91</v>
      </c>
      <c r="AF30" s="17">
        <f>[26]Março!$F$35</f>
        <v>92</v>
      </c>
      <c r="AG30" s="34">
        <f>MAX(B30:AF30)</f>
        <v>95</v>
      </c>
      <c r="AH30" s="37">
        <f t="shared" si="7"/>
        <v>92.354838709677423</v>
      </c>
    </row>
    <row r="31" spans="1:34" ht="17.100000000000001" customHeight="1" x14ac:dyDescent="0.2">
      <c r="A31" s="14" t="s">
        <v>49</v>
      </c>
      <c r="B31" s="17">
        <f>[27]Março!$F$5</f>
        <v>94</v>
      </c>
      <c r="C31" s="17">
        <f>[27]Março!$F$6</f>
        <v>96</v>
      </c>
      <c r="D31" s="17">
        <f>[27]Março!$F$7</f>
        <v>95</v>
      </c>
      <c r="E31" s="17">
        <f>[27]Março!$F$8</f>
        <v>96</v>
      </c>
      <c r="F31" s="17">
        <f>[27]Março!$F$9</f>
        <v>96</v>
      </c>
      <c r="G31" s="17">
        <f>[27]Março!$F$10</f>
        <v>94</v>
      </c>
      <c r="H31" s="17">
        <f>[27]Março!$F$11</f>
        <v>96</v>
      </c>
      <c r="I31" s="17">
        <f>[27]Março!$F$12</f>
        <v>95</v>
      </c>
      <c r="J31" s="17">
        <f>[27]Março!$F$13</f>
        <v>92</v>
      </c>
      <c r="K31" s="17">
        <f>[27]Março!$F$14</f>
        <v>93</v>
      </c>
      <c r="L31" s="17">
        <f>[27]Março!$F$15</f>
        <v>97</v>
      </c>
      <c r="M31" s="17">
        <f>[27]Março!$F$16</f>
        <v>96</v>
      </c>
      <c r="N31" s="17">
        <f>[27]Março!$F$17</f>
        <v>92</v>
      </c>
      <c r="O31" s="17">
        <f>[27]Março!$F$18</f>
        <v>91</v>
      </c>
      <c r="P31" s="17">
        <f>[27]Março!$F$19</f>
        <v>94</v>
      </c>
      <c r="Q31" s="17">
        <f>[27]Março!$F$20</f>
        <v>93</v>
      </c>
      <c r="R31" s="17">
        <f>[27]Março!$F$21</f>
        <v>87</v>
      </c>
      <c r="S31" s="17">
        <f>[27]Março!$F$22</f>
        <v>91</v>
      </c>
      <c r="T31" s="17">
        <f>[27]Março!$F$23</f>
        <v>91</v>
      </c>
      <c r="U31" s="17">
        <f>[27]Março!$F$24</f>
        <v>91</v>
      </c>
      <c r="V31" s="17">
        <f>[27]Março!$F$25</f>
        <v>94</v>
      </c>
      <c r="W31" s="17">
        <f>[27]Março!$F$26</f>
        <v>97</v>
      </c>
      <c r="X31" s="17">
        <f>[27]Março!$F$27</f>
        <v>97</v>
      </c>
      <c r="Y31" s="17">
        <f>[27]Março!$F$28</f>
        <v>97</v>
      </c>
      <c r="Z31" s="17">
        <f>[27]Março!$F$29</f>
        <v>97</v>
      </c>
      <c r="AA31" s="17">
        <f>[27]Março!$F$30</f>
        <v>95</v>
      </c>
      <c r="AB31" s="17">
        <f>[27]Março!$F$31</f>
        <v>95</v>
      </c>
      <c r="AC31" s="17">
        <f>[27]Março!$F$32</f>
        <v>93</v>
      </c>
      <c r="AD31" s="17">
        <f>[27]Março!$F$33</f>
        <v>96</v>
      </c>
      <c r="AE31" s="17">
        <f>[27]Março!$F$34</f>
        <v>96</v>
      </c>
      <c r="AF31" s="17">
        <f>[27]Março!$F$35</f>
        <v>95</v>
      </c>
      <c r="AG31" s="34">
        <f>MAX(B31:AF31)</f>
        <v>97</v>
      </c>
      <c r="AH31" s="37">
        <f>AVERAGE(B31:AF31)</f>
        <v>94.258064516129039</v>
      </c>
    </row>
    <row r="32" spans="1:34" ht="17.100000000000001" customHeight="1" x14ac:dyDescent="0.2">
      <c r="A32" s="14" t="s">
        <v>20</v>
      </c>
      <c r="B32" s="17">
        <f>[28]Março!$F$5</f>
        <v>93</v>
      </c>
      <c r="C32" s="17">
        <f>[28]Março!$F$6</f>
        <v>89</v>
      </c>
      <c r="D32" s="17">
        <f>[28]Março!$F$7</f>
        <v>84</v>
      </c>
      <c r="E32" s="17">
        <f>[28]Março!$F$8</f>
        <v>96</v>
      </c>
      <c r="F32" s="17">
        <f>[28]Março!$F$9</f>
        <v>96</v>
      </c>
      <c r="G32" s="17">
        <f>[28]Março!$F$10</f>
        <v>95</v>
      </c>
      <c r="H32" s="17">
        <f>[28]Março!$F$11</f>
        <v>97</v>
      </c>
      <c r="I32" s="17">
        <f>[28]Março!$F$12</f>
        <v>95</v>
      </c>
      <c r="J32" s="17">
        <f>[28]Março!$F$13</f>
        <v>95</v>
      </c>
      <c r="K32" s="17">
        <f>[28]Março!$F$14</f>
        <v>91</v>
      </c>
      <c r="L32" s="17">
        <f>[28]Março!$F$15</f>
        <v>92</v>
      </c>
      <c r="M32" s="17">
        <f>[28]Março!$F$16</f>
        <v>97</v>
      </c>
      <c r="N32" s="17">
        <f>[28]Março!$F$17</f>
        <v>96</v>
      </c>
      <c r="O32" s="17">
        <f>[28]Março!$F$18</f>
        <v>88</v>
      </c>
      <c r="P32" s="17">
        <f>[28]Março!$F$19</f>
        <v>93</v>
      </c>
      <c r="Q32" s="17">
        <f>[28]Março!$F$20</f>
        <v>90</v>
      </c>
      <c r="R32" s="17">
        <f>[28]Março!$F$21</f>
        <v>86</v>
      </c>
      <c r="S32" s="17">
        <f>[28]Março!$F$22</f>
        <v>92</v>
      </c>
      <c r="T32" s="17">
        <f>[28]Março!$F$23</f>
        <v>84</v>
      </c>
      <c r="U32" s="17">
        <f>[28]Março!$F$24</f>
        <v>93</v>
      </c>
      <c r="V32" s="17">
        <f>[28]Março!$F$25</f>
        <v>93</v>
      </c>
      <c r="W32" s="17">
        <f>[28]Março!$F$26</f>
        <v>96</v>
      </c>
      <c r="X32" s="17">
        <f>[28]Março!$F$27</f>
        <v>91</v>
      </c>
      <c r="Y32" s="17">
        <f>[28]Março!$F$28</f>
        <v>89</v>
      </c>
      <c r="Z32" s="17">
        <f>[28]Março!$F$29</f>
        <v>86</v>
      </c>
      <c r="AA32" s="17">
        <f>[28]Março!$F$30</f>
        <v>84</v>
      </c>
      <c r="AB32" s="17">
        <f>[28]Março!$F$31</f>
        <v>89</v>
      </c>
      <c r="AC32" s="17">
        <f>[28]Março!$F$32</f>
        <v>93</v>
      </c>
      <c r="AD32" s="17">
        <f>[28]Março!$F$33</f>
        <v>93</v>
      </c>
      <c r="AE32" s="17">
        <f>[28]Março!$F$34</f>
        <v>93</v>
      </c>
      <c r="AF32" s="17">
        <f>[28]Março!$F$35</f>
        <v>88</v>
      </c>
      <c r="AG32" s="34">
        <f>MAX(B32:AF32)</f>
        <v>97</v>
      </c>
      <c r="AH32" s="37">
        <f>AVERAGE(B32:AF32)</f>
        <v>91.516129032258064</v>
      </c>
    </row>
    <row r="33" spans="1:35" s="5" customFormat="1" ht="17.100000000000001" customHeight="1" x14ac:dyDescent="0.2">
      <c r="A33" s="30" t="s">
        <v>33</v>
      </c>
      <c r="B33" s="31">
        <f t="shared" ref="B33:AG33" si="10">MAX(B5:B32)</f>
        <v>100</v>
      </c>
      <c r="C33" s="31">
        <f t="shared" si="10"/>
        <v>99</v>
      </c>
      <c r="D33" s="31">
        <f t="shared" si="10"/>
        <v>100</v>
      </c>
      <c r="E33" s="31">
        <f t="shared" si="10"/>
        <v>100</v>
      </c>
      <c r="F33" s="31">
        <f t="shared" si="10"/>
        <v>100</v>
      </c>
      <c r="G33" s="31">
        <f t="shared" si="10"/>
        <v>100</v>
      </c>
      <c r="H33" s="31">
        <f t="shared" si="10"/>
        <v>100</v>
      </c>
      <c r="I33" s="31">
        <f t="shared" si="10"/>
        <v>100</v>
      </c>
      <c r="J33" s="31">
        <f t="shared" si="10"/>
        <v>100</v>
      </c>
      <c r="K33" s="31">
        <f t="shared" si="10"/>
        <v>100</v>
      </c>
      <c r="L33" s="31">
        <f t="shared" si="10"/>
        <v>100</v>
      </c>
      <c r="M33" s="31">
        <f t="shared" si="10"/>
        <v>100</v>
      </c>
      <c r="N33" s="31">
        <f t="shared" si="10"/>
        <v>100</v>
      </c>
      <c r="O33" s="31">
        <f t="shared" si="10"/>
        <v>100</v>
      </c>
      <c r="P33" s="31">
        <f t="shared" si="10"/>
        <v>100</v>
      </c>
      <c r="Q33" s="31">
        <f t="shared" si="10"/>
        <v>100</v>
      </c>
      <c r="R33" s="31">
        <f t="shared" si="10"/>
        <v>100</v>
      </c>
      <c r="S33" s="31">
        <f t="shared" si="10"/>
        <v>100</v>
      </c>
      <c r="T33" s="31">
        <f t="shared" si="10"/>
        <v>100</v>
      </c>
      <c r="U33" s="31">
        <f t="shared" si="10"/>
        <v>100</v>
      </c>
      <c r="V33" s="31">
        <f t="shared" si="10"/>
        <v>100</v>
      </c>
      <c r="W33" s="31">
        <f t="shared" si="10"/>
        <v>100</v>
      </c>
      <c r="X33" s="31">
        <f t="shared" si="10"/>
        <v>100</v>
      </c>
      <c r="Y33" s="31">
        <f t="shared" si="10"/>
        <v>100</v>
      </c>
      <c r="Z33" s="31">
        <f t="shared" si="10"/>
        <v>100</v>
      </c>
      <c r="AA33" s="31">
        <f t="shared" si="10"/>
        <v>99</v>
      </c>
      <c r="AB33" s="31">
        <f t="shared" si="10"/>
        <v>100</v>
      </c>
      <c r="AC33" s="31">
        <f t="shared" si="10"/>
        <v>100</v>
      </c>
      <c r="AD33" s="31">
        <f t="shared" si="10"/>
        <v>100</v>
      </c>
      <c r="AE33" s="31">
        <f t="shared" si="10"/>
        <v>100</v>
      </c>
      <c r="AF33" s="31">
        <f t="shared" si="10"/>
        <v>100</v>
      </c>
      <c r="AG33" s="34">
        <f t="shared" si="10"/>
        <v>100</v>
      </c>
      <c r="AH33" s="36">
        <f>AVERAGE(AH5:AH32)</f>
        <v>92.824978665301259</v>
      </c>
      <c r="AI33" s="8"/>
    </row>
    <row r="34" spans="1:35" x14ac:dyDescent="0.2">
      <c r="AD34" s="9"/>
      <c r="AE34" s="1"/>
      <c r="AF34"/>
      <c r="AG34"/>
      <c r="AH34"/>
      <c r="AI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H35" s="2"/>
      <c r="AI35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40" spans="1:35" x14ac:dyDescent="0.2">
      <c r="W40" s="2" t="s">
        <v>50</v>
      </c>
    </row>
    <row r="42" spans="1:35" x14ac:dyDescent="0.2">
      <c r="F42" s="2" t="s">
        <v>50</v>
      </c>
      <c r="K42" s="2" t="s">
        <v>50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A2:A4"/>
    <mergeCell ref="S3:S4"/>
    <mergeCell ref="Z3:Z4"/>
    <mergeCell ref="M3:M4"/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J43" sqref="J43"/>
    </sheetView>
  </sheetViews>
  <sheetFormatPr defaultRowHeight="12.75" x14ac:dyDescent="0.2"/>
  <cols>
    <col min="1" max="1" width="18.85546875" style="2" customWidth="1"/>
    <col min="2" max="2" width="6.42578125" style="2" customWidth="1"/>
    <col min="3" max="3" width="6.140625" style="2" customWidth="1"/>
    <col min="4" max="4" width="5.140625" style="2" customWidth="1"/>
    <col min="5" max="5" width="5" style="2" customWidth="1"/>
    <col min="6" max="9" width="5.140625" style="2" customWidth="1"/>
    <col min="10" max="10" width="5" style="2" customWidth="1"/>
    <col min="11" max="12" width="5.140625" style="2" customWidth="1"/>
    <col min="13" max="13" width="5" style="2" customWidth="1"/>
    <col min="14" max="14" width="5.7109375" style="2" customWidth="1"/>
    <col min="15" max="15" width="5" style="2" customWidth="1"/>
    <col min="16" max="16" width="5.28515625" style="2" customWidth="1"/>
    <col min="17" max="17" width="5.140625" style="2" customWidth="1"/>
    <col min="18" max="20" width="5.28515625" style="2" customWidth="1"/>
    <col min="21" max="21" width="5.140625" style="2" customWidth="1"/>
    <col min="22" max="22" width="5" style="2" customWidth="1"/>
    <col min="23" max="24" width="5.140625" style="2" customWidth="1"/>
    <col min="25" max="25" width="5.7109375" style="2" customWidth="1"/>
    <col min="26" max="26" width="5" style="2" customWidth="1"/>
    <col min="27" max="28" width="5.140625" style="2" customWidth="1"/>
    <col min="29" max="29" width="5.42578125" style="2" bestFit="1" customWidth="1"/>
    <col min="30" max="32" width="5.140625" style="2" customWidth="1"/>
    <col min="33" max="33" width="6.85546875" style="6" customWidth="1"/>
    <col min="34" max="34" width="7.140625" style="1" customWidth="1"/>
  </cols>
  <sheetData>
    <row r="1" spans="1:34" ht="20.100000000000001" customHeight="1" x14ac:dyDescent="0.2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42</v>
      </c>
      <c r="AH3" s="35" t="s">
        <v>40</v>
      </c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35" t="s">
        <v>39</v>
      </c>
    </row>
    <row r="5" spans="1:34" s="5" customFormat="1" ht="20.100000000000001" customHeight="1" x14ac:dyDescent="0.2">
      <c r="A5" s="14" t="s">
        <v>45</v>
      </c>
      <c r="B5" s="15">
        <f>[1]Março!$G$5</f>
        <v>42</v>
      </c>
      <c r="C5" s="15">
        <f>[1]Março!$G$6</f>
        <v>37</v>
      </c>
      <c r="D5" s="15">
        <f>[1]Março!$G$7</f>
        <v>49</v>
      </c>
      <c r="E5" s="15">
        <f>[1]Março!$G$8</f>
        <v>41</v>
      </c>
      <c r="F5" s="15">
        <f>[1]Março!$G$9</f>
        <v>43</v>
      </c>
      <c r="G5" s="15">
        <f>[1]Março!$G$10</f>
        <v>46</v>
      </c>
      <c r="H5" s="15">
        <f>[1]Março!$G$11</f>
        <v>39</v>
      </c>
      <c r="I5" s="15">
        <f>[1]Março!$G$12</f>
        <v>48</v>
      </c>
      <c r="J5" s="15">
        <f>[1]Março!$G$13</f>
        <v>30</v>
      </c>
      <c r="K5" s="15">
        <f>[1]Março!$G$14</f>
        <v>56</v>
      </c>
      <c r="L5" s="15">
        <f>[1]Março!$G$15</f>
        <v>43</v>
      </c>
      <c r="M5" s="15">
        <f>[1]Março!$G$16</f>
        <v>60</v>
      </c>
      <c r="N5" s="15">
        <f>[1]Março!$G$17</f>
        <v>40</v>
      </c>
      <c r="O5" s="15">
        <f>[1]Março!$G$18</f>
        <v>30</v>
      </c>
      <c r="P5" s="15">
        <f>[1]Março!$G$19</f>
        <v>39</v>
      </c>
      <c r="Q5" s="15">
        <f>[1]Março!$G$20</f>
        <v>35</v>
      </c>
      <c r="R5" s="15">
        <f>[1]Março!$G$21</f>
        <v>33</v>
      </c>
      <c r="S5" s="15">
        <f>[1]Março!$G$22</f>
        <v>33</v>
      </c>
      <c r="T5" s="15">
        <f>[1]Março!$G$23</f>
        <v>36</v>
      </c>
      <c r="U5" s="15">
        <f>[1]Março!$G$24</f>
        <v>49</v>
      </c>
      <c r="V5" s="15">
        <f>[1]Março!$G$25</f>
        <v>54</v>
      </c>
      <c r="W5" s="15">
        <f>[1]Março!$G$26</f>
        <v>52</v>
      </c>
      <c r="X5" s="15">
        <f>[1]Março!$G$27</f>
        <v>44</v>
      </c>
      <c r="Y5" s="15">
        <f>[1]Março!$G$28</f>
        <v>42</v>
      </c>
      <c r="Z5" s="15">
        <f>[1]Março!$G$29</f>
        <v>42</v>
      </c>
      <c r="AA5" s="15">
        <f>[1]Março!$G$30</f>
        <v>37</v>
      </c>
      <c r="AB5" s="15">
        <f>[1]Março!$G$31</f>
        <v>47</v>
      </c>
      <c r="AC5" s="15">
        <f>[1]Março!$G$32</f>
        <v>46</v>
      </c>
      <c r="AD5" s="15">
        <f>[1]Março!$G$33</f>
        <v>42</v>
      </c>
      <c r="AE5" s="15">
        <f>[1]Março!$G$34</f>
        <v>62</v>
      </c>
      <c r="AF5" s="15">
        <f>[1]Março!$G$35</f>
        <v>41</v>
      </c>
      <c r="AG5" s="33">
        <f>MIN(B5:AF5)</f>
        <v>30</v>
      </c>
      <c r="AH5" s="36">
        <f>AVERAGE(B5:AF5)</f>
        <v>43.161290322580648</v>
      </c>
    </row>
    <row r="6" spans="1:34" ht="17.100000000000001" customHeight="1" x14ac:dyDescent="0.2">
      <c r="A6" s="14" t="s">
        <v>0</v>
      </c>
      <c r="B6" s="16">
        <f>[2]Março!$G$5</f>
        <v>29</v>
      </c>
      <c r="C6" s="16">
        <f>[2]Março!$G$6</f>
        <v>41</v>
      </c>
      <c r="D6" s="16">
        <f>[2]Março!$G$7</f>
        <v>82</v>
      </c>
      <c r="E6" s="16">
        <f>[2]Março!$G$8</f>
        <v>68</v>
      </c>
      <c r="F6" s="16">
        <f>[2]Março!$G$9</f>
        <v>47</v>
      </c>
      <c r="G6" s="16">
        <f>[2]Março!$G$10</f>
        <v>47</v>
      </c>
      <c r="H6" s="16">
        <f>[2]Março!$G$11</f>
        <v>45</v>
      </c>
      <c r="I6" s="16">
        <f>[2]Março!$G$12</f>
        <v>34</v>
      </c>
      <c r="J6" s="16">
        <f>[2]Março!$G$13</f>
        <v>32</v>
      </c>
      <c r="K6" s="16">
        <f>[2]Março!$G$14</f>
        <v>52</v>
      </c>
      <c r="L6" s="16">
        <f>[2]Março!$G$15</f>
        <v>85</v>
      </c>
      <c r="M6" s="16">
        <f>[2]Março!$G$16</f>
        <v>55</v>
      </c>
      <c r="N6" s="16">
        <f>[2]Março!$G$17</f>
        <v>55</v>
      </c>
      <c r="O6" s="16">
        <f>[2]Março!$G$18</f>
        <v>45</v>
      </c>
      <c r="P6" s="16">
        <f>[2]Março!$G$19</f>
        <v>50</v>
      </c>
      <c r="Q6" s="16">
        <f>[2]Março!$G$20</f>
        <v>45</v>
      </c>
      <c r="R6" s="16">
        <f>[2]Março!$G$21</f>
        <v>49</v>
      </c>
      <c r="S6" s="16">
        <f>[2]Março!$G$22</f>
        <v>51</v>
      </c>
      <c r="T6" s="16">
        <f>[2]Março!$G$23</f>
        <v>49</v>
      </c>
      <c r="U6" s="16">
        <f>[2]Março!$G$24</f>
        <v>63</v>
      </c>
      <c r="V6" s="16">
        <f>[2]Março!$G$25</f>
        <v>70</v>
      </c>
      <c r="W6" s="16">
        <f>[2]Março!$G$26</f>
        <v>56</v>
      </c>
      <c r="X6" s="16">
        <f>[2]Março!$G$27</f>
        <v>47</v>
      </c>
      <c r="Y6" s="16">
        <f>[2]Março!$G$28</f>
        <v>48</v>
      </c>
      <c r="Z6" s="16">
        <f>[2]Março!$G$29</f>
        <v>41</v>
      </c>
      <c r="AA6" s="16">
        <f>[2]Março!$G$30</f>
        <v>45</v>
      </c>
      <c r="AB6" s="16">
        <f>[2]Março!$G$31</f>
        <v>38</v>
      </c>
      <c r="AC6" s="16">
        <f>[2]Março!$G$32</f>
        <v>50</v>
      </c>
      <c r="AD6" s="16">
        <f>[2]Março!$G$33</f>
        <v>60</v>
      </c>
      <c r="AE6" s="16">
        <f>[2]Março!$G$34</f>
        <v>53</v>
      </c>
      <c r="AF6" s="16">
        <f>[2]Março!$G$35</f>
        <v>59</v>
      </c>
      <c r="AG6" s="39">
        <f>MIN(B6:AF6)</f>
        <v>29</v>
      </c>
      <c r="AH6" s="37">
        <f t="shared" ref="AH6:AH16" si="1">AVERAGE(B6:AF6)</f>
        <v>51.322580645161288</v>
      </c>
    </row>
    <row r="7" spans="1:34" ht="17.100000000000001" customHeight="1" x14ac:dyDescent="0.2">
      <c r="A7" s="14" t="s">
        <v>1</v>
      </c>
      <c r="B7" s="86" t="str">
        <f>[3]Março!$G$5</f>
        <v>*</v>
      </c>
      <c r="C7" s="16">
        <f>[3]Março!$G$6</f>
        <v>45</v>
      </c>
      <c r="D7" s="86" t="str">
        <f>[3]Março!$G$7</f>
        <v>*</v>
      </c>
      <c r="E7" s="86" t="str">
        <f>[3]Março!$G$8</f>
        <v>*</v>
      </c>
      <c r="F7" s="86" t="str">
        <f>[3]Março!$G$9</f>
        <v>*</v>
      </c>
      <c r="G7" s="86" t="str">
        <f>[3]Março!$G$10</f>
        <v>*</v>
      </c>
      <c r="H7" s="86" t="str">
        <f>[3]Março!$G$11</f>
        <v>*</v>
      </c>
      <c r="I7" s="86" t="str">
        <f>[3]Março!$G$12</f>
        <v>*</v>
      </c>
      <c r="J7" s="86" t="str">
        <f>[3]Março!$G$13</f>
        <v>*</v>
      </c>
      <c r="K7" s="86" t="str">
        <f>[3]Março!$G$14</f>
        <v>*</v>
      </c>
      <c r="L7" s="86" t="str">
        <f>[3]Março!$G$15</f>
        <v>*</v>
      </c>
      <c r="M7" s="86" t="str">
        <f>[3]Março!$G$16</f>
        <v>*</v>
      </c>
      <c r="N7" s="86" t="str">
        <f>[3]Março!$G$17</f>
        <v>*</v>
      </c>
      <c r="O7" s="86" t="str">
        <f>[3]Março!$G$18</f>
        <v>*</v>
      </c>
      <c r="P7" s="86" t="str">
        <f>[3]Março!$G$19</f>
        <v>*</v>
      </c>
      <c r="Q7" s="86" t="str">
        <f>[3]Março!$G$20</f>
        <v>*</v>
      </c>
      <c r="R7" s="86" t="str">
        <f>[3]Março!$G$21</f>
        <v>*</v>
      </c>
      <c r="S7" s="86" t="str">
        <f>[3]Março!$G$22</f>
        <v>*</v>
      </c>
      <c r="T7" s="86" t="str">
        <f>[3]Março!$G$23</f>
        <v>*</v>
      </c>
      <c r="U7" s="86" t="str">
        <f>[3]Março!$G$24</f>
        <v>*</v>
      </c>
      <c r="V7" s="86" t="str">
        <f>[3]Março!$G$25</f>
        <v>*</v>
      </c>
      <c r="W7" s="86" t="str">
        <f>[3]Março!$G$26</f>
        <v>*</v>
      </c>
      <c r="X7" s="86" t="str">
        <f>[3]Março!$G$27</f>
        <v>*</v>
      </c>
      <c r="Y7" s="86" t="str">
        <f>[3]Março!$G$28</f>
        <v>*</v>
      </c>
      <c r="Z7" s="86" t="str">
        <f>[3]Março!$G$29</f>
        <v>*</v>
      </c>
      <c r="AA7" s="86" t="str">
        <f>[3]Março!$G$30</f>
        <v>*</v>
      </c>
      <c r="AB7" s="86" t="str">
        <f>[3]Março!$G$31</f>
        <v>*</v>
      </c>
      <c r="AC7" s="86" t="str">
        <f>[3]Março!$G$32</f>
        <v>*</v>
      </c>
      <c r="AD7" s="86" t="str">
        <f>[3]Março!$G$33</f>
        <v>*</v>
      </c>
      <c r="AE7" s="86" t="str">
        <f>[3]Março!$G$34</f>
        <v>*</v>
      </c>
      <c r="AF7" s="86" t="str">
        <f>[3]Março!$G$35</f>
        <v>*</v>
      </c>
      <c r="AG7" s="39">
        <f t="shared" ref="AG7:AG16" si="2">MIN(B7:AF7)</f>
        <v>45</v>
      </c>
      <c r="AH7" s="37">
        <f t="shared" si="1"/>
        <v>45</v>
      </c>
    </row>
    <row r="8" spans="1:34" ht="17.100000000000001" customHeight="1" x14ac:dyDescent="0.2">
      <c r="A8" s="14" t="s">
        <v>62</v>
      </c>
      <c r="B8" s="16">
        <f>[4]Março!$G$5</f>
        <v>42</v>
      </c>
      <c r="C8" s="16">
        <f>[4]Março!$G$6</f>
        <v>37</v>
      </c>
      <c r="D8" s="16">
        <f>[4]Março!$G$7</f>
        <v>52</v>
      </c>
      <c r="E8" s="16">
        <f>[4]Março!$G$8</f>
        <v>39</v>
      </c>
      <c r="F8" s="16">
        <f>[4]Março!$G$9</f>
        <v>56</v>
      </c>
      <c r="G8" s="16">
        <f>[4]Março!$G$10</f>
        <v>47</v>
      </c>
      <c r="H8" s="16">
        <f>[4]Março!$G$11</f>
        <v>50</v>
      </c>
      <c r="I8" s="16">
        <f>[4]Março!$G$12</f>
        <v>49</v>
      </c>
      <c r="J8" s="16">
        <f>[4]Março!$G$13</f>
        <v>34</v>
      </c>
      <c r="K8" s="16">
        <f>[4]Março!$G$14</f>
        <v>50</v>
      </c>
      <c r="L8" s="16">
        <f>[4]Março!$G$15</f>
        <v>44</v>
      </c>
      <c r="M8" s="16">
        <f>[4]Março!$G$16</f>
        <v>69</v>
      </c>
      <c r="N8" s="16">
        <f>[4]Março!$G$17</f>
        <v>48</v>
      </c>
      <c r="O8" s="16">
        <f>[4]Março!$G$18</f>
        <v>41</v>
      </c>
      <c r="P8" s="16">
        <f>[4]Março!$G$19</f>
        <v>40</v>
      </c>
      <c r="Q8" s="16">
        <f>[4]Março!$G$20</f>
        <v>33</v>
      </c>
      <c r="R8" s="16">
        <f>[4]Março!$G$21</f>
        <v>36</v>
      </c>
      <c r="S8" s="16">
        <f>[4]Março!$G$22</f>
        <v>40</v>
      </c>
      <c r="T8" s="16">
        <f>[4]Março!$G$23</f>
        <v>38</v>
      </c>
      <c r="U8" s="16">
        <f>[4]Março!$G$24</f>
        <v>69</v>
      </c>
      <c r="V8" s="16">
        <f>[4]Março!$G$25</f>
        <v>62</v>
      </c>
      <c r="W8" s="16">
        <f>[4]Março!$G$26</f>
        <v>64</v>
      </c>
      <c r="X8" s="16">
        <f>[4]Março!$G$27</f>
        <v>52</v>
      </c>
      <c r="Y8" s="16">
        <f>[4]Março!$G$28</f>
        <v>45</v>
      </c>
      <c r="Z8" s="16">
        <f>[4]Março!$G$29</f>
        <v>52</v>
      </c>
      <c r="AA8" s="16">
        <f>[4]Março!$G$30</f>
        <v>45</v>
      </c>
      <c r="AB8" s="16">
        <f>[4]Março!$G$31</f>
        <v>50</v>
      </c>
      <c r="AC8" s="16">
        <f>[4]Março!$G$32</f>
        <v>50</v>
      </c>
      <c r="AD8" s="16">
        <f>[4]Março!$G$33</f>
        <v>46</v>
      </c>
      <c r="AE8" s="16">
        <f>[4]Março!$G$34</f>
        <v>60</v>
      </c>
      <c r="AF8" s="16">
        <f>[4]Março!$G$35</f>
        <v>54</v>
      </c>
      <c r="AG8" s="39">
        <f t="shared" si="2"/>
        <v>33</v>
      </c>
      <c r="AH8" s="37">
        <f t="shared" si="1"/>
        <v>48.193548387096776</v>
      </c>
    </row>
    <row r="9" spans="1:34" ht="17.100000000000001" customHeight="1" x14ac:dyDescent="0.2">
      <c r="A9" s="14" t="s">
        <v>46</v>
      </c>
      <c r="B9" s="16">
        <f>[5]Março!$G$5</f>
        <v>38</v>
      </c>
      <c r="C9" s="16">
        <f>[5]Março!$G$6</f>
        <v>52</v>
      </c>
      <c r="D9" s="16">
        <f>[5]Março!$G$7</f>
        <v>85</v>
      </c>
      <c r="E9" s="16">
        <f>[5]Março!$G$8</f>
        <v>56</v>
      </c>
      <c r="F9" s="16">
        <f>[5]Março!$G$9</f>
        <v>50</v>
      </c>
      <c r="G9" s="16">
        <f>[5]Março!$G$10</f>
        <v>46</v>
      </c>
      <c r="H9" s="16">
        <f>[5]Março!$G$11</f>
        <v>44</v>
      </c>
      <c r="I9" s="16">
        <f>[5]Março!$G$12</f>
        <v>33</v>
      </c>
      <c r="J9" s="16">
        <f>[5]Março!$G$13</f>
        <v>36</v>
      </c>
      <c r="K9" s="16">
        <f>[5]Março!$G$14</f>
        <v>64</v>
      </c>
      <c r="L9" s="16">
        <f>[5]Março!$G$15</f>
        <v>88</v>
      </c>
      <c r="M9" s="16">
        <f>[5]Março!$G$16</f>
        <v>62</v>
      </c>
      <c r="N9" s="16">
        <f>[5]Março!$G$17</f>
        <v>48</v>
      </c>
      <c r="O9" s="16">
        <f>[5]Março!$G$18</f>
        <v>54</v>
      </c>
      <c r="P9" s="16">
        <f>[5]Março!$G$19</f>
        <v>57</v>
      </c>
      <c r="Q9" s="16">
        <f>[5]Março!$G$20</f>
        <v>50</v>
      </c>
      <c r="R9" s="16">
        <f>[5]Março!$G$21</f>
        <v>50</v>
      </c>
      <c r="S9" s="16">
        <f>[5]Março!$G$22</f>
        <v>55</v>
      </c>
      <c r="T9" s="16">
        <f>[5]Março!$G$23</f>
        <v>53</v>
      </c>
      <c r="U9" s="16">
        <f>[5]Março!$G$24</f>
        <v>61</v>
      </c>
      <c r="V9" s="16">
        <f>[5]Março!$G$25</f>
        <v>64</v>
      </c>
      <c r="W9" s="16">
        <f>[5]Março!$G$26</f>
        <v>63</v>
      </c>
      <c r="X9" s="16">
        <f>[5]Março!$G$27</f>
        <v>46</v>
      </c>
      <c r="Y9" s="16">
        <f>[5]Março!$G$28</f>
        <v>49</v>
      </c>
      <c r="Z9" s="16">
        <f>[5]Março!$G$29</f>
        <v>40</v>
      </c>
      <c r="AA9" s="16">
        <f>[5]Março!$G$30</f>
        <v>41</v>
      </c>
      <c r="AB9" s="16">
        <f>[5]Março!$G$31</f>
        <v>34</v>
      </c>
      <c r="AC9" s="16">
        <f>[5]Março!$G$32</f>
        <v>45</v>
      </c>
      <c r="AD9" s="16">
        <f>[5]Março!$G$33</f>
        <v>60</v>
      </c>
      <c r="AE9" s="16">
        <f>[5]Março!$G$34</f>
        <v>52</v>
      </c>
      <c r="AF9" s="16">
        <f>[5]Março!$G$35</f>
        <v>63</v>
      </c>
      <c r="AG9" s="39">
        <f t="shared" ref="AG9" si="3">MIN(B9:AF9)</f>
        <v>33</v>
      </c>
      <c r="AH9" s="37">
        <f t="shared" ref="AH9" si="4">AVERAGE(B9:AF9)</f>
        <v>52.87096774193548</v>
      </c>
    </row>
    <row r="10" spans="1:34" ht="17.100000000000001" customHeight="1" x14ac:dyDescent="0.2">
      <c r="A10" s="14" t="s">
        <v>2</v>
      </c>
      <c r="B10" s="16">
        <f>[6]Março!$G$5</f>
        <v>49</v>
      </c>
      <c r="C10" s="16">
        <f>[6]Março!$G$6</f>
        <v>43</v>
      </c>
      <c r="D10" s="16">
        <f>[6]Março!$G$7</f>
        <v>68</v>
      </c>
      <c r="E10" s="16">
        <f>[6]Março!$G$8</f>
        <v>59</v>
      </c>
      <c r="F10" s="16">
        <f>[6]Março!$G$9</f>
        <v>51</v>
      </c>
      <c r="G10" s="16">
        <f>[6]Março!$G$10</f>
        <v>49</v>
      </c>
      <c r="H10" s="16">
        <f>[6]Março!$G$11</f>
        <v>49</v>
      </c>
      <c r="I10" s="16">
        <f>[6]Março!$G$12</f>
        <v>40</v>
      </c>
      <c r="J10" s="16">
        <f>[6]Março!$G$13</f>
        <v>39</v>
      </c>
      <c r="K10" s="16">
        <f>[6]Março!$G$14</f>
        <v>66</v>
      </c>
      <c r="L10" s="16">
        <f>[6]Março!$G$15</f>
        <v>58</v>
      </c>
      <c r="M10" s="16">
        <f>[6]Março!$G$16</f>
        <v>60</v>
      </c>
      <c r="N10" s="16">
        <f>[6]Março!$G$17</f>
        <v>46</v>
      </c>
      <c r="O10" s="16">
        <f>[6]Março!$G$18</f>
        <v>51</v>
      </c>
      <c r="P10" s="16">
        <f>[6]Março!$G$19</f>
        <v>48</v>
      </c>
      <c r="Q10" s="16">
        <f>[6]Março!$G$20</f>
        <v>48</v>
      </c>
      <c r="R10" s="16">
        <f>[6]Março!$G$21</f>
        <v>45</v>
      </c>
      <c r="S10" s="16">
        <f>[6]Março!$G$22</f>
        <v>42</v>
      </c>
      <c r="T10" s="16">
        <f>[6]Março!$G$23</f>
        <v>47</v>
      </c>
      <c r="U10" s="16">
        <f>[6]Março!$G$24</f>
        <v>70</v>
      </c>
      <c r="V10" s="16">
        <f>[6]Março!$G$25</f>
        <v>61</v>
      </c>
      <c r="W10" s="16">
        <f>[6]Março!$G$26</f>
        <v>82</v>
      </c>
      <c r="X10" s="16">
        <f>[6]Março!$G$27</f>
        <v>51</v>
      </c>
      <c r="Y10" s="16">
        <f>[6]Março!$G$28</f>
        <v>43</v>
      </c>
      <c r="Z10" s="16">
        <f>[6]Março!$G$29</f>
        <v>43</v>
      </c>
      <c r="AA10" s="16">
        <f>[6]Março!$G$30</f>
        <v>41</v>
      </c>
      <c r="AB10" s="16">
        <f>[6]Março!$G$31</f>
        <v>51</v>
      </c>
      <c r="AC10" s="16">
        <f>[6]Março!$G$32</f>
        <v>50</v>
      </c>
      <c r="AD10" s="16">
        <f>[6]Março!$G$33</f>
        <v>65</v>
      </c>
      <c r="AE10" s="16">
        <f>[6]Março!$G$34</f>
        <v>66</v>
      </c>
      <c r="AF10" s="16">
        <f>[6]Março!$G$35</f>
        <v>58</v>
      </c>
      <c r="AG10" s="39">
        <f t="shared" si="2"/>
        <v>39</v>
      </c>
      <c r="AH10" s="37">
        <f t="shared" si="1"/>
        <v>52.87096774193548</v>
      </c>
    </row>
    <row r="11" spans="1:34" ht="17.100000000000001" customHeight="1" x14ac:dyDescent="0.2">
      <c r="A11" s="14" t="s">
        <v>3</v>
      </c>
      <c r="B11" s="16">
        <f>[7]Março!$G$5</f>
        <v>44</v>
      </c>
      <c r="C11" s="16">
        <f>[7]Março!$G$6</f>
        <v>42</v>
      </c>
      <c r="D11" s="16">
        <f>[7]Março!$G$7</f>
        <v>41</v>
      </c>
      <c r="E11" s="16">
        <f>[7]Março!$G$8</f>
        <v>48</v>
      </c>
      <c r="F11" s="16">
        <f>[7]Março!$G$9</f>
        <v>64</v>
      </c>
      <c r="G11" s="16">
        <f>[7]Março!$G$10</f>
        <v>39</v>
      </c>
      <c r="H11" s="16">
        <f>[7]Março!$G$11</f>
        <v>52</v>
      </c>
      <c r="I11" s="16">
        <f>[7]Março!$G$12</f>
        <v>43</v>
      </c>
      <c r="J11" s="16">
        <f>[7]Março!$G$13</f>
        <v>42</v>
      </c>
      <c r="K11" s="16">
        <f>[7]Março!$G$14</f>
        <v>55</v>
      </c>
      <c r="L11" s="16">
        <f>[7]Março!$G$15</f>
        <v>60</v>
      </c>
      <c r="M11" s="16">
        <f>[7]Março!$G$16</f>
        <v>60</v>
      </c>
      <c r="N11" s="16">
        <f>[7]Março!$G$17</f>
        <v>55</v>
      </c>
      <c r="O11" s="16">
        <f>[7]Março!$G$18</f>
        <v>42</v>
      </c>
      <c r="P11" s="16">
        <f>[7]Março!$G$19</f>
        <v>33</v>
      </c>
      <c r="Q11" s="16">
        <f>[7]Março!$G$20</f>
        <v>36</v>
      </c>
      <c r="R11" s="16">
        <f>[7]Março!$G$21</f>
        <v>42</v>
      </c>
      <c r="S11" s="16">
        <f>[7]Março!$G$22</f>
        <v>38</v>
      </c>
      <c r="T11" s="16">
        <f>[7]Março!$G$23</f>
        <v>38</v>
      </c>
      <c r="U11" s="16">
        <f>[7]Março!$G$24</f>
        <v>48</v>
      </c>
      <c r="V11" s="16">
        <f>[7]Março!$G$25</f>
        <v>51</v>
      </c>
      <c r="W11" s="16">
        <f>[7]Março!$G$26</f>
        <v>75</v>
      </c>
      <c r="X11" s="16">
        <f>[7]Março!$G$27</f>
        <v>55</v>
      </c>
      <c r="Y11" s="16">
        <f>[7]Março!$G$28</f>
        <v>51</v>
      </c>
      <c r="Z11" s="16">
        <f>[7]Março!$G$29</f>
        <v>53</v>
      </c>
      <c r="AA11" s="16">
        <f>[7]Março!$G$30</f>
        <v>46</v>
      </c>
      <c r="AB11" s="16">
        <f>[7]Março!$G$31</f>
        <v>68</v>
      </c>
      <c r="AC11" s="16">
        <f>[7]Março!$G$32</f>
        <v>46</v>
      </c>
      <c r="AD11" s="16">
        <f>[7]Março!$G$33</f>
        <v>52</v>
      </c>
      <c r="AE11" s="16">
        <f>[7]Março!$G$34</f>
        <v>53</v>
      </c>
      <c r="AF11" s="16">
        <f>[7]Março!$G$35</f>
        <v>43</v>
      </c>
      <c r="AG11" s="39">
        <f t="shared" si="2"/>
        <v>33</v>
      </c>
      <c r="AH11" s="37">
        <f>AVERAGE(B11:AF11)</f>
        <v>48.87096774193548</v>
      </c>
    </row>
    <row r="12" spans="1:34" ht="17.100000000000001" customHeight="1" x14ac:dyDescent="0.2">
      <c r="A12" s="14" t="s">
        <v>4</v>
      </c>
      <c r="B12" s="16">
        <f>[8]Março!$G$5</f>
        <v>47</v>
      </c>
      <c r="C12" s="16">
        <f>[8]Março!$G$6</f>
        <v>45</v>
      </c>
      <c r="D12" s="16">
        <f>[8]Março!$G$7</f>
        <v>44</v>
      </c>
      <c r="E12" s="16">
        <f>[8]Março!$G$8</f>
        <v>46</v>
      </c>
      <c r="F12" s="16">
        <f>[8]Março!$G$9</f>
        <v>59</v>
      </c>
      <c r="G12" s="16">
        <f>[8]Março!$G$10</f>
        <v>48</v>
      </c>
      <c r="H12" s="16">
        <f>[8]Março!$G$11</f>
        <v>53</v>
      </c>
      <c r="I12" s="16">
        <f>[8]Março!$G$12</f>
        <v>48</v>
      </c>
      <c r="J12" s="16">
        <f>[8]Março!$G$13</f>
        <v>43</v>
      </c>
      <c r="K12" s="16">
        <f>[8]Março!$G$14</f>
        <v>47</v>
      </c>
      <c r="L12" s="16">
        <f>[8]Março!$G$15</f>
        <v>55</v>
      </c>
      <c r="M12" s="16">
        <f>[8]Março!$G$16</f>
        <v>57</v>
      </c>
      <c r="N12" s="16">
        <f>[8]Março!$G$17</f>
        <v>46</v>
      </c>
      <c r="O12" s="16">
        <f>[8]Março!$G$18</f>
        <v>42</v>
      </c>
      <c r="P12" s="16">
        <f>[8]Março!$G$19</f>
        <v>47</v>
      </c>
      <c r="Q12" s="16">
        <f>[8]Março!$G$20</f>
        <v>42</v>
      </c>
      <c r="R12" s="16">
        <f>[8]Março!$G$21</f>
        <v>43</v>
      </c>
      <c r="S12" s="16">
        <f>[8]Março!$G$22</f>
        <v>41</v>
      </c>
      <c r="T12" s="16">
        <f>[8]Março!$G$23</f>
        <v>40</v>
      </c>
      <c r="U12" s="16">
        <f>[8]Março!$G$24</f>
        <v>54</v>
      </c>
      <c r="V12" s="16">
        <f>[8]Março!$G$25</f>
        <v>52</v>
      </c>
      <c r="W12" s="16">
        <f>[8]Março!$G$26</f>
        <v>70</v>
      </c>
      <c r="X12" s="16">
        <f>[8]Março!$G$27</f>
        <v>63</v>
      </c>
      <c r="Y12" s="16">
        <f>[8]Março!$G$28</f>
        <v>51</v>
      </c>
      <c r="Z12" s="16">
        <f>[8]Março!$G$29</f>
        <v>59</v>
      </c>
      <c r="AA12" s="16">
        <f>[8]Março!$G$30</f>
        <v>50</v>
      </c>
      <c r="AB12" s="16">
        <f>[8]Março!$G$31</f>
        <v>49</v>
      </c>
      <c r="AC12" s="16">
        <f>[8]Março!$G$32</f>
        <v>46</v>
      </c>
      <c r="AD12" s="16">
        <f>[8]Março!$G$33</f>
        <v>51</v>
      </c>
      <c r="AE12" s="16">
        <f>[8]Março!$G$34</f>
        <v>60</v>
      </c>
      <c r="AF12" s="16">
        <f>[8]Março!$G$35</f>
        <v>60</v>
      </c>
      <c r="AG12" s="39">
        <f t="shared" si="2"/>
        <v>40</v>
      </c>
      <c r="AH12" s="37">
        <f t="shared" si="1"/>
        <v>50.258064516129032</v>
      </c>
    </row>
    <row r="13" spans="1:34" ht="17.100000000000001" customHeight="1" x14ac:dyDescent="0.2">
      <c r="A13" s="14" t="s">
        <v>5</v>
      </c>
      <c r="B13" s="17">
        <f>[9]Março!$G$5</f>
        <v>47</v>
      </c>
      <c r="C13" s="17">
        <f>[9]Março!$G$6</f>
        <v>59</v>
      </c>
      <c r="D13" s="17">
        <f>[9]Março!$G$7</f>
        <v>69</v>
      </c>
      <c r="E13" s="17">
        <f>[9]Março!$G$8</f>
        <v>61</v>
      </c>
      <c r="F13" s="17">
        <f>[9]Março!$G$9</f>
        <v>50</v>
      </c>
      <c r="G13" s="17">
        <f>[9]Março!$G$10</f>
        <v>44</v>
      </c>
      <c r="H13" s="17">
        <f>[9]Março!$G$11</f>
        <v>60</v>
      </c>
      <c r="I13" s="17">
        <f>[9]Março!$G$12</f>
        <v>48</v>
      </c>
      <c r="J13" s="17">
        <f>[9]Março!$G$13</f>
        <v>45</v>
      </c>
      <c r="K13" s="17">
        <f>[9]Março!$G$14</f>
        <v>56</v>
      </c>
      <c r="L13" s="17">
        <f>[9]Março!$G$15</f>
        <v>66</v>
      </c>
      <c r="M13" s="17">
        <f>[9]Março!$G$16</f>
        <v>58</v>
      </c>
      <c r="N13" s="17">
        <f>[9]Março!$G$17</f>
        <v>46</v>
      </c>
      <c r="O13" s="17">
        <f>[9]Março!$G$18</f>
        <v>50</v>
      </c>
      <c r="P13" s="17">
        <f>[9]Março!$G$19</f>
        <v>52</v>
      </c>
      <c r="Q13" s="17">
        <f>[9]Março!$G$20</f>
        <v>53</v>
      </c>
      <c r="R13" s="17">
        <f>[9]Março!$G$21</f>
        <v>45</v>
      </c>
      <c r="S13" s="17">
        <f>[9]Março!$G$22</f>
        <v>48</v>
      </c>
      <c r="T13" s="17">
        <f>[9]Março!$G$23</f>
        <v>53</v>
      </c>
      <c r="U13" s="17">
        <f>[9]Março!$G$24</f>
        <v>67</v>
      </c>
      <c r="V13" s="17">
        <f>[9]Março!$G$25</f>
        <v>54</v>
      </c>
      <c r="W13" s="17">
        <f>[9]Março!$G$26</f>
        <v>72</v>
      </c>
      <c r="X13" s="17">
        <f>[9]Março!$G$27</f>
        <v>59</v>
      </c>
      <c r="Y13" s="17">
        <f>[9]Março!$G$28</f>
        <v>50</v>
      </c>
      <c r="Z13" s="17">
        <f>[9]Março!$G$29</f>
        <v>51</v>
      </c>
      <c r="AA13" s="17">
        <f>[9]Março!$G$30</f>
        <v>50</v>
      </c>
      <c r="AB13" s="17">
        <f>[9]Março!$G$31</f>
        <v>61</v>
      </c>
      <c r="AC13" s="17">
        <f>[9]Março!$G$32</f>
        <v>58</v>
      </c>
      <c r="AD13" s="17">
        <f>[9]Março!$G$33</f>
        <v>63</v>
      </c>
      <c r="AE13" s="17">
        <f>[9]Março!$G$34</f>
        <v>58</v>
      </c>
      <c r="AF13" s="17">
        <f>[9]Março!$G$35</f>
        <v>59</v>
      </c>
      <c r="AG13" s="39">
        <f t="shared" si="2"/>
        <v>44</v>
      </c>
      <c r="AH13" s="37">
        <f t="shared" si="1"/>
        <v>55.225806451612904</v>
      </c>
    </row>
    <row r="14" spans="1:34" ht="17.100000000000001" customHeight="1" x14ac:dyDescent="0.2">
      <c r="A14" s="14" t="s">
        <v>48</v>
      </c>
      <c r="B14" s="17">
        <f>[10]Março!$G$5</f>
        <v>49</v>
      </c>
      <c r="C14" s="17">
        <f>[10]Março!$G$6</f>
        <v>43</v>
      </c>
      <c r="D14" s="17">
        <f>[10]Março!$G$7</f>
        <v>45</v>
      </c>
      <c r="E14" s="17">
        <f>[10]Março!$G$8</f>
        <v>49</v>
      </c>
      <c r="F14" s="17">
        <f>[10]Março!$G$9</f>
        <v>56</v>
      </c>
      <c r="G14" s="17">
        <f>[10]Março!$G$10</f>
        <v>51</v>
      </c>
      <c r="H14" s="17">
        <f>[10]Março!$G$11</f>
        <v>55</v>
      </c>
      <c r="I14" s="17">
        <f>[10]Março!$G$12</f>
        <v>46</v>
      </c>
      <c r="J14" s="17">
        <f>[10]Março!$G$13</f>
        <v>41</v>
      </c>
      <c r="K14" s="17">
        <f>[10]Março!$G$14</f>
        <v>55</v>
      </c>
      <c r="L14" s="17">
        <f>[10]Março!$G$15</f>
        <v>53</v>
      </c>
      <c r="M14" s="17">
        <f>[10]Março!$G$16</f>
        <v>58</v>
      </c>
      <c r="N14" s="17">
        <f>[10]Março!$G$17</f>
        <v>48</v>
      </c>
      <c r="O14" s="17">
        <f>[10]Março!$G$18</f>
        <v>33</v>
      </c>
      <c r="P14" s="17">
        <f>[10]Março!$G$19</f>
        <v>51</v>
      </c>
      <c r="Q14" s="17">
        <f>[10]Março!$G$20</f>
        <v>35</v>
      </c>
      <c r="R14" s="17">
        <f>[10]Março!$G$21</f>
        <v>43</v>
      </c>
      <c r="S14" s="17">
        <f>[10]Março!$G$22</f>
        <v>35</v>
      </c>
      <c r="T14" s="17">
        <f>[10]Março!$G$23</f>
        <v>36</v>
      </c>
      <c r="U14" s="17">
        <f>[10]Março!$G$24</f>
        <v>46</v>
      </c>
      <c r="V14" s="17">
        <f>[10]Março!$G$25</f>
        <v>51</v>
      </c>
      <c r="W14" s="17">
        <f>[10]Março!$G$26</f>
        <v>59</v>
      </c>
      <c r="X14" s="17">
        <f>[10]Março!$G$27</f>
        <v>57</v>
      </c>
      <c r="Y14" s="17">
        <f>[10]Março!$G$28</f>
        <v>47</v>
      </c>
      <c r="Z14" s="17">
        <f>[10]Março!$G$29</f>
        <v>47</v>
      </c>
      <c r="AA14" s="17">
        <f>[10]Março!$G$30</f>
        <v>46</v>
      </c>
      <c r="AB14" s="17">
        <f>[10]Março!$G$31</f>
        <v>52</v>
      </c>
      <c r="AC14" s="17">
        <f>[10]Março!$G$32</f>
        <v>57</v>
      </c>
      <c r="AD14" s="17">
        <f>[10]Março!$G$33</f>
        <v>50</v>
      </c>
      <c r="AE14" s="17">
        <f>[10]Março!$G$34</f>
        <v>61</v>
      </c>
      <c r="AF14" s="17">
        <f>[10]Março!$G$35</f>
        <v>56</v>
      </c>
      <c r="AG14" s="39">
        <f>MIN(B14:AF14)</f>
        <v>33</v>
      </c>
      <c r="AH14" s="37">
        <f>AVERAGE(B14:AF14)</f>
        <v>48.741935483870968</v>
      </c>
    </row>
    <row r="15" spans="1:34" ht="17.100000000000001" customHeight="1" x14ac:dyDescent="0.2">
      <c r="A15" s="14" t="s">
        <v>6</v>
      </c>
      <c r="B15" s="17">
        <f>[11]Março!$G$5</f>
        <v>48</v>
      </c>
      <c r="C15" s="17">
        <f>[11]Março!$G$6</f>
        <v>42</v>
      </c>
      <c r="D15" s="17">
        <f>[11]Março!$G$7</f>
        <v>50</v>
      </c>
      <c r="E15" s="17">
        <f>[11]Março!$G$8</f>
        <v>51</v>
      </c>
      <c r="F15" s="17">
        <f>[11]Março!$G$9</f>
        <v>51</v>
      </c>
      <c r="G15" s="17">
        <f>[11]Março!$G$10</f>
        <v>49</v>
      </c>
      <c r="H15" s="17">
        <f>[11]Março!$G$11</f>
        <v>55</v>
      </c>
      <c r="I15" s="17">
        <f>[11]Março!$G$12</f>
        <v>44</v>
      </c>
      <c r="J15" s="17">
        <f>[11]Março!$G$13</f>
        <v>45</v>
      </c>
      <c r="K15" s="17">
        <f>[11]Março!$G$14</f>
        <v>48</v>
      </c>
      <c r="L15" s="17">
        <f>[11]Março!$G$15</f>
        <v>63</v>
      </c>
      <c r="M15" s="17">
        <f>[11]Março!$G$16</f>
        <v>58</v>
      </c>
      <c r="N15" s="17">
        <f>[11]Março!$G$17</f>
        <v>49</v>
      </c>
      <c r="O15" s="17">
        <f>[11]Março!$G$18</f>
        <v>49</v>
      </c>
      <c r="P15" s="17">
        <f>[11]Março!$G$19</f>
        <v>39</v>
      </c>
      <c r="Q15" s="17">
        <f>[11]Março!$G$20</f>
        <v>52</v>
      </c>
      <c r="R15" s="17">
        <f>[11]Março!$G$21</f>
        <v>39</v>
      </c>
      <c r="S15" s="17">
        <f>[11]Março!$G$22</f>
        <v>45</v>
      </c>
      <c r="T15" s="17">
        <f>[11]Março!$G$23</f>
        <v>43</v>
      </c>
      <c r="U15" s="17">
        <f>[11]Março!$G$24</f>
        <v>52</v>
      </c>
      <c r="V15" s="17">
        <f>[11]Março!$G$25</f>
        <v>56</v>
      </c>
      <c r="W15" s="17">
        <f>[11]Março!$G$26</f>
        <v>78</v>
      </c>
      <c r="X15" s="17">
        <f>[11]Março!$G$27</f>
        <v>51</v>
      </c>
      <c r="Y15" s="17">
        <f>[11]Março!$G$28</f>
        <v>46</v>
      </c>
      <c r="Z15" s="17">
        <f>[11]Março!$G$29</f>
        <v>46</v>
      </c>
      <c r="AA15" s="17">
        <f>[11]Março!$G$30</f>
        <v>42</v>
      </c>
      <c r="AB15" s="17">
        <f>[11]Março!$G$31</f>
        <v>57</v>
      </c>
      <c r="AC15" s="17">
        <f>[11]Março!$G$32</f>
        <v>49</v>
      </c>
      <c r="AD15" s="17">
        <f>[11]Março!$G$33</f>
        <v>64</v>
      </c>
      <c r="AE15" s="17">
        <f>[11]Março!$G$34</f>
        <v>66</v>
      </c>
      <c r="AF15" s="17">
        <f>[11]Março!$G$35</f>
        <v>56</v>
      </c>
      <c r="AG15" s="39">
        <f t="shared" si="2"/>
        <v>39</v>
      </c>
      <c r="AH15" s="37">
        <f t="shared" si="1"/>
        <v>51.064516129032256</v>
      </c>
    </row>
    <row r="16" spans="1:34" ht="17.100000000000001" customHeight="1" x14ac:dyDescent="0.2">
      <c r="A16" s="14" t="s">
        <v>7</v>
      </c>
      <c r="B16" s="17">
        <f>[12]Março!$G$5</f>
        <v>39</v>
      </c>
      <c r="C16" s="17">
        <f>[12]Março!$G$6</f>
        <v>42</v>
      </c>
      <c r="D16" s="17">
        <f>[12]Março!$G$7</f>
        <v>78</v>
      </c>
      <c r="E16" s="17">
        <f>[12]Março!$G$8</f>
        <v>57</v>
      </c>
      <c r="F16" s="17">
        <f>[12]Março!$G$9</f>
        <v>52</v>
      </c>
      <c r="G16" s="17">
        <f>[12]Março!$G$10</f>
        <v>52</v>
      </c>
      <c r="H16" s="17">
        <f>[12]Março!$G$11</f>
        <v>50</v>
      </c>
      <c r="I16" s="17">
        <f>[12]Março!$G$12</f>
        <v>37</v>
      </c>
      <c r="J16" s="17">
        <f>[12]Março!$G$13</f>
        <v>32</v>
      </c>
      <c r="K16" s="17">
        <f>[12]Março!$G$14</f>
        <v>52</v>
      </c>
      <c r="L16" s="17">
        <f>[12]Março!$G$15</f>
        <v>73</v>
      </c>
      <c r="M16" s="17">
        <f>[12]Março!$G$16</f>
        <v>53</v>
      </c>
      <c r="N16" s="17">
        <f>[12]Março!$G$17</f>
        <v>50</v>
      </c>
      <c r="O16" s="17">
        <f>[12]Março!$G$18</f>
        <v>54</v>
      </c>
      <c r="P16" s="17">
        <f>[12]Março!$G$19</f>
        <v>36</v>
      </c>
      <c r="Q16" s="17">
        <f>[12]Março!$G$20</f>
        <v>43</v>
      </c>
      <c r="R16" s="17">
        <f>[12]Março!$G$21</f>
        <v>44</v>
      </c>
      <c r="S16" s="17">
        <f>[12]Março!$G$22</f>
        <v>44</v>
      </c>
      <c r="T16" s="17">
        <f>[12]Março!$G$23</f>
        <v>57</v>
      </c>
      <c r="U16" s="17">
        <f>[12]Março!$G$24</f>
        <v>64</v>
      </c>
      <c r="V16" s="17">
        <f>[12]Março!$G$25</f>
        <v>57</v>
      </c>
      <c r="W16" s="17">
        <f>[12]Março!$G$26</f>
        <v>64</v>
      </c>
      <c r="X16" s="17">
        <f>[12]Março!$G$27</f>
        <v>52</v>
      </c>
      <c r="Y16" s="17">
        <f>[12]Março!$G$28</f>
        <v>51</v>
      </c>
      <c r="Z16" s="17">
        <f>[12]Março!$G$29</f>
        <v>49</v>
      </c>
      <c r="AA16" s="17">
        <f>[12]Março!$G$30</f>
        <v>48</v>
      </c>
      <c r="AB16" s="17">
        <f>[12]Março!$G$31</f>
        <v>52</v>
      </c>
      <c r="AC16" s="17">
        <f>[12]Março!$G$32</f>
        <v>54</v>
      </c>
      <c r="AD16" s="17">
        <f>[12]Março!$G$33</f>
        <v>70</v>
      </c>
      <c r="AE16" s="17">
        <f>[12]Março!$G$34</f>
        <v>62</v>
      </c>
      <c r="AF16" s="17">
        <f>[12]Março!$G$35</f>
        <v>57</v>
      </c>
      <c r="AG16" s="39">
        <f t="shared" si="2"/>
        <v>32</v>
      </c>
      <c r="AH16" s="37">
        <f t="shared" si="1"/>
        <v>52.41935483870968</v>
      </c>
    </row>
    <row r="17" spans="1:34" ht="17.100000000000001" customHeight="1" x14ac:dyDescent="0.2">
      <c r="A17" s="14" t="s">
        <v>8</v>
      </c>
      <c r="B17" s="17">
        <f>[13]Março!$G$5</f>
        <v>33</v>
      </c>
      <c r="C17" s="17">
        <f>[13]Março!$G$6</f>
        <v>36</v>
      </c>
      <c r="D17" s="17">
        <f>[13]Março!$G$7</f>
        <v>70</v>
      </c>
      <c r="E17" s="17">
        <f>[13]Março!$G$8</f>
        <v>62</v>
      </c>
      <c r="F17" s="17">
        <f>[13]Março!$G$9</f>
        <v>58</v>
      </c>
      <c r="G17" s="17">
        <f>[13]Março!$G$10</f>
        <v>45</v>
      </c>
      <c r="H17" s="17">
        <f>[13]Março!$G$11</f>
        <v>44</v>
      </c>
      <c r="I17" s="17">
        <f>[13]Março!$G$12</f>
        <v>32</v>
      </c>
      <c r="J17" s="17">
        <f>[13]Março!$G$13</f>
        <v>34</v>
      </c>
      <c r="K17" s="17">
        <f>[13]Março!$G$14</f>
        <v>59</v>
      </c>
      <c r="L17" s="17">
        <f>[13]Março!$G$15</f>
        <v>61</v>
      </c>
      <c r="M17" s="17">
        <f>[13]Março!$G$16</f>
        <v>57</v>
      </c>
      <c r="N17" s="17">
        <f>[13]Março!$G$17</f>
        <v>52</v>
      </c>
      <c r="O17" s="17">
        <f>[13]Março!$G$18</f>
        <v>49</v>
      </c>
      <c r="P17" s="17">
        <f>[13]Março!$G$19</f>
        <v>40</v>
      </c>
      <c r="Q17" s="17">
        <f>[13]Março!$G$20</f>
        <v>42</v>
      </c>
      <c r="R17" s="17">
        <f>[13]Março!$G$21</f>
        <v>41</v>
      </c>
      <c r="S17" s="17">
        <f>[13]Março!$G$22</f>
        <v>45</v>
      </c>
      <c r="T17" s="17">
        <f>[13]Março!$G$23</f>
        <v>52</v>
      </c>
      <c r="U17" s="17">
        <f>[13]Março!$G$24</f>
        <v>67</v>
      </c>
      <c r="V17" s="17">
        <f>[13]Março!$G$25</f>
        <v>70</v>
      </c>
      <c r="W17" s="17">
        <f>[13]Março!$G$26</f>
        <v>58</v>
      </c>
      <c r="X17" s="17">
        <f>[13]Março!$G$27</f>
        <v>55</v>
      </c>
      <c r="Y17" s="17">
        <f>[13]Março!$G$28</f>
        <v>46</v>
      </c>
      <c r="Z17" s="17">
        <f>[13]Março!$G$29</f>
        <v>43</v>
      </c>
      <c r="AA17" s="17">
        <f>[13]Março!$G$30</f>
        <v>39</v>
      </c>
      <c r="AB17" s="17">
        <f>[13]Março!$G$31</f>
        <v>45</v>
      </c>
      <c r="AC17" s="17">
        <f>[13]Março!$G$32</f>
        <v>50</v>
      </c>
      <c r="AD17" s="17">
        <f>[13]Março!$G$33</f>
        <v>57</v>
      </c>
      <c r="AE17" s="17">
        <f>[13]Março!$G$34</f>
        <v>58</v>
      </c>
      <c r="AF17" s="17">
        <f>[13]Março!$G$35</f>
        <v>57</v>
      </c>
      <c r="AG17" s="39">
        <f>MIN(B17:AF17)</f>
        <v>32</v>
      </c>
      <c r="AH17" s="37">
        <f>AVERAGE(B17:AF17)</f>
        <v>50.225806451612904</v>
      </c>
    </row>
    <row r="18" spans="1:34" ht="17.100000000000001" customHeight="1" x14ac:dyDescent="0.2">
      <c r="A18" s="14" t="s">
        <v>9</v>
      </c>
      <c r="B18" s="17">
        <f>[14]Março!$G$5</f>
        <v>39</v>
      </c>
      <c r="C18" s="17">
        <f>[14]Março!$G$6</f>
        <v>44</v>
      </c>
      <c r="D18" s="17">
        <f>[14]Março!$G$7</f>
        <v>74</v>
      </c>
      <c r="E18" s="17">
        <f>[14]Março!$G$8</f>
        <v>54</v>
      </c>
      <c r="F18" s="17">
        <f>[14]Março!$G$9</f>
        <v>50</v>
      </c>
      <c r="G18" s="17">
        <f>[14]Março!$G$10</f>
        <v>45</v>
      </c>
      <c r="H18" s="17">
        <f>[14]Março!$G$11</f>
        <v>53</v>
      </c>
      <c r="I18" s="17">
        <f>[14]Março!$G$12</f>
        <v>36</v>
      </c>
      <c r="J18" s="17">
        <f>[14]Março!$G$13</f>
        <v>31</v>
      </c>
      <c r="K18" s="17">
        <f>[14]Março!$G$14</f>
        <v>44</v>
      </c>
      <c r="L18" s="17">
        <f>[14]Março!$G$15</f>
        <v>53</v>
      </c>
      <c r="M18" s="17">
        <f>[14]Março!$G$16</f>
        <v>63</v>
      </c>
      <c r="N18" s="17">
        <f>[14]Março!$G$17</f>
        <v>49</v>
      </c>
      <c r="O18" s="17">
        <f>[14]Março!$G$18</f>
        <v>49</v>
      </c>
      <c r="P18" s="17">
        <f>[14]Março!$G$19</f>
        <v>43</v>
      </c>
      <c r="Q18" s="17">
        <f>[14]Março!$G$20</f>
        <v>40</v>
      </c>
      <c r="R18" s="17">
        <f>[14]Março!$G$21</f>
        <v>38</v>
      </c>
      <c r="S18" s="17">
        <f>[14]Março!$G$22</f>
        <v>42</v>
      </c>
      <c r="T18" s="17">
        <f>[14]Março!$G$23</f>
        <v>41</v>
      </c>
      <c r="U18" s="17">
        <f>[14]Março!$G$24</f>
        <v>65</v>
      </c>
      <c r="V18" s="17">
        <f>[14]Março!$G$25</f>
        <v>59</v>
      </c>
      <c r="W18" s="17">
        <f>[14]Março!$G$26</f>
        <v>60</v>
      </c>
      <c r="X18" s="17">
        <f>[14]Março!$G$27</f>
        <v>50</v>
      </c>
      <c r="Y18" s="17">
        <f>[14]Março!$G$28</f>
        <v>46</v>
      </c>
      <c r="Z18" s="17">
        <f>[14]Março!$G$29</f>
        <v>47</v>
      </c>
      <c r="AA18" s="17">
        <f>[14]Março!$G$30</f>
        <v>43</v>
      </c>
      <c r="AB18" s="17">
        <f>[14]Março!$G$31</f>
        <v>48</v>
      </c>
      <c r="AC18" s="17">
        <f>[14]Março!$G$32</f>
        <v>44</v>
      </c>
      <c r="AD18" s="17">
        <f>[14]Março!$G$33</f>
        <v>55</v>
      </c>
      <c r="AE18" s="17">
        <f>[14]Março!$G$34</f>
        <v>68</v>
      </c>
      <c r="AF18" s="17">
        <f>[14]Março!$G$35</f>
        <v>56</v>
      </c>
      <c r="AG18" s="39">
        <f t="shared" ref="AG18:AG30" si="5">MIN(B18:AF18)</f>
        <v>31</v>
      </c>
      <c r="AH18" s="37">
        <f t="shared" ref="AH18:AH29" si="6">AVERAGE(B18:AF18)</f>
        <v>49.322580645161288</v>
      </c>
    </row>
    <row r="19" spans="1:34" ht="17.100000000000001" customHeight="1" x14ac:dyDescent="0.2">
      <c r="A19" s="14" t="s">
        <v>47</v>
      </c>
      <c r="B19" s="17">
        <f>[15]Março!$G$5</f>
        <v>40</v>
      </c>
      <c r="C19" s="17">
        <f>[15]Março!$G$6</f>
        <v>46</v>
      </c>
      <c r="D19" s="17">
        <f>[15]Março!$G$7</f>
        <v>84</v>
      </c>
      <c r="E19" s="17">
        <f>[15]Março!$G$8</f>
        <v>60</v>
      </c>
      <c r="F19" s="17">
        <f>[15]Março!$G$9</f>
        <v>52</v>
      </c>
      <c r="G19" s="17">
        <f>[15]Março!$G$10</f>
        <v>41</v>
      </c>
      <c r="H19" s="17">
        <f>[15]Março!$G$11</f>
        <v>49</v>
      </c>
      <c r="I19" s="17">
        <f>[15]Março!$G$12</f>
        <v>33</v>
      </c>
      <c r="J19" s="17">
        <f>[15]Março!$G$13</f>
        <v>41</v>
      </c>
      <c r="K19" s="17">
        <f>[15]Março!$G$14</f>
        <v>61</v>
      </c>
      <c r="L19" s="17">
        <f>[15]Março!$G$15</f>
        <v>80</v>
      </c>
      <c r="M19" s="17">
        <f>[15]Março!$G$16</f>
        <v>63</v>
      </c>
      <c r="N19" s="17">
        <f>[15]Março!$G$17</f>
        <v>46</v>
      </c>
      <c r="O19" s="17">
        <f>[15]Março!$G$18</f>
        <v>48</v>
      </c>
      <c r="P19" s="17">
        <f>[15]Março!$G$19</f>
        <v>53</v>
      </c>
      <c r="Q19" s="17">
        <f>[15]Março!$G$20</f>
        <v>55</v>
      </c>
      <c r="R19" s="17">
        <f>[15]Março!$G$21</f>
        <v>41</v>
      </c>
      <c r="S19" s="17">
        <f>[15]Março!$G$22</f>
        <v>47</v>
      </c>
      <c r="T19" s="17">
        <f>[15]Março!$G$23</f>
        <v>54</v>
      </c>
      <c r="U19" s="17">
        <f>[15]Março!$G$24</f>
        <v>52</v>
      </c>
      <c r="V19" s="17">
        <f>[15]Março!$G$25</f>
        <v>56</v>
      </c>
      <c r="W19" s="17">
        <f>[15]Março!$G$26</f>
        <v>64</v>
      </c>
      <c r="X19" s="17">
        <f>[15]Março!$G$27</f>
        <v>40</v>
      </c>
      <c r="Y19" s="17">
        <f>[15]Março!$G$28</f>
        <v>47</v>
      </c>
      <c r="Z19" s="17">
        <f>[15]Março!$G$29</f>
        <v>37</v>
      </c>
      <c r="AA19" s="17">
        <f>[15]Março!$G$30</f>
        <v>40</v>
      </c>
      <c r="AB19" s="17">
        <f>[15]Março!$G$31</f>
        <v>45</v>
      </c>
      <c r="AC19" s="17">
        <f>[15]Março!$G$32</f>
        <v>49</v>
      </c>
      <c r="AD19" s="17">
        <f>[15]Março!$G$33</f>
        <v>69</v>
      </c>
      <c r="AE19" s="17">
        <f>[15]Março!$G$34</f>
        <v>61</v>
      </c>
      <c r="AF19" s="17">
        <f>[15]Março!$G$35</f>
        <v>64</v>
      </c>
      <c r="AG19" s="39">
        <f t="shared" ref="AG19" si="7">MIN(B19:AF19)</f>
        <v>33</v>
      </c>
      <c r="AH19" s="37">
        <f t="shared" ref="AH19" si="8">AVERAGE(B19:AF19)</f>
        <v>52.193548387096776</v>
      </c>
    </row>
    <row r="20" spans="1:34" ht="17.100000000000001" customHeight="1" x14ac:dyDescent="0.2">
      <c r="A20" s="14" t="s">
        <v>10</v>
      </c>
      <c r="B20" s="17">
        <f>[16]Março!$G$5</f>
        <v>34</v>
      </c>
      <c r="C20" s="17">
        <f>[16]Março!$G$6</f>
        <v>42</v>
      </c>
      <c r="D20" s="17">
        <f>[16]Março!$G$7</f>
        <v>82</v>
      </c>
      <c r="E20" s="17">
        <f>[16]Março!$G$8</f>
        <v>63</v>
      </c>
      <c r="F20" s="17">
        <f>[16]Março!$G$9</f>
        <v>55</v>
      </c>
      <c r="G20" s="17">
        <f>[16]Março!$G$10</f>
        <v>44</v>
      </c>
      <c r="H20" s="17">
        <f>[16]Março!$G$11</f>
        <v>44</v>
      </c>
      <c r="I20" s="17">
        <f>[16]Março!$G$12</f>
        <v>36</v>
      </c>
      <c r="J20" s="17">
        <f>[16]Março!$G$13</f>
        <v>31</v>
      </c>
      <c r="K20" s="17">
        <f>[16]Março!$G$14</f>
        <v>52</v>
      </c>
      <c r="L20" s="17">
        <f>[16]Março!$G$15</f>
        <v>81</v>
      </c>
      <c r="M20" s="17">
        <f>[16]Março!$G$16</f>
        <v>52</v>
      </c>
      <c r="N20" s="17">
        <f>[16]Março!$G$17</f>
        <v>50</v>
      </c>
      <c r="O20" s="17">
        <f>[16]Março!$G$18</f>
        <v>48</v>
      </c>
      <c r="P20" s="17">
        <f>[16]Março!$G$19</f>
        <v>40</v>
      </c>
      <c r="Q20" s="17">
        <f>[16]Março!$G$20</f>
        <v>41</v>
      </c>
      <c r="R20" s="17">
        <f>[16]Março!$G$21</f>
        <v>37</v>
      </c>
      <c r="S20" s="17">
        <f>[16]Março!$G$22</f>
        <v>46</v>
      </c>
      <c r="T20" s="17">
        <f>[16]Março!$G$23</f>
        <v>49</v>
      </c>
      <c r="U20" s="17">
        <f>[16]Março!$G$24</f>
        <v>68</v>
      </c>
      <c r="V20" s="17">
        <f>[16]Março!$G$25</f>
        <v>68</v>
      </c>
      <c r="W20" s="17">
        <f>[16]Março!$G$26</f>
        <v>61</v>
      </c>
      <c r="X20" s="17">
        <f>[16]Março!$G$27</f>
        <v>51</v>
      </c>
      <c r="Y20" s="17">
        <f>[16]Março!$G$28</f>
        <v>45</v>
      </c>
      <c r="Z20" s="17">
        <f>[16]Março!$G$29</f>
        <v>45</v>
      </c>
      <c r="AA20" s="17">
        <f>[16]Março!$G$30</f>
        <v>42</v>
      </c>
      <c r="AB20" s="17">
        <f>[16]Março!$G$31</f>
        <v>41</v>
      </c>
      <c r="AC20" s="17">
        <f>[16]Março!$G$32</f>
        <v>48</v>
      </c>
      <c r="AD20" s="17">
        <f>[16]Março!$G$33</f>
        <v>59</v>
      </c>
      <c r="AE20" s="17">
        <f>[16]Março!$G$34</f>
        <v>61</v>
      </c>
      <c r="AF20" s="17">
        <f>[16]Março!$G$35</f>
        <v>56</v>
      </c>
      <c r="AG20" s="39">
        <f t="shared" si="5"/>
        <v>31</v>
      </c>
      <c r="AH20" s="37">
        <f t="shared" si="6"/>
        <v>50.70967741935484</v>
      </c>
    </row>
    <row r="21" spans="1:34" ht="17.100000000000001" customHeight="1" x14ac:dyDescent="0.2">
      <c r="A21" s="14" t="s">
        <v>11</v>
      </c>
      <c r="B21" s="17">
        <f>[17]Março!$G$5</f>
        <v>38</v>
      </c>
      <c r="C21" s="17">
        <f>[17]Março!$G$6</f>
        <v>44</v>
      </c>
      <c r="D21" s="17">
        <f>[17]Março!$G$7</f>
        <v>92</v>
      </c>
      <c r="E21" s="17">
        <f>[17]Março!$G$8</f>
        <v>63</v>
      </c>
      <c r="F21" s="17">
        <f>[17]Março!$G$9</f>
        <v>47</v>
      </c>
      <c r="G21" s="17">
        <f>[17]Março!$G$10</f>
        <v>54</v>
      </c>
      <c r="H21" s="17">
        <f>[17]Março!$G$11</f>
        <v>46</v>
      </c>
      <c r="I21" s="17">
        <f>[17]Março!$G$12</f>
        <v>34</v>
      </c>
      <c r="J21" s="17">
        <f>[17]Março!$G$13</f>
        <v>33</v>
      </c>
      <c r="K21" s="17">
        <f>[17]Março!$G$14</f>
        <v>67</v>
      </c>
      <c r="L21" s="17">
        <f>[17]Março!$G$15</f>
        <v>84</v>
      </c>
      <c r="M21" s="17">
        <f>[17]Março!$G$16</f>
        <v>57</v>
      </c>
      <c r="N21" s="17">
        <f>[17]Março!$G$17</f>
        <v>44</v>
      </c>
      <c r="O21" s="17">
        <f>[17]Março!$G$18</f>
        <v>47</v>
      </c>
      <c r="P21" s="17">
        <f>[17]Março!$G$19</f>
        <v>38</v>
      </c>
      <c r="Q21" s="17">
        <f>[17]Março!$G$20</f>
        <v>41</v>
      </c>
      <c r="R21" s="17">
        <f>[17]Março!$G$21</f>
        <v>38</v>
      </c>
      <c r="S21" s="17">
        <f>[17]Março!$G$22</f>
        <v>42</v>
      </c>
      <c r="T21" s="17">
        <f>[17]Março!$G$23</f>
        <v>45</v>
      </c>
      <c r="U21" s="17">
        <f>[17]Março!$G$24</f>
        <v>58</v>
      </c>
      <c r="V21" s="17">
        <f>[17]Março!$G$25</f>
        <v>58</v>
      </c>
      <c r="W21" s="17">
        <f>[17]Março!$G$26</f>
        <v>70</v>
      </c>
      <c r="X21" s="17">
        <f>[17]Março!$G$27</f>
        <v>50</v>
      </c>
      <c r="Y21" s="17">
        <f>[17]Março!$G$28</f>
        <v>51</v>
      </c>
      <c r="Z21" s="17">
        <f>[17]Março!$G$29</f>
        <v>48</v>
      </c>
      <c r="AA21" s="17">
        <f>[17]Março!$G$30</f>
        <v>46</v>
      </c>
      <c r="AB21" s="17">
        <f>[17]Março!$G$31</f>
        <v>42</v>
      </c>
      <c r="AC21" s="17">
        <f>[17]Março!$G$32</f>
        <v>47</v>
      </c>
      <c r="AD21" s="17">
        <f>[17]Março!$G$33</f>
        <v>61</v>
      </c>
      <c r="AE21" s="17">
        <f>[17]Março!$G$34</f>
        <v>58</v>
      </c>
      <c r="AF21" s="17">
        <f>[17]Março!$G$35</f>
        <v>56</v>
      </c>
      <c r="AG21" s="39">
        <f t="shared" si="5"/>
        <v>33</v>
      </c>
      <c r="AH21" s="37">
        <f t="shared" si="6"/>
        <v>51.58064516129032</v>
      </c>
    </row>
    <row r="22" spans="1:34" ht="17.100000000000001" customHeight="1" x14ac:dyDescent="0.2">
      <c r="A22" s="14" t="s">
        <v>12</v>
      </c>
      <c r="B22" s="17">
        <f>[18]Março!$G$5</f>
        <v>47</v>
      </c>
      <c r="C22" s="17">
        <f>[18]Março!$G$6</f>
        <v>51</v>
      </c>
      <c r="D22" s="17">
        <f>[18]Março!$G$7</f>
        <v>74</v>
      </c>
      <c r="E22" s="17">
        <f>[18]Março!$G$8</f>
        <v>54</v>
      </c>
      <c r="F22" s="17">
        <f>[18]Março!$G$9</f>
        <v>50</v>
      </c>
      <c r="G22" s="17">
        <f>[18]Março!$G$10</f>
        <v>41</v>
      </c>
      <c r="H22" s="17">
        <f>[18]Março!$G$11</f>
        <v>53</v>
      </c>
      <c r="I22" s="17">
        <f>[18]Março!$G$12</f>
        <v>43</v>
      </c>
      <c r="J22" s="17">
        <f>[18]Março!$G$13</f>
        <v>43</v>
      </c>
      <c r="K22" s="17">
        <f>[18]Março!$G$14</f>
        <v>67</v>
      </c>
      <c r="L22" s="17">
        <f>[18]Março!$G$15</f>
        <v>67</v>
      </c>
      <c r="M22" s="17">
        <f>[18]Março!$G$16</f>
        <v>68</v>
      </c>
      <c r="N22" s="17">
        <f>[18]Março!$G$17</f>
        <v>49</v>
      </c>
      <c r="O22" s="17">
        <f>[18]Março!$G$18</f>
        <v>52</v>
      </c>
      <c r="P22" s="17">
        <f>[18]Março!$G$19</f>
        <v>53</v>
      </c>
      <c r="Q22" s="17">
        <f>[18]Março!$G$20</f>
        <v>52</v>
      </c>
      <c r="R22" s="17">
        <f>[18]Março!$G$21</f>
        <v>44</v>
      </c>
      <c r="S22" s="17">
        <f>[18]Março!$G$22</f>
        <v>48</v>
      </c>
      <c r="T22" s="17">
        <f>[18]Março!$G$23</f>
        <v>60</v>
      </c>
      <c r="U22" s="17">
        <f>[18]Março!$G$24</f>
        <v>61</v>
      </c>
      <c r="V22" s="17">
        <f>[18]Março!$G$25</f>
        <v>58</v>
      </c>
      <c r="W22" s="17">
        <f>[18]Março!$G$26</f>
        <v>86</v>
      </c>
      <c r="X22" s="17">
        <f>[18]Março!$G$27</f>
        <v>44</v>
      </c>
      <c r="Y22" s="17">
        <f>[18]Março!$G$28</f>
        <v>53</v>
      </c>
      <c r="Z22" s="17">
        <f>[18]Março!$G$29</f>
        <v>43</v>
      </c>
      <c r="AA22" s="17">
        <f>[18]Março!$G$30</f>
        <v>40</v>
      </c>
      <c r="AB22" s="17">
        <f>[18]Março!$G$31</f>
        <v>52</v>
      </c>
      <c r="AC22" s="17">
        <f>[18]Março!$G$32</f>
        <v>51</v>
      </c>
      <c r="AD22" s="17">
        <f>[18]Março!$G$33</f>
        <v>65</v>
      </c>
      <c r="AE22" s="17">
        <f>[18]Março!$G$34</f>
        <v>62</v>
      </c>
      <c r="AF22" s="17">
        <f>[18]Março!$G$35</f>
        <v>60</v>
      </c>
      <c r="AG22" s="39">
        <f t="shared" si="5"/>
        <v>40</v>
      </c>
      <c r="AH22" s="37">
        <f t="shared" si="6"/>
        <v>54.548387096774192</v>
      </c>
    </row>
    <row r="23" spans="1:34" ht="17.100000000000001" customHeight="1" x14ac:dyDescent="0.2">
      <c r="A23" s="14" t="s">
        <v>13</v>
      </c>
      <c r="B23" s="17">
        <f>[19]Março!$G$5</f>
        <v>44</v>
      </c>
      <c r="C23" s="17">
        <f>[19]Março!$G$6</f>
        <v>50</v>
      </c>
      <c r="D23" s="17">
        <f>[19]Março!$G$7</f>
        <v>73</v>
      </c>
      <c r="E23" s="17">
        <f>[19]Março!$G$8</f>
        <v>53</v>
      </c>
      <c r="F23" s="17">
        <f>[19]Março!$G$9</f>
        <v>49</v>
      </c>
      <c r="G23" s="17">
        <f>[19]Março!$G$10</f>
        <v>52</v>
      </c>
      <c r="H23" s="17">
        <f>[19]Março!$G$11</f>
        <v>65</v>
      </c>
      <c r="I23" s="17">
        <f>[19]Março!$G$12</f>
        <v>43</v>
      </c>
      <c r="J23" s="17">
        <f>[19]Março!$G$13</f>
        <v>40</v>
      </c>
      <c r="K23" s="17">
        <f>[19]Março!$G$14</f>
        <v>57</v>
      </c>
      <c r="L23" s="17">
        <f>[19]Março!$G$15</f>
        <v>54</v>
      </c>
      <c r="M23" s="17">
        <f>[19]Março!$G$16</f>
        <v>47</v>
      </c>
      <c r="N23" s="17">
        <f>[19]Março!$G$17</f>
        <v>38</v>
      </c>
      <c r="O23" s="17">
        <f>[19]Março!$G$18</f>
        <v>45</v>
      </c>
      <c r="P23" s="17">
        <f>[19]Março!$G$19</f>
        <v>39</v>
      </c>
      <c r="Q23" s="17">
        <f>[19]Março!$G$20</f>
        <v>44</v>
      </c>
      <c r="R23" s="17">
        <f>[19]Março!$G$21</f>
        <v>40</v>
      </c>
      <c r="S23" s="17">
        <f>[19]Março!$G$22</f>
        <v>38</v>
      </c>
      <c r="T23" s="17">
        <f>[19]Março!$G$23</f>
        <v>42</v>
      </c>
      <c r="U23" s="17">
        <f>[19]Março!$G$24</f>
        <v>50</v>
      </c>
      <c r="V23" s="17">
        <f>[19]Março!$G$25</f>
        <v>47</v>
      </c>
      <c r="W23" s="17">
        <f>[19]Março!$G$26</f>
        <v>70</v>
      </c>
      <c r="X23" s="17">
        <f>[19]Março!$G$27</f>
        <v>60</v>
      </c>
      <c r="Y23" s="17">
        <f>[19]Março!$G$28</f>
        <v>49</v>
      </c>
      <c r="Z23" s="17">
        <f>[19]Março!$G$29</f>
        <v>46</v>
      </c>
      <c r="AA23" s="17">
        <f>[19]Março!$G$30</f>
        <v>44</v>
      </c>
      <c r="AB23" s="17">
        <f>[19]Março!$G$31</f>
        <v>58</v>
      </c>
      <c r="AC23" s="17">
        <f>[19]Março!$G$32</f>
        <v>52</v>
      </c>
      <c r="AD23" s="86" t="str">
        <f>[19]Março!$G$33</f>
        <v>*</v>
      </c>
      <c r="AE23" s="16">
        <f>[19]Março!$G$34</f>
        <v>60</v>
      </c>
      <c r="AF23" s="17">
        <f>[19]Março!$G$35</f>
        <v>56</v>
      </c>
      <c r="AG23" s="39">
        <f t="shared" si="5"/>
        <v>38</v>
      </c>
      <c r="AH23" s="37">
        <f t="shared" si="6"/>
        <v>50.166666666666664</v>
      </c>
    </row>
    <row r="24" spans="1:34" ht="17.100000000000001" customHeight="1" x14ac:dyDescent="0.2">
      <c r="A24" s="14" t="s">
        <v>14</v>
      </c>
      <c r="B24" s="17">
        <f>[20]Março!$G$5</f>
        <v>51</v>
      </c>
      <c r="C24" s="17">
        <f>[20]Março!$G$6</f>
        <v>43</v>
      </c>
      <c r="D24" s="17">
        <f>[20]Março!$G$7</f>
        <v>43</v>
      </c>
      <c r="E24" s="17">
        <f>[20]Março!$G$8</f>
        <v>47</v>
      </c>
      <c r="F24" s="17">
        <f>[20]Março!$G$9</f>
        <v>64</v>
      </c>
      <c r="G24" s="17">
        <f>[20]Março!$G$10</f>
        <v>41</v>
      </c>
      <c r="H24" s="17">
        <f>[20]Março!$G$11</f>
        <v>58</v>
      </c>
      <c r="I24" s="17">
        <f>[20]Março!$G$12</f>
        <v>52</v>
      </c>
      <c r="J24" s="17">
        <f>[20]Março!$G$13</f>
        <v>43</v>
      </c>
      <c r="K24" s="17">
        <f>[20]Março!$G$14</f>
        <v>63</v>
      </c>
      <c r="L24" s="17">
        <f>[20]Março!$G$15</f>
        <v>51</v>
      </c>
      <c r="M24" s="17">
        <f>[20]Março!$G$16</f>
        <v>54</v>
      </c>
      <c r="N24" s="17">
        <f>[20]Março!$G$17</f>
        <v>58</v>
      </c>
      <c r="O24" s="17">
        <f>[20]Março!$G$18</f>
        <v>43</v>
      </c>
      <c r="P24" s="17">
        <f>[20]Março!$G$19</f>
        <v>36</v>
      </c>
      <c r="Q24" s="17">
        <f>[20]Março!$G$20</f>
        <v>36</v>
      </c>
      <c r="R24" s="17">
        <f>[20]Março!$G$21</f>
        <v>33</v>
      </c>
      <c r="S24" s="17">
        <f>[20]Março!$G$22</f>
        <v>31</v>
      </c>
      <c r="T24" s="17">
        <f>[20]Março!$G$23</f>
        <v>35</v>
      </c>
      <c r="U24" s="17">
        <f>[20]Março!$G$24</f>
        <v>41</v>
      </c>
      <c r="V24" s="17">
        <f>[20]Março!$G$25</f>
        <v>48</v>
      </c>
      <c r="W24" s="17">
        <f>[20]Março!$G$26</f>
        <v>66</v>
      </c>
      <c r="X24" s="17">
        <f>[20]Março!$G$27</f>
        <v>47</v>
      </c>
      <c r="Y24" s="17">
        <f>[20]Março!$G$28</f>
        <v>54</v>
      </c>
      <c r="Z24" s="17">
        <f>[20]Março!$G$29</f>
        <v>50</v>
      </c>
      <c r="AA24" s="17">
        <f>[20]Março!$G$30</f>
        <v>46</v>
      </c>
      <c r="AB24" s="17">
        <f>[20]Março!$G$31</f>
        <v>61</v>
      </c>
      <c r="AC24" s="17">
        <f>[20]Março!$G$32</f>
        <v>45</v>
      </c>
      <c r="AD24" s="17">
        <f>[20]Março!$G$33</f>
        <v>56</v>
      </c>
      <c r="AE24" s="17">
        <f>[20]Março!$G$34</f>
        <v>49</v>
      </c>
      <c r="AF24" s="17">
        <f>[20]Março!$G$35</f>
        <v>54</v>
      </c>
      <c r="AG24" s="39">
        <f t="shared" si="5"/>
        <v>31</v>
      </c>
      <c r="AH24" s="37">
        <f t="shared" si="6"/>
        <v>48.354838709677416</v>
      </c>
    </row>
    <row r="25" spans="1:34" ht="17.100000000000001" customHeight="1" x14ac:dyDescent="0.2">
      <c r="A25" s="14" t="s">
        <v>15</v>
      </c>
      <c r="B25" s="17">
        <f>[21]Março!$G$5</f>
        <v>37</v>
      </c>
      <c r="C25" s="17">
        <f>[21]Março!$G$6</f>
        <v>50</v>
      </c>
      <c r="D25" s="17">
        <f>[21]Março!$G$7</f>
        <v>79</v>
      </c>
      <c r="E25" s="17">
        <f>[21]Março!$G$8</f>
        <v>59</v>
      </c>
      <c r="F25" s="17">
        <f>[21]Março!$G$9</f>
        <v>53</v>
      </c>
      <c r="G25" s="17">
        <f>[21]Março!$G$10</f>
        <v>52</v>
      </c>
      <c r="H25" s="17">
        <f>[21]Março!$G$11</f>
        <v>48</v>
      </c>
      <c r="I25" s="17">
        <f>[21]Março!$G$12</f>
        <v>36</v>
      </c>
      <c r="J25" s="17">
        <f>[21]Março!$G$13</f>
        <v>29</v>
      </c>
      <c r="K25" s="17">
        <f>[21]Março!$G$14</f>
        <v>53</v>
      </c>
      <c r="L25" s="17">
        <f>[21]Março!$G$15</f>
        <v>74</v>
      </c>
      <c r="M25" s="17">
        <f>[21]Março!$G$16</f>
        <v>59</v>
      </c>
      <c r="N25" s="17">
        <f>[21]Março!$G$17</f>
        <v>53</v>
      </c>
      <c r="O25" s="17">
        <f>[21]Março!$G$18</f>
        <v>45</v>
      </c>
      <c r="P25" s="17">
        <f>[21]Março!$G$19</f>
        <v>47</v>
      </c>
      <c r="Q25" s="17">
        <f>[21]Março!$G$20</f>
        <v>44</v>
      </c>
      <c r="R25" s="17">
        <f>[21]Março!$G$21</f>
        <v>43</v>
      </c>
      <c r="S25" s="17">
        <f>[21]Março!$G$22</f>
        <v>41</v>
      </c>
      <c r="T25" s="17">
        <f>[21]Março!$G$23</f>
        <v>51</v>
      </c>
      <c r="U25" s="17">
        <f>[21]Março!$G$24</f>
        <v>66</v>
      </c>
      <c r="V25" s="17">
        <f>[21]Março!$G$25</f>
        <v>69</v>
      </c>
      <c r="W25" s="17">
        <f>[21]Março!$G$26</f>
        <v>64</v>
      </c>
      <c r="X25" s="17">
        <f>[21]Março!$G$27</f>
        <v>39</v>
      </c>
      <c r="Y25" s="17">
        <f>[21]Março!$G$28</f>
        <v>48</v>
      </c>
      <c r="Z25" s="17">
        <f>[21]Março!$G$29</f>
        <v>38</v>
      </c>
      <c r="AA25" s="17">
        <f>[21]Março!$G$30</f>
        <v>42</v>
      </c>
      <c r="AB25" s="17">
        <f>[21]Março!$G$31</f>
        <v>35</v>
      </c>
      <c r="AC25" s="17">
        <f>[21]Março!$G$32</f>
        <v>51</v>
      </c>
      <c r="AD25" s="17">
        <f>[21]Março!$G$33</f>
        <v>60</v>
      </c>
      <c r="AE25" s="17">
        <f>[21]Março!$G$34</f>
        <v>58</v>
      </c>
      <c r="AF25" s="17">
        <f>[21]Março!$G$35</f>
        <v>58</v>
      </c>
      <c r="AG25" s="39">
        <f t="shared" si="5"/>
        <v>29</v>
      </c>
      <c r="AH25" s="37">
        <f t="shared" si="6"/>
        <v>51</v>
      </c>
    </row>
    <row r="26" spans="1:34" ht="17.100000000000001" customHeight="1" x14ac:dyDescent="0.2">
      <c r="A26" s="14" t="s">
        <v>16</v>
      </c>
      <c r="B26" s="17">
        <f>[22]Março!$G$5</f>
        <v>37</v>
      </c>
      <c r="C26" s="17">
        <f>[22]Março!$G$6</f>
        <v>54</v>
      </c>
      <c r="D26" s="17">
        <f>[22]Março!$G$7</f>
        <v>76</v>
      </c>
      <c r="E26" s="17">
        <f>[22]Março!$G$8</f>
        <v>56</v>
      </c>
      <c r="F26" s="17">
        <f>[22]Março!$G$9</f>
        <v>51</v>
      </c>
      <c r="G26" s="17">
        <f>[22]Março!$G$10</f>
        <v>41</v>
      </c>
      <c r="H26" s="17">
        <f>[22]Março!$G$11</f>
        <v>40</v>
      </c>
      <c r="I26" s="17">
        <f>[22]Março!$G$12</f>
        <v>26</v>
      </c>
      <c r="J26" s="17">
        <f>[22]Março!$G$13</f>
        <v>30</v>
      </c>
      <c r="K26" s="17">
        <f>[22]Março!$G$14</f>
        <v>54</v>
      </c>
      <c r="L26" s="17">
        <f>[22]Março!$G$15</f>
        <v>89</v>
      </c>
      <c r="M26" s="17">
        <f>[22]Março!$G$16</f>
        <v>59</v>
      </c>
      <c r="N26" s="17">
        <f>[22]Março!$G$17</f>
        <v>47</v>
      </c>
      <c r="O26" s="17">
        <f>[22]Março!$G$18</f>
        <v>47</v>
      </c>
      <c r="P26" s="17">
        <f>[22]Março!$G$19</f>
        <v>47</v>
      </c>
      <c r="Q26" s="17">
        <f>[22]Março!$G$20</f>
        <v>47</v>
      </c>
      <c r="R26" s="17">
        <f>[22]Março!$G$21</f>
        <v>41</v>
      </c>
      <c r="S26" s="17">
        <f>[22]Março!$G$22</f>
        <v>49</v>
      </c>
      <c r="T26" s="17">
        <f>[22]Março!$G$23</f>
        <v>60</v>
      </c>
      <c r="U26" s="17">
        <f>[22]Março!$G$24</f>
        <v>83</v>
      </c>
      <c r="V26" s="17">
        <f>[22]Março!$G$25</f>
        <v>65</v>
      </c>
      <c r="W26" s="17">
        <f>[22]Março!$G$26</f>
        <v>56</v>
      </c>
      <c r="X26" s="17">
        <f>[22]Março!$G$27</f>
        <v>44</v>
      </c>
      <c r="Y26" s="17">
        <f>[22]Março!$G$28</f>
        <v>49</v>
      </c>
      <c r="Z26" s="17">
        <f>[22]Março!$G$29</f>
        <v>47</v>
      </c>
      <c r="AA26" s="17">
        <f>[22]Março!$G$30</f>
        <v>43</v>
      </c>
      <c r="AB26" s="17">
        <f>[22]Março!$G$31</f>
        <v>37</v>
      </c>
      <c r="AC26" s="17">
        <f>[22]Março!$G$32</f>
        <v>54</v>
      </c>
      <c r="AD26" s="17">
        <f>[22]Março!$G$33</f>
        <v>63</v>
      </c>
      <c r="AE26" s="17">
        <f>[22]Março!$G$34</f>
        <v>54</v>
      </c>
      <c r="AF26" s="17">
        <f>[22]Março!$G$35</f>
        <v>55</v>
      </c>
      <c r="AG26" s="39">
        <f t="shared" si="5"/>
        <v>26</v>
      </c>
      <c r="AH26" s="37">
        <f t="shared" si="6"/>
        <v>51.645161290322584</v>
      </c>
    </row>
    <row r="27" spans="1:34" ht="17.100000000000001" customHeight="1" x14ac:dyDescent="0.2">
      <c r="A27" s="14" t="s">
        <v>17</v>
      </c>
      <c r="B27" s="17">
        <f>[23]Março!$G$5</f>
        <v>43</v>
      </c>
      <c r="C27" s="17">
        <f>[23]Março!$G$6</f>
        <v>39</v>
      </c>
      <c r="D27" s="17">
        <f>[23]Março!$G$7</f>
        <v>80</v>
      </c>
      <c r="E27" s="17">
        <f>[23]Março!$G$8</f>
        <v>58</v>
      </c>
      <c r="F27" s="17">
        <f>[23]Março!$G$9</f>
        <v>47</v>
      </c>
      <c r="G27" s="17">
        <f>[23]Março!$G$10</f>
        <v>47</v>
      </c>
      <c r="H27" s="17">
        <f>[23]Março!$G$11</f>
        <v>53</v>
      </c>
      <c r="I27" s="17">
        <f>[23]Março!$G$12</f>
        <v>39</v>
      </c>
      <c r="J27" s="17">
        <f>[23]Março!$G$13</f>
        <v>32</v>
      </c>
      <c r="K27" s="17">
        <f>[23]Março!$G$14</f>
        <v>64</v>
      </c>
      <c r="L27" s="17">
        <f>[23]Março!$G$15</f>
        <v>66</v>
      </c>
      <c r="M27" s="17">
        <f>[23]Março!$G$16</f>
        <v>54</v>
      </c>
      <c r="N27" s="17">
        <f>[23]Março!$G$17</f>
        <v>47</v>
      </c>
      <c r="O27" s="17">
        <f>[23]Março!$G$18</f>
        <v>51</v>
      </c>
      <c r="P27" s="17">
        <f>[23]Março!$G$19</f>
        <v>41</v>
      </c>
      <c r="Q27" s="17">
        <f>[23]Março!$G$20</f>
        <v>44</v>
      </c>
      <c r="R27" s="17">
        <f>[23]Março!$G$21</f>
        <v>40</v>
      </c>
      <c r="S27" s="17">
        <f>[23]Março!$G$22</f>
        <v>44</v>
      </c>
      <c r="T27" s="17">
        <f>[23]Março!$G$23</f>
        <v>52</v>
      </c>
      <c r="U27" s="17">
        <f>[23]Março!$G$24</f>
        <v>59</v>
      </c>
      <c r="V27" s="17">
        <f>[23]Março!$G$25</f>
        <v>58</v>
      </c>
      <c r="W27" s="17">
        <f>[23]Março!$G$26</f>
        <v>65</v>
      </c>
      <c r="X27" s="17">
        <f>[23]Março!$G$27</f>
        <v>57</v>
      </c>
      <c r="Y27" s="17">
        <f>[23]Março!$G$28</f>
        <v>48</v>
      </c>
      <c r="Z27" s="17">
        <f>[23]Março!$G$29</f>
        <v>49</v>
      </c>
      <c r="AA27" s="17">
        <f>[23]Março!$G$30</f>
        <v>43</v>
      </c>
      <c r="AB27" s="17">
        <f>[23]Março!$G$31</f>
        <v>52</v>
      </c>
      <c r="AC27" s="17">
        <f>[23]Março!$G$32</f>
        <v>53</v>
      </c>
      <c r="AD27" s="17">
        <f>[23]Março!$G$33</f>
        <v>66</v>
      </c>
      <c r="AE27" s="17">
        <f>[23]Março!$G$34</f>
        <v>63</v>
      </c>
      <c r="AF27" s="17">
        <f>[23]Março!$G$35</f>
        <v>59</v>
      </c>
      <c r="AG27" s="39">
        <f t="shared" si="5"/>
        <v>32</v>
      </c>
      <c r="AH27" s="37">
        <f t="shared" si="6"/>
        <v>52.032258064516128</v>
      </c>
    </row>
    <row r="28" spans="1:34" ht="17.100000000000001" customHeight="1" x14ac:dyDescent="0.2">
      <c r="A28" s="14" t="s">
        <v>18</v>
      </c>
      <c r="B28" s="86" t="str">
        <f>[24]Março!$G$5</f>
        <v>*</v>
      </c>
      <c r="C28" s="86" t="str">
        <f>[24]Março!$G$6</f>
        <v>*</v>
      </c>
      <c r="D28" s="86" t="str">
        <f>[24]Março!$G$7</f>
        <v>*</v>
      </c>
      <c r="E28" s="86" t="str">
        <f>[24]Março!$G$8</f>
        <v>*</v>
      </c>
      <c r="F28" s="17">
        <f>[24]Março!$G$9</f>
        <v>61</v>
      </c>
      <c r="G28" s="17">
        <f>[24]Março!$G$10</f>
        <v>63</v>
      </c>
      <c r="H28" s="17">
        <f>[24]Março!$G$11</f>
        <v>52</v>
      </c>
      <c r="I28" s="17">
        <f>[24]Março!$G$12</f>
        <v>46</v>
      </c>
      <c r="J28" s="17">
        <f>[24]Março!$G$13</f>
        <v>45</v>
      </c>
      <c r="K28" s="17">
        <f>[24]Março!$G$14</f>
        <v>52</v>
      </c>
      <c r="L28" s="17">
        <f>[24]Março!$G$15</f>
        <v>60</v>
      </c>
      <c r="M28" s="17">
        <f>[24]Março!$G$16</f>
        <v>73</v>
      </c>
      <c r="N28" s="17">
        <f>[24]Março!$G$17</f>
        <v>60</v>
      </c>
      <c r="O28" s="17">
        <f>[24]Março!$G$18</f>
        <v>50</v>
      </c>
      <c r="P28" s="17">
        <f>[24]Março!$G$19</f>
        <v>68</v>
      </c>
      <c r="Q28" s="17">
        <f>[24]Março!$G$20</f>
        <v>56</v>
      </c>
      <c r="R28" s="17">
        <f>[24]Março!$G$21</f>
        <v>61</v>
      </c>
      <c r="S28" s="17">
        <f>[24]Março!$G$22</f>
        <v>64</v>
      </c>
      <c r="T28" s="17">
        <f>[24]Março!$G$23</f>
        <v>65</v>
      </c>
      <c r="U28" s="17">
        <f>[24]Março!$G$24</f>
        <v>79</v>
      </c>
      <c r="V28" s="17">
        <f>[24]Março!$G$25</f>
        <v>75</v>
      </c>
      <c r="W28" s="17">
        <f>[24]Março!$G$26</f>
        <v>82</v>
      </c>
      <c r="X28" s="17">
        <f>[24]Março!$G$27</f>
        <v>64</v>
      </c>
      <c r="Y28" s="17">
        <f>[24]Março!$G$28</f>
        <v>57</v>
      </c>
      <c r="Z28" s="17">
        <f>[24]Março!$G$29</f>
        <v>51</v>
      </c>
      <c r="AA28" s="17">
        <f>[24]Março!$G$30</f>
        <v>50</v>
      </c>
      <c r="AB28" s="17">
        <f>[24]Março!$G$31</f>
        <v>52</v>
      </c>
      <c r="AC28" s="17">
        <f>[24]Março!$G$32</f>
        <v>68</v>
      </c>
      <c r="AD28" s="17">
        <f>[24]Março!$G$33</f>
        <v>75</v>
      </c>
      <c r="AE28" s="17">
        <f>[24]Março!$G$34</f>
        <v>71</v>
      </c>
      <c r="AF28" s="17">
        <f>[24]Março!$G$35</f>
        <v>67</v>
      </c>
      <c r="AG28" s="39">
        <f>MIN(B28:AF28)</f>
        <v>45</v>
      </c>
      <c r="AH28" s="37">
        <f t="shared" si="6"/>
        <v>61.74074074074074</v>
      </c>
    </row>
    <row r="29" spans="1:34" ht="17.100000000000001" customHeight="1" x14ac:dyDescent="0.2">
      <c r="A29" s="14" t="s">
        <v>19</v>
      </c>
      <c r="B29" s="17">
        <f>[25]Março!$G$5</f>
        <v>20</v>
      </c>
      <c r="C29" s="17">
        <f>[25]Março!$G$6</f>
        <v>37</v>
      </c>
      <c r="D29" s="17">
        <f>[25]Março!$G$7</f>
        <v>69</v>
      </c>
      <c r="E29" s="17">
        <f>[25]Março!$G$8</f>
        <v>64</v>
      </c>
      <c r="F29" s="17">
        <f>[25]Março!$G$9</f>
        <v>48</v>
      </c>
      <c r="G29" s="17">
        <f>[25]Março!$G$10</f>
        <v>37</v>
      </c>
      <c r="H29" s="17">
        <f>[25]Março!$G$11</f>
        <v>31</v>
      </c>
      <c r="I29" s="17">
        <f>[25]Março!$G$12</f>
        <v>28</v>
      </c>
      <c r="J29" s="17">
        <f>[25]Março!$G$13</f>
        <v>33</v>
      </c>
      <c r="K29" s="17">
        <f>[25]Março!$G$14</f>
        <v>53</v>
      </c>
      <c r="L29" s="17">
        <f>[25]Março!$G$15</f>
        <v>53</v>
      </c>
      <c r="M29" s="17">
        <f>[25]Março!$G$16</f>
        <v>48</v>
      </c>
      <c r="N29" s="17">
        <f>[25]Março!$G$17</f>
        <v>47</v>
      </c>
      <c r="O29" s="17">
        <f>[25]Março!$G$18</f>
        <v>49</v>
      </c>
      <c r="P29" s="17">
        <f>[25]Março!$G$19</f>
        <v>48</v>
      </c>
      <c r="Q29" s="17">
        <f>[25]Março!$G$20</f>
        <v>42</v>
      </c>
      <c r="R29" s="17">
        <f>[25]Março!$G$21</f>
        <v>47</v>
      </c>
      <c r="S29" s="17">
        <f>[25]Março!$G$22</f>
        <v>55</v>
      </c>
      <c r="T29" s="17">
        <f>[25]Março!$G$23</f>
        <v>50</v>
      </c>
      <c r="U29" s="17">
        <f>[25]Março!$G$24</f>
        <v>78</v>
      </c>
      <c r="V29" s="17">
        <f>[25]Março!$G$25</f>
        <v>68</v>
      </c>
      <c r="W29" s="17">
        <f>[25]Março!$G$26</f>
        <v>43</v>
      </c>
      <c r="X29" s="17">
        <f>[25]Março!$G$27</f>
        <v>51</v>
      </c>
      <c r="Y29" s="17">
        <f>[25]Março!$G$28</f>
        <v>47</v>
      </c>
      <c r="Z29" s="17">
        <f>[25]Março!$G$29</f>
        <v>44</v>
      </c>
      <c r="AA29" s="17">
        <f>[25]Março!$G$30</f>
        <v>41</v>
      </c>
      <c r="AB29" s="17">
        <f>[25]Março!$G$31</f>
        <v>44</v>
      </c>
      <c r="AC29" s="17">
        <f>[25]Março!$G$32</f>
        <v>49</v>
      </c>
      <c r="AD29" s="17">
        <f>[25]Março!$G$33</f>
        <v>54</v>
      </c>
      <c r="AE29" s="17">
        <f>[25]Março!$G$34</f>
        <v>55</v>
      </c>
      <c r="AF29" s="17">
        <f>[25]Março!$G$35</f>
        <v>67</v>
      </c>
      <c r="AG29" s="39">
        <f t="shared" si="5"/>
        <v>20</v>
      </c>
      <c r="AH29" s="37">
        <f t="shared" si="6"/>
        <v>48.387096774193552</v>
      </c>
    </row>
    <row r="30" spans="1:34" ht="17.100000000000001" customHeight="1" x14ac:dyDescent="0.2">
      <c r="A30" s="14" t="s">
        <v>31</v>
      </c>
      <c r="B30" s="17">
        <f>[26]Março!$G$5</f>
        <v>46</v>
      </c>
      <c r="C30" s="17">
        <f>[26]Março!$G$6</f>
        <v>46</v>
      </c>
      <c r="D30" s="17">
        <f>[26]Março!$G$7</f>
        <v>72</v>
      </c>
      <c r="E30" s="17">
        <f>[26]Março!$G$8</f>
        <v>63</v>
      </c>
      <c r="F30" s="17">
        <f>[26]Março!$G$9</f>
        <v>48</v>
      </c>
      <c r="G30" s="17">
        <f>[26]Março!$G$10</f>
        <v>53</v>
      </c>
      <c r="H30" s="17">
        <f>[26]Março!$G$11</f>
        <v>46</v>
      </c>
      <c r="I30" s="17">
        <f>[26]Março!$G$12</f>
        <v>38</v>
      </c>
      <c r="J30" s="17">
        <f>[26]Março!$G$13</f>
        <v>40</v>
      </c>
      <c r="K30" s="17">
        <f>[26]Março!$G$14</f>
        <v>65</v>
      </c>
      <c r="L30" s="17">
        <f>[26]Março!$G$15</f>
        <v>58</v>
      </c>
      <c r="M30" s="17">
        <f>[26]Março!$G$16</f>
        <v>62</v>
      </c>
      <c r="N30" s="17">
        <f>[26]Março!$G$17</f>
        <v>46</v>
      </c>
      <c r="O30" s="17">
        <f>[26]Março!$G$18</f>
        <v>52</v>
      </c>
      <c r="P30" s="17">
        <f>[26]Março!$G$19</f>
        <v>44</v>
      </c>
      <c r="Q30" s="17">
        <f>[26]Março!$G$20</f>
        <v>46</v>
      </c>
      <c r="R30" s="17">
        <f>[26]Março!$G$21</f>
        <v>42</v>
      </c>
      <c r="S30" s="17">
        <f>[26]Março!$G$22</f>
        <v>43</v>
      </c>
      <c r="T30" s="17">
        <f>[26]Março!$G$23</f>
        <v>48</v>
      </c>
      <c r="U30" s="17">
        <f>[26]Março!$G$24</f>
        <v>60</v>
      </c>
      <c r="V30" s="17">
        <f>[26]Março!$G$25</f>
        <v>59</v>
      </c>
      <c r="W30" s="17">
        <f>[26]Março!$G$26</f>
        <v>75</v>
      </c>
      <c r="X30" s="17">
        <f>[26]Março!$G$27</f>
        <v>47</v>
      </c>
      <c r="Y30" s="17">
        <f>[26]Março!$G$28</f>
        <v>46</v>
      </c>
      <c r="Z30" s="17">
        <f>[26]Março!$G$29</f>
        <v>44</v>
      </c>
      <c r="AA30" s="17">
        <f>[26]Março!$G$30</f>
        <v>38</v>
      </c>
      <c r="AB30" s="17">
        <f>[26]Março!$G$31</f>
        <v>49</v>
      </c>
      <c r="AC30" s="17">
        <f>[26]Março!$G$32</f>
        <v>51</v>
      </c>
      <c r="AD30" s="17">
        <f>[26]Março!$G$33</f>
        <v>62</v>
      </c>
      <c r="AE30" s="17">
        <f>[26]Março!$G$34</f>
        <v>61</v>
      </c>
      <c r="AF30" s="17">
        <f>[26]Março!$G$35</f>
        <v>55</v>
      </c>
      <c r="AG30" s="39">
        <f t="shared" si="5"/>
        <v>38</v>
      </c>
      <c r="AH30" s="37">
        <f>AVERAGE(B30:AF30)</f>
        <v>51.774193548387096</v>
      </c>
    </row>
    <row r="31" spans="1:34" ht="17.100000000000001" customHeight="1" x14ac:dyDescent="0.2">
      <c r="A31" s="14" t="s">
        <v>49</v>
      </c>
      <c r="B31" s="17">
        <f>[27]Março!$G$5</f>
        <v>48</v>
      </c>
      <c r="C31" s="17">
        <f>[27]Março!$G$6</f>
        <v>44</v>
      </c>
      <c r="D31" s="17">
        <f>[27]Março!$G$7</f>
        <v>43</v>
      </c>
      <c r="E31" s="17">
        <f>[27]Março!$G$8</f>
        <v>47</v>
      </c>
      <c r="F31" s="17">
        <f>[27]Março!$G$9</f>
        <v>65</v>
      </c>
      <c r="G31" s="17">
        <f>[27]Março!$G$10</f>
        <v>52</v>
      </c>
      <c r="H31" s="17">
        <f>[27]Março!$G$11</f>
        <v>58</v>
      </c>
      <c r="I31" s="17">
        <f>[27]Março!$G$12</f>
        <v>52</v>
      </c>
      <c r="J31" s="17">
        <f>[27]Março!$G$13</f>
        <v>42</v>
      </c>
      <c r="K31" s="17">
        <f>[27]Março!$G$14</f>
        <v>49</v>
      </c>
      <c r="L31" s="17">
        <f>[27]Março!$G$15</f>
        <v>55</v>
      </c>
      <c r="M31" s="17">
        <f>[27]Março!$G$16</f>
        <v>53</v>
      </c>
      <c r="N31" s="17">
        <f>[27]Março!$G$17</f>
        <v>44</v>
      </c>
      <c r="O31" s="17">
        <f>[27]Março!$G$18</f>
        <v>46</v>
      </c>
      <c r="P31" s="17">
        <f>[27]Março!$G$19</f>
        <v>43</v>
      </c>
      <c r="Q31" s="17">
        <f>[27]Março!$G$20</f>
        <v>40</v>
      </c>
      <c r="R31" s="17">
        <f>[27]Março!$G$21</f>
        <v>44</v>
      </c>
      <c r="S31" s="17">
        <f>[27]Março!$G$22</f>
        <v>48</v>
      </c>
      <c r="T31" s="17">
        <f>[27]Março!$G$23</f>
        <v>43</v>
      </c>
      <c r="U31" s="17">
        <f>[27]Março!$G$24</f>
        <v>52</v>
      </c>
      <c r="V31" s="17">
        <f>[27]Março!$G$25</f>
        <v>50</v>
      </c>
      <c r="W31" s="17">
        <f>[27]Março!$G$26</f>
        <v>62</v>
      </c>
      <c r="X31" s="17">
        <f>[27]Março!$G$27</f>
        <v>55</v>
      </c>
      <c r="Y31" s="17">
        <f>[27]Março!$G$28</f>
        <v>57</v>
      </c>
      <c r="Z31" s="17">
        <f>[27]Março!$G$29</f>
        <v>54</v>
      </c>
      <c r="AA31" s="17">
        <f>[27]Março!$G$30</f>
        <v>51</v>
      </c>
      <c r="AB31" s="17">
        <f>[27]Março!$G$31</f>
        <v>57</v>
      </c>
      <c r="AC31" s="17">
        <f>[27]Março!$G$32</f>
        <v>54</v>
      </c>
      <c r="AD31" s="17">
        <f>[27]Março!$G$33</f>
        <v>72</v>
      </c>
      <c r="AE31" s="17">
        <f>[27]Março!$G$34</f>
        <v>70</v>
      </c>
      <c r="AF31" s="17">
        <f>[27]Março!$G$35</f>
        <v>56</v>
      </c>
      <c r="AG31" s="39">
        <f>MIN(B31:AF31)</f>
        <v>40</v>
      </c>
      <c r="AH31" s="37">
        <f>AVERAGE(B31:AF31)</f>
        <v>51.806451612903224</v>
      </c>
    </row>
    <row r="32" spans="1:34" ht="17.100000000000001" customHeight="1" x14ac:dyDescent="0.2">
      <c r="A32" s="14" t="s">
        <v>20</v>
      </c>
      <c r="B32" s="17">
        <f>[28]Março!$G$5</f>
        <v>37</v>
      </c>
      <c r="C32" s="17">
        <f>[28]Março!$G$6</f>
        <v>41</v>
      </c>
      <c r="D32" s="17">
        <f>[28]Março!$G$7</f>
        <v>45</v>
      </c>
      <c r="E32" s="17">
        <f>[28]Março!$G$8</f>
        <v>49</v>
      </c>
      <c r="F32" s="17">
        <f>[28]Março!$G$9</f>
        <v>64</v>
      </c>
      <c r="G32" s="17">
        <f>[28]Março!$G$10</f>
        <v>44</v>
      </c>
      <c r="H32" s="17">
        <f>[28]Março!$G$11</f>
        <v>48</v>
      </c>
      <c r="I32" s="17">
        <f>[28]Março!$G$12</f>
        <v>46</v>
      </c>
      <c r="J32" s="17">
        <f>[28]Março!$G$13</f>
        <v>29</v>
      </c>
      <c r="K32" s="17">
        <f>[28]Março!$G$14</f>
        <v>58</v>
      </c>
      <c r="L32" s="17">
        <f>[28]Março!$G$15</f>
        <v>46</v>
      </c>
      <c r="M32" s="17">
        <f>[28]Março!$G$16</f>
        <v>65</v>
      </c>
      <c r="N32" s="17">
        <f>[28]Março!$G$17</f>
        <v>49</v>
      </c>
      <c r="O32" s="17">
        <f>[28]Março!$G$18</f>
        <v>41</v>
      </c>
      <c r="P32" s="17">
        <f>[28]Março!$G$19</f>
        <v>38</v>
      </c>
      <c r="Q32" s="17">
        <f>[28]Março!$G$20</f>
        <v>40</v>
      </c>
      <c r="R32" s="17">
        <f>[28]Março!$G$21</f>
        <v>33</v>
      </c>
      <c r="S32" s="17">
        <f>[28]Março!$G$22</f>
        <v>38</v>
      </c>
      <c r="T32" s="17">
        <f>[28]Março!$G$23</f>
        <v>36</v>
      </c>
      <c r="U32" s="17">
        <f>[28]Março!$G$24</f>
        <v>53</v>
      </c>
      <c r="V32" s="17">
        <f>[28]Março!$G$25</f>
        <v>55</v>
      </c>
      <c r="W32" s="17">
        <f>[28]Março!$G$26</f>
        <v>65</v>
      </c>
      <c r="X32" s="17">
        <f>[28]Março!$G$27</f>
        <v>47</v>
      </c>
      <c r="Y32" s="17">
        <f>[28]Março!$G$28</f>
        <v>48</v>
      </c>
      <c r="Z32" s="17">
        <f>[28]Março!$G$29</f>
        <v>46</v>
      </c>
      <c r="AA32" s="17">
        <f>[28]Março!$G$30</f>
        <v>45</v>
      </c>
      <c r="AB32" s="17">
        <f>[28]Março!$G$31</f>
        <v>51</v>
      </c>
      <c r="AC32" s="17">
        <f>[28]Março!$G$32</f>
        <v>44</v>
      </c>
      <c r="AD32" s="17">
        <f>[28]Março!$G$33</f>
        <v>54</v>
      </c>
      <c r="AE32" s="17">
        <f>[28]Março!$G$34</f>
        <v>58</v>
      </c>
      <c r="AF32" s="17">
        <f>[28]Março!$G$35</f>
        <v>53</v>
      </c>
      <c r="AG32" s="39">
        <f>MIN(B32:AF32)</f>
        <v>29</v>
      </c>
      <c r="AH32" s="37">
        <f>AVERAGE(B32:AF32)</f>
        <v>47.29032258064516</v>
      </c>
    </row>
    <row r="33" spans="1:35" s="5" customFormat="1" ht="17.100000000000001" customHeight="1" x14ac:dyDescent="0.2">
      <c r="A33" s="38" t="s">
        <v>35</v>
      </c>
      <c r="B33" s="31">
        <f t="shared" ref="B33:AG33" si="9">MIN(B5:B32)</f>
        <v>20</v>
      </c>
      <c r="C33" s="31">
        <f t="shared" si="9"/>
        <v>36</v>
      </c>
      <c r="D33" s="31">
        <f t="shared" si="9"/>
        <v>41</v>
      </c>
      <c r="E33" s="31">
        <f t="shared" si="9"/>
        <v>39</v>
      </c>
      <c r="F33" s="31">
        <f t="shared" si="9"/>
        <v>43</v>
      </c>
      <c r="G33" s="31">
        <f t="shared" si="9"/>
        <v>37</v>
      </c>
      <c r="H33" s="31">
        <f t="shared" si="9"/>
        <v>31</v>
      </c>
      <c r="I33" s="31">
        <f t="shared" si="9"/>
        <v>26</v>
      </c>
      <c r="J33" s="31">
        <f t="shared" si="9"/>
        <v>29</v>
      </c>
      <c r="K33" s="31">
        <f t="shared" si="9"/>
        <v>44</v>
      </c>
      <c r="L33" s="31">
        <f t="shared" si="9"/>
        <v>43</v>
      </c>
      <c r="M33" s="31">
        <f t="shared" si="9"/>
        <v>47</v>
      </c>
      <c r="N33" s="31">
        <f t="shared" si="9"/>
        <v>38</v>
      </c>
      <c r="O33" s="31">
        <f t="shared" si="9"/>
        <v>30</v>
      </c>
      <c r="P33" s="31">
        <f t="shared" si="9"/>
        <v>33</v>
      </c>
      <c r="Q33" s="31">
        <f t="shared" si="9"/>
        <v>33</v>
      </c>
      <c r="R33" s="31">
        <f t="shared" si="9"/>
        <v>33</v>
      </c>
      <c r="S33" s="31">
        <f t="shared" si="9"/>
        <v>31</v>
      </c>
      <c r="T33" s="31">
        <f t="shared" si="9"/>
        <v>35</v>
      </c>
      <c r="U33" s="31">
        <f t="shared" si="9"/>
        <v>41</v>
      </c>
      <c r="V33" s="31">
        <f t="shared" si="9"/>
        <v>47</v>
      </c>
      <c r="W33" s="31">
        <f t="shared" si="9"/>
        <v>43</v>
      </c>
      <c r="X33" s="31">
        <f t="shared" si="9"/>
        <v>39</v>
      </c>
      <c r="Y33" s="31">
        <f t="shared" si="9"/>
        <v>42</v>
      </c>
      <c r="Z33" s="31">
        <f t="shared" si="9"/>
        <v>37</v>
      </c>
      <c r="AA33" s="31">
        <f t="shared" si="9"/>
        <v>37</v>
      </c>
      <c r="AB33" s="31">
        <f t="shared" si="9"/>
        <v>34</v>
      </c>
      <c r="AC33" s="31">
        <f t="shared" si="9"/>
        <v>44</v>
      </c>
      <c r="AD33" s="31">
        <f t="shared" si="9"/>
        <v>42</v>
      </c>
      <c r="AE33" s="31">
        <f t="shared" si="9"/>
        <v>49</v>
      </c>
      <c r="AF33" s="31">
        <f t="shared" si="9"/>
        <v>41</v>
      </c>
      <c r="AG33" s="39">
        <f t="shared" si="9"/>
        <v>20</v>
      </c>
      <c r="AH33" s="37">
        <f>AVERAGE(AH5:AH32)</f>
        <v>50.813513398190821</v>
      </c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G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42" spans="1:35" x14ac:dyDescent="0.2">
      <c r="K42" s="2" t="s">
        <v>50</v>
      </c>
      <c r="W42" s="2" t="s">
        <v>50</v>
      </c>
    </row>
    <row r="43" spans="1:35" x14ac:dyDescent="0.2">
      <c r="M43" s="2" t="s">
        <v>50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C42" sqref="C42"/>
    </sheetView>
  </sheetViews>
  <sheetFormatPr defaultRowHeight="12.75" x14ac:dyDescent="0.2"/>
  <cols>
    <col min="1" max="1" width="18.85546875" style="2" customWidth="1"/>
    <col min="2" max="3" width="5.85546875" style="3" customWidth="1"/>
    <col min="4" max="4" width="6.28515625" style="3" customWidth="1"/>
    <col min="5" max="5" width="5.7109375" style="3" customWidth="1"/>
    <col min="6" max="7" width="5.85546875" style="3" customWidth="1"/>
    <col min="8" max="8" width="6.28515625" style="3" customWidth="1"/>
    <col min="9" max="9" width="5.85546875" style="3" customWidth="1"/>
    <col min="10" max="10" width="5.5703125" style="3" customWidth="1"/>
    <col min="11" max="11" width="5.85546875" style="3" customWidth="1"/>
    <col min="12" max="13" width="5.140625" style="3" customWidth="1"/>
    <col min="14" max="14" width="5.28515625" style="3" customWidth="1"/>
    <col min="15" max="15" width="5.140625" style="3" customWidth="1"/>
    <col min="16" max="16" width="5" style="3" customWidth="1"/>
    <col min="17" max="17" width="5.140625" style="3" customWidth="1"/>
    <col min="18" max="18" width="5" style="3" customWidth="1"/>
    <col min="19" max="19" width="5.140625" style="3" customWidth="1"/>
    <col min="20" max="20" width="5.28515625" style="3" customWidth="1"/>
    <col min="21" max="21" width="5.140625" style="3" customWidth="1"/>
    <col min="22" max="22" width="5.28515625" style="3" customWidth="1"/>
    <col min="23" max="23" width="5" style="3" customWidth="1"/>
    <col min="24" max="26" width="5.140625" style="3" customWidth="1"/>
    <col min="27" max="27" width="5" style="3" customWidth="1"/>
    <col min="28" max="28" width="5.42578125" style="3" bestFit="1" customWidth="1"/>
    <col min="29" max="29" width="5" style="3" customWidth="1"/>
    <col min="30" max="30" width="5.42578125" style="3" bestFit="1" customWidth="1"/>
    <col min="31" max="31" width="5.140625" style="3" customWidth="1"/>
    <col min="32" max="32" width="5.28515625" style="3" customWidth="1"/>
    <col min="33" max="33" width="7.42578125" style="9" bestFit="1" customWidth="1"/>
  </cols>
  <sheetData>
    <row r="1" spans="1:33" ht="20.100000000000001" customHeight="1" x14ac:dyDescent="0.2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41</v>
      </c>
    </row>
    <row r="4" spans="1:33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</row>
    <row r="5" spans="1:33" s="5" customFormat="1" ht="20.100000000000001" customHeight="1" x14ac:dyDescent="0.2">
      <c r="A5" s="14" t="s">
        <v>45</v>
      </c>
      <c r="B5" s="15">
        <f>[1]Março!$H$5</f>
        <v>10.08</v>
      </c>
      <c r="C5" s="15">
        <f>[1]Março!$H$6</f>
        <v>11.879999999999999</v>
      </c>
      <c r="D5" s="15">
        <f>[1]Março!$H$7</f>
        <v>10.44</v>
      </c>
      <c r="E5" s="15">
        <f>[1]Março!$H$8</f>
        <v>14.4</v>
      </c>
      <c r="F5" s="15">
        <f>[1]Março!$H$9</f>
        <v>11.16</v>
      </c>
      <c r="G5" s="15">
        <f>[1]Março!$H$10</f>
        <v>7.9200000000000008</v>
      </c>
      <c r="H5" s="15">
        <f>[1]Março!$H$11</f>
        <v>19.8</v>
      </c>
      <c r="I5" s="15">
        <f>[1]Março!$H$12</f>
        <v>8.2799999999999994</v>
      </c>
      <c r="J5" s="15">
        <f>[1]Março!$H$13</f>
        <v>9</v>
      </c>
      <c r="K5" s="15">
        <f>[1]Março!$H$14</f>
        <v>14.4</v>
      </c>
      <c r="L5" s="15">
        <f>[1]Março!$H$15</f>
        <v>9.3600000000000012</v>
      </c>
      <c r="M5" s="15">
        <f>[1]Março!$H$16</f>
        <v>9.3600000000000012</v>
      </c>
      <c r="N5" s="15">
        <f>[1]Março!$H$17</f>
        <v>14.76</v>
      </c>
      <c r="O5" s="15">
        <f>[1]Março!$H$18</f>
        <v>15.48</v>
      </c>
      <c r="P5" s="15">
        <f>[1]Março!$H$19</f>
        <v>15.120000000000001</v>
      </c>
      <c r="Q5" s="15">
        <f>[1]Março!$H$20</f>
        <v>13.32</v>
      </c>
      <c r="R5" s="15">
        <f>[1]Março!$H$21</f>
        <v>17.28</v>
      </c>
      <c r="S5" s="15">
        <f>[1]Março!$H$22</f>
        <v>15.48</v>
      </c>
      <c r="T5" s="15">
        <f>[1]Março!$H$23</f>
        <v>12.96</v>
      </c>
      <c r="U5" s="15">
        <f>[1]Março!$H$24</f>
        <v>15.840000000000002</v>
      </c>
      <c r="V5" s="15">
        <f>[1]Março!$H$25</f>
        <v>9</v>
      </c>
      <c r="W5" s="15">
        <f>[1]Março!$H$26</f>
        <v>15.48</v>
      </c>
      <c r="X5" s="15">
        <f>[1]Março!$H$27</f>
        <v>8.64</v>
      </c>
      <c r="Y5" s="15">
        <f>[1]Março!$H$28</f>
        <v>11.520000000000001</v>
      </c>
      <c r="Z5" s="15">
        <f>[1]Março!$H$29</f>
        <v>10.8</v>
      </c>
      <c r="AA5" s="15">
        <f>[1]Março!$H$30</f>
        <v>10.44</v>
      </c>
      <c r="AB5" s="15">
        <f>[1]Março!$H$31</f>
        <v>10.08</v>
      </c>
      <c r="AC5" s="15">
        <f>[1]Março!$H$32</f>
        <v>9.7200000000000006</v>
      </c>
      <c r="AD5" s="15">
        <f>[1]Março!$H$33</f>
        <v>9.3600000000000012</v>
      </c>
      <c r="AE5" s="15">
        <f>[1]Março!$H$34</f>
        <v>11.520000000000001</v>
      </c>
      <c r="AF5" s="15">
        <f>[1]Março!$H$35</f>
        <v>7.9200000000000008</v>
      </c>
      <c r="AG5" s="33">
        <f>MAX(B5:AF5)</f>
        <v>19.8</v>
      </c>
    </row>
    <row r="6" spans="1:33" ht="17.100000000000001" customHeight="1" x14ac:dyDescent="0.2">
      <c r="A6" s="14" t="s">
        <v>0</v>
      </c>
      <c r="B6" s="16">
        <f>[2]Março!$H$5</f>
        <v>8.64</v>
      </c>
      <c r="C6" s="16">
        <f>[2]Março!$H$6</f>
        <v>19.440000000000001</v>
      </c>
      <c r="D6" s="16">
        <f>[2]Março!$H$7</f>
        <v>17.64</v>
      </c>
      <c r="E6" s="16">
        <f>[2]Março!$H$8</f>
        <v>11.16</v>
      </c>
      <c r="F6" s="16">
        <f>[2]Março!$H$9</f>
        <v>13.32</v>
      </c>
      <c r="G6" s="16">
        <f>[2]Março!$H$10</f>
        <v>18.720000000000002</v>
      </c>
      <c r="H6" s="16">
        <f>[2]Março!$H$11</f>
        <v>7.2</v>
      </c>
      <c r="I6" s="16">
        <f>[2]Março!$H$12</f>
        <v>7.5600000000000005</v>
      </c>
      <c r="J6" s="16">
        <f>[2]Março!$H$13</f>
        <v>13.32</v>
      </c>
      <c r="K6" s="16">
        <f>[2]Março!$H$14</f>
        <v>17.28</v>
      </c>
      <c r="L6" s="16">
        <f>[2]Março!$H$15</f>
        <v>6.48</v>
      </c>
      <c r="M6" s="16">
        <f>[2]Março!$H$16</f>
        <v>16.920000000000002</v>
      </c>
      <c r="N6" s="16">
        <f>[2]Março!$H$17</f>
        <v>16.2</v>
      </c>
      <c r="O6" s="16">
        <f>[2]Março!$H$18</f>
        <v>18</v>
      </c>
      <c r="P6" s="16">
        <f>[2]Março!$H$19</f>
        <v>16.920000000000002</v>
      </c>
      <c r="Q6" s="16">
        <f>[2]Março!$H$20</f>
        <v>18.720000000000002</v>
      </c>
      <c r="R6" s="16">
        <f>[2]Março!$H$21</f>
        <v>16.2</v>
      </c>
      <c r="S6" s="16">
        <f>[2]Março!$H$22</f>
        <v>13.68</v>
      </c>
      <c r="T6" s="16">
        <f>[2]Março!$H$23</f>
        <v>17.28</v>
      </c>
      <c r="U6" s="16">
        <f>[2]Março!$H$24</f>
        <v>20.16</v>
      </c>
      <c r="V6" s="16">
        <f>[2]Março!$H$25</f>
        <v>10.8</v>
      </c>
      <c r="W6" s="16">
        <f>[2]Março!$H$26</f>
        <v>15.120000000000001</v>
      </c>
      <c r="X6" s="16">
        <f>[2]Março!$H$27</f>
        <v>19.079999999999998</v>
      </c>
      <c r="Y6" s="16">
        <f>[2]Março!$H$28</f>
        <v>16.2</v>
      </c>
      <c r="Z6" s="16">
        <f>[2]Março!$H$29</f>
        <v>15.48</v>
      </c>
      <c r="AA6" s="16">
        <f>[2]Março!$H$30</f>
        <v>20.16</v>
      </c>
      <c r="AB6" s="16">
        <f>[2]Março!$H$31</f>
        <v>15.48</v>
      </c>
      <c r="AC6" s="16">
        <f>[2]Março!$H$32</f>
        <v>19.440000000000001</v>
      </c>
      <c r="AD6" s="16">
        <f>[2]Março!$H$33</f>
        <v>21.240000000000002</v>
      </c>
      <c r="AE6" s="16">
        <f>[2]Março!$H$34</f>
        <v>22.32</v>
      </c>
      <c r="AF6" s="16">
        <f>[2]Março!$H$35</f>
        <v>16.559999999999999</v>
      </c>
      <c r="AG6" s="34">
        <f>MAX(B6:AF6)</f>
        <v>22.32</v>
      </c>
    </row>
    <row r="7" spans="1:33" ht="17.100000000000001" customHeight="1" x14ac:dyDescent="0.2">
      <c r="A7" s="14" t="s">
        <v>1</v>
      </c>
      <c r="B7" s="86" t="str">
        <f>[3]Março!$H$5</f>
        <v>*</v>
      </c>
      <c r="C7" s="16">
        <f>[3]Março!$H$6</f>
        <v>9.3600000000000012</v>
      </c>
      <c r="D7" s="86" t="str">
        <f>[3]Março!$H$7</f>
        <v>*</v>
      </c>
      <c r="E7" s="86" t="str">
        <f>[3]Março!$H$8</f>
        <v>*</v>
      </c>
      <c r="F7" s="86" t="str">
        <f>[3]Março!$H$9</f>
        <v>*</v>
      </c>
      <c r="G7" s="86" t="str">
        <f>[3]Março!$H$10</f>
        <v>*</v>
      </c>
      <c r="H7" s="86" t="str">
        <f>[3]Março!$H$11</f>
        <v>*</v>
      </c>
      <c r="I7" s="86" t="str">
        <f>[3]Março!$H$12</f>
        <v>*</v>
      </c>
      <c r="J7" s="86" t="str">
        <f>[3]Março!$H$13</f>
        <v>*</v>
      </c>
      <c r="K7" s="86" t="str">
        <f>[3]Março!$H$14</f>
        <v>*</v>
      </c>
      <c r="L7" s="86" t="str">
        <f>[3]Março!$H$15</f>
        <v>*</v>
      </c>
      <c r="M7" s="86" t="str">
        <f>[3]Março!$H$16</f>
        <v>*</v>
      </c>
      <c r="N7" s="86" t="str">
        <f>[3]Março!$H$17</f>
        <v>*</v>
      </c>
      <c r="O7" s="86" t="str">
        <f>[3]Março!$H$18</f>
        <v>*</v>
      </c>
      <c r="P7" s="86" t="str">
        <f>[3]Março!$H$19</f>
        <v>*</v>
      </c>
      <c r="Q7" s="86" t="str">
        <f>[3]Março!$H$20</f>
        <v>*</v>
      </c>
      <c r="R7" s="86" t="str">
        <f>[3]Março!$H$21</f>
        <v>*</v>
      </c>
      <c r="S7" s="86" t="str">
        <f>[3]Março!$H$22</f>
        <v>*</v>
      </c>
      <c r="T7" s="86" t="str">
        <f>[3]Março!$H$23</f>
        <v>*</v>
      </c>
      <c r="U7" s="86" t="str">
        <f>[3]Março!$H$24</f>
        <v>*</v>
      </c>
      <c r="V7" s="86" t="str">
        <f>[3]Março!$H$25</f>
        <v>*</v>
      </c>
      <c r="W7" s="86" t="str">
        <f>[3]Março!$H$26</f>
        <v>*</v>
      </c>
      <c r="X7" s="86" t="str">
        <f>[3]Março!$H$27</f>
        <v>*</v>
      </c>
      <c r="Y7" s="86" t="str">
        <f>[3]Março!$H$28</f>
        <v>*</v>
      </c>
      <c r="Z7" s="86" t="str">
        <f>[3]Março!$H$29</f>
        <v>*</v>
      </c>
      <c r="AA7" s="86" t="str">
        <f>[3]Março!$H$30</f>
        <v>*</v>
      </c>
      <c r="AB7" s="86" t="str">
        <f>[3]Março!$H$31</f>
        <v>*</v>
      </c>
      <c r="AC7" s="86" t="str">
        <f>[3]Março!$H$32</f>
        <v>*</v>
      </c>
      <c r="AD7" s="86" t="str">
        <f>[3]Março!$H$33</f>
        <v>*</v>
      </c>
      <c r="AE7" s="86" t="str">
        <f>[3]Março!$H$34</f>
        <v>*</v>
      </c>
      <c r="AF7" s="86" t="str">
        <f>[3]Março!$H$35</f>
        <v>*</v>
      </c>
      <c r="AG7" s="34">
        <f t="shared" ref="AG7:AG19" si="1">MAX(B7:AF7)</f>
        <v>9.3600000000000012</v>
      </c>
    </row>
    <row r="8" spans="1:33" ht="17.100000000000001" customHeight="1" x14ac:dyDescent="0.2">
      <c r="A8" s="14" t="s">
        <v>62</v>
      </c>
      <c r="B8" s="16">
        <f>[4]Março!$H$5</f>
        <v>16.559999999999999</v>
      </c>
      <c r="C8" s="16">
        <f>[4]Março!$H$6</f>
        <v>16.559999999999999</v>
      </c>
      <c r="D8" s="16">
        <f>[4]Março!$H$7</f>
        <v>25.56</v>
      </c>
      <c r="E8" s="16">
        <f>[4]Março!$H$8</f>
        <v>26.28</v>
      </c>
      <c r="F8" s="16">
        <f>[4]Março!$H$9</f>
        <v>18.720000000000002</v>
      </c>
      <c r="G8" s="16">
        <f>[4]Março!$H$10</f>
        <v>11.879999999999999</v>
      </c>
      <c r="H8" s="16">
        <f>[4]Março!$H$11</f>
        <v>46.800000000000004</v>
      </c>
      <c r="I8" s="16">
        <f>[4]Março!$H$12</f>
        <v>12.96</v>
      </c>
      <c r="J8" s="16">
        <f>[4]Março!$H$13</f>
        <v>14.4</v>
      </c>
      <c r="K8" s="16">
        <f>[4]Março!$H$14</f>
        <v>28.8</v>
      </c>
      <c r="L8" s="16">
        <f>[4]Março!$H$15</f>
        <v>14.4</v>
      </c>
      <c r="M8" s="16">
        <f>[4]Março!$H$16</f>
        <v>15.840000000000002</v>
      </c>
      <c r="N8" s="16">
        <f>[4]Março!$H$17</f>
        <v>13.68</v>
      </c>
      <c r="O8" s="16">
        <f>[4]Março!$H$18</f>
        <v>19.079999999999998</v>
      </c>
      <c r="P8" s="16">
        <f>[4]Março!$H$19</f>
        <v>19.079999999999998</v>
      </c>
      <c r="Q8" s="16">
        <f>[4]Março!$H$20</f>
        <v>16.2</v>
      </c>
      <c r="R8" s="16">
        <f>[4]Março!$H$21</f>
        <v>24.840000000000003</v>
      </c>
      <c r="S8" s="16">
        <f>[4]Março!$H$22</f>
        <v>22.68</v>
      </c>
      <c r="T8" s="16">
        <f>[4]Março!$H$23</f>
        <v>11.520000000000001</v>
      </c>
      <c r="U8" s="16">
        <f>[4]Março!$H$24</f>
        <v>11.879999999999999</v>
      </c>
      <c r="V8" s="16">
        <f>[4]Março!$H$25</f>
        <v>20.16</v>
      </c>
      <c r="W8" s="16">
        <f>[4]Março!$H$26</f>
        <v>19.079999999999998</v>
      </c>
      <c r="X8" s="16">
        <f>[4]Março!$H$27</f>
        <v>24.48</v>
      </c>
      <c r="Y8" s="16">
        <f>[4]Março!$H$28</f>
        <v>22.68</v>
      </c>
      <c r="Z8" s="16">
        <f>[4]Março!$H$29</f>
        <v>26.64</v>
      </c>
      <c r="AA8" s="16">
        <f>[4]Março!$H$30</f>
        <v>7.9200000000000008</v>
      </c>
      <c r="AB8" s="16">
        <f>[4]Março!$H$31</f>
        <v>22.32</v>
      </c>
      <c r="AC8" s="16">
        <f>[4]Março!$H$32</f>
        <v>19.440000000000001</v>
      </c>
      <c r="AD8" s="16">
        <f>[4]Março!$H$33</f>
        <v>25.2</v>
      </c>
      <c r="AE8" s="16">
        <f>[4]Março!$H$34</f>
        <v>16.920000000000002</v>
      </c>
      <c r="AF8" s="16">
        <f>[4]Março!$H$35</f>
        <v>14.04</v>
      </c>
      <c r="AG8" s="34">
        <f t="shared" ref="AG8" si="2">MAX(B8:AF8)</f>
        <v>46.800000000000004</v>
      </c>
    </row>
    <row r="9" spans="1:33" ht="17.100000000000001" customHeight="1" x14ac:dyDescent="0.2">
      <c r="A9" s="14" t="s">
        <v>46</v>
      </c>
      <c r="B9" s="16">
        <f>[5]Março!$H$5</f>
        <v>7.9200000000000008</v>
      </c>
      <c r="C9" s="16">
        <f>[5]Março!$H$6</f>
        <v>36.36</v>
      </c>
      <c r="D9" s="16">
        <f>[5]Março!$H$7</f>
        <v>7.9200000000000008</v>
      </c>
      <c r="E9" s="16">
        <f>[5]Março!$H$8</f>
        <v>8.64</v>
      </c>
      <c r="F9" s="16">
        <f>[5]Março!$H$9</f>
        <v>11.879999999999999</v>
      </c>
      <c r="G9" s="16">
        <f>[5]Março!$H$10</f>
        <v>9</v>
      </c>
      <c r="H9" s="16">
        <f>[5]Março!$H$11</f>
        <v>12.24</v>
      </c>
      <c r="I9" s="16">
        <f>[5]Março!$H$12</f>
        <v>10.08</v>
      </c>
      <c r="J9" s="16">
        <f>[5]Março!$H$13</f>
        <v>12.96</v>
      </c>
      <c r="K9" s="16">
        <f>[5]Março!$H$14</f>
        <v>19.079999999999998</v>
      </c>
      <c r="L9" s="16">
        <f>[5]Março!$H$15</f>
        <v>7.2</v>
      </c>
      <c r="M9" s="16">
        <f>[5]Março!$H$16</f>
        <v>7.5600000000000005</v>
      </c>
      <c r="N9" s="16">
        <f>[5]Março!$H$17</f>
        <v>20.16</v>
      </c>
      <c r="O9" s="16">
        <f>[5]Março!$H$18</f>
        <v>19.8</v>
      </c>
      <c r="P9" s="16">
        <f>[5]Março!$H$19</f>
        <v>11.520000000000001</v>
      </c>
      <c r="Q9" s="16">
        <f>[5]Março!$H$20</f>
        <v>13.32</v>
      </c>
      <c r="R9" s="16">
        <f>[5]Março!$H$21</f>
        <v>11.879999999999999</v>
      </c>
      <c r="S9" s="16">
        <f>[5]Março!$H$22</f>
        <v>9</v>
      </c>
      <c r="T9" s="16">
        <f>[5]Março!$H$23</f>
        <v>11.879999999999999</v>
      </c>
      <c r="U9" s="16">
        <f>[5]Março!$H$24</f>
        <v>19.079999999999998</v>
      </c>
      <c r="V9" s="16">
        <f>[5]Março!$H$25</f>
        <v>13.68</v>
      </c>
      <c r="W9" s="16">
        <f>[5]Março!$H$26</f>
        <v>14.76</v>
      </c>
      <c r="X9" s="16">
        <f>[5]Março!$H$27</f>
        <v>10.8</v>
      </c>
      <c r="Y9" s="16">
        <f>[5]Março!$H$28</f>
        <v>7.5600000000000005</v>
      </c>
      <c r="Z9" s="16">
        <f>[5]Março!$H$29</f>
        <v>10.08</v>
      </c>
      <c r="AA9" s="16">
        <f>[5]Março!$H$30</f>
        <v>9.7200000000000006</v>
      </c>
      <c r="AB9" s="16">
        <f>[5]Março!$H$31</f>
        <v>6.84</v>
      </c>
      <c r="AC9" s="16">
        <f>[5]Março!$H$32</f>
        <v>9</v>
      </c>
      <c r="AD9" s="16">
        <f>[5]Março!$H$33</f>
        <v>11.520000000000001</v>
      </c>
      <c r="AE9" s="16">
        <f>[5]Março!$H$34</f>
        <v>14.76</v>
      </c>
      <c r="AF9" s="16">
        <f>[5]Março!$H$35</f>
        <v>16.920000000000002</v>
      </c>
      <c r="AG9" s="34">
        <f t="shared" si="1"/>
        <v>36.36</v>
      </c>
    </row>
    <row r="10" spans="1:33" ht="17.100000000000001" customHeight="1" x14ac:dyDescent="0.2">
      <c r="A10" s="14" t="s">
        <v>2</v>
      </c>
      <c r="B10" s="16">
        <f>[6]Março!$H$5</f>
        <v>10.08</v>
      </c>
      <c r="C10" s="16">
        <f>[6]Março!$H$6</f>
        <v>18</v>
      </c>
      <c r="D10" s="16">
        <f>[6]Março!$H$7</f>
        <v>22.68</v>
      </c>
      <c r="E10" s="16">
        <f>[6]Março!$H$8</f>
        <v>19.079999999999998</v>
      </c>
      <c r="F10" s="16">
        <f>[6]Março!$H$9</f>
        <v>11.16</v>
      </c>
      <c r="G10" s="16">
        <f>[6]Março!$H$10</f>
        <v>14.4</v>
      </c>
      <c r="H10" s="16">
        <f>[6]Março!$H$11</f>
        <v>15.840000000000002</v>
      </c>
      <c r="I10" s="16">
        <f>[6]Março!$H$12</f>
        <v>14.76</v>
      </c>
      <c r="J10" s="16">
        <f>[6]Março!$H$13</f>
        <v>12.24</v>
      </c>
      <c r="K10" s="16">
        <f>[6]Março!$H$14</f>
        <v>25.92</v>
      </c>
      <c r="L10" s="16">
        <f>[6]Março!$H$15</f>
        <v>19.440000000000001</v>
      </c>
      <c r="M10" s="16">
        <f>[6]Março!$H$16</f>
        <v>18</v>
      </c>
      <c r="N10" s="16">
        <f>[6]Março!$H$17</f>
        <v>12.96</v>
      </c>
      <c r="O10" s="16">
        <f>[6]Março!$H$18</f>
        <v>13.68</v>
      </c>
      <c r="P10" s="16">
        <f>[6]Março!$H$19</f>
        <v>11.879999999999999</v>
      </c>
      <c r="Q10" s="16">
        <f>[6]Março!$H$20</f>
        <v>14.4</v>
      </c>
      <c r="R10" s="16">
        <f>[6]Março!$H$21</f>
        <v>18.36</v>
      </c>
      <c r="S10" s="16">
        <f>[6]Março!$H$22</f>
        <v>13.68</v>
      </c>
      <c r="T10" s="16">
        <f>[6]Março!$H$23</f>
        <v>14.76</v>
      </c>
      <c r="U10" s="16">
        <f>[6]Março!$H$24</f>
        <v>18</v>
      </c>
      <c r="V10" s="16">
        <f>[6]Março!$H$25</f>
        <v>16.920000000000002</v>
      </c>
      <c r="W10" s="16">
        <f>[6]Março!$H$26</f>
        <v>19.440000000000001</v>
      </c>
      <c r="X10" s="16">
        <f>[6]Março!$H$27</f>
        <v>19.079999999999998</v>
      </c>
      <c r="Y10" s="16">
        <f>[6]Março!$H$28</f>
        <v>22.68</v>
      </c>
      <c r="Z10" s="16">
        <f>[6]Março!$H$29</f>
        <v>20.52</v>
      </c>
      <c r="AA10" s="16">
        <f>[6]Março!$H$30</f>
        <v>23.759999999999998</v>
      </c>
      <c r="AB10" s="16">
        <f>[6]Março!$H$31</f>
        <v>26.64</v>
      </c>
      <c r="AC10" s="16">
        <f>[6]Março!$H$32</f>
        <v>13.68</v>
      </c>
      <c r="AD10" s="16">
        <f>[6]Março!$H$33</f>
        <v>14.04</v>
      </c>
      <c r="AE10" s="16">
        <f>[6]Março!$H$34</f>
        <v>17.64</v>
      </c>
      <c r="AF10" s="16">
        <f>[6]Março!$H$35</f>
        <v>17.28</v>
      </c>
      <c r="AG10" s="34">
        <f t="shared" si="1"/>
        <v>26.64</v>
      </c>
    </row>
    <row r="11" spans="1:33" ht="17.100000000000001" customHeight="1" x14ac:dyDescent="0.2">
      <c r="A11" s="14" t="s">
        <v>3</v>
      </c>
      <c r="B11" s="16">
        <f>[7]Março!$H$5</f>
        <v>10.08</v>
      </c>
      <c r="C11" s="16">
        <f>[7]Março!$H$6</f>
        <v>13.32</v>
      </c>
      <c r="D11" s="16">
        <f>[7]Março!$H$7</f>
        <v>11.16</v>
      </c>
      <c r="E11" s="16">
        <f>[7]Março!$H$8</f>
        <v>9.7200000000000006</v>
      </c>
      <c r="F11" s="16">
        <f>[7]Março!$H$9</f>
        <v>9.7200000000000006</v>
      </c>
      <c r="G11" s="16">
        <f>[7]Março!$H$10</f>
        <v>7.2</v>
      </c>
      <c r="H11" s="16">
        <f>[7]Março!$H$11</f>
        <v>12.96</v>
      </c>
      <c r="I11" s="16">
        <f>[7]Março!$H$12</f>
        <v>7.5600000000000005</v>
      </c>
      <c r="J11" s="16">
        <f>[7]Março!$H$13</f>
        <v>6.84</v>
      </c>
      <c r="K11" s="16">
        <f>[7]Março!$H$14</f>
        <v>10.8</v>
      </c>
      <c r="L11" s="16">
        <f>[7]Março!$H$15</f>
        <v>16.2</v>
      </c>
      <c r="M11" s="16">
        <f>[7]Março!$H$16</f>
        <v>14.04</v>
      </c>
      <c r="N11" s="16">
        <f>[7]Março!$H$17</f>
        <v>12.96</v>
      </c>
      <c r="O11" s="16">
        <f>[7]Março!$H$18</f>
        <v>12.96</v>
      </c>
      <c r="P11" s="16">
        <f>[7]Março!$H$19</f>
        <v>10.8</v>
      </c>
      <c r="Q11" s="16">
        <f>[7]Março!$H$20</f>
        <v>10.8</v>
      </c>
      <c r="R11" s="16">
        <f>[7]Março!$H$21</f>
        <v>15.120000000000001</v>
      </c>
      <c r="S11" s="16">
        <f>[7]Março!$H$22</f>
        <v>5.04</v>
      </c>
      <c r="T11" s="16">
        <f>[7]Março!$H$23</f>
        <v>7.2</v>
      </c>
      <c r="U11" s="16">
        <f>[7]Março!$H$24</f>
        <v>20.16</v>
      </c>
      <c r="V11" s="16">
        <f>[7]Março!$H$25</f>
        <v>14.04</v>
      </c>
      <c r="W11" s="16">
        <f>[7]Março!$H$26</f>
        <v>18.720000000000002</v>
      </c>
      <c r="X11" s="16">
        <f>[7]Março!$H$27</f>
        <v>7.2</v>
      </c>
      <c r="Y11" s="16">
        <f>[7]Março!$H$28</f>
        <v>13.68</v>
      </c>
      <c r="Z11" s="16">
        <f>[7]Março!$H$29</f>
        <v>13.68</v>
      </c>
      <c r="AA11" s="16">
        <f>[7]Março!$H$30</f>
        <v>17.28</v>
      </c>
      <c r="AB11" s="16">
        <f>[7]Março!$H$31</f>
        <v>14.04</v>
      </c>
      <c r="AC11" s="16">
        <f>[7]Março!$H$32</f>
        <v>9.7200000000000006</v>
      </c>
      <c r="AD11" s="16">
        <f>[7]Março!$H$33</f>
        <v>19.079999999999998</v>
      </c>
      <c r="AE11" s="16">
        <f>[7]Março!$H$34</f>
        <v>7.5600000000000005</v>
      </c>
      <c r="AF11" s="16">
        <f>[7]Março!$H$35</f>
        <v>6.12</v>
      </c>
      <c r="AG11" s="34">
        <f>MAX(B11:AF11)</f>
        <v>20.16</v>
      </c>
    </row>
    <row r="12" spans="1:33" ht="17.100000000000001" customHeight="1" x14ac:dyDescent="0.2">
      <c r="A12" s="14" t="s">
        <v>4</v>
      </c>
      <c r="B12" s="16">
        <f>[8]Março!$H$5</f>
        <v>17.64</v>
      </c>
      <c r="C12" s="16">
        <f>[8]Março!$H$6</f>
        <v>23.040000000000003</v>
      </c>
      <c r="D12" s="16">
        <f>[8]Março!$H$7</f>
        <v>25.2</v>
      </c>
      <c r="E12" s="16">
        <f>[8]Março!$H$8</f>
        <v>15.120000000000001</v>
      </c>
      <c r="F12" s="16">
        <f>[8]Março!$H$9</f>
        <v>12.6</v>
      </c>
      <c r="G12" s="16">
        <f>[8]Março!$H$10</f>
        <v>6.48</v>
      </c>
      <c r="H12" s="16">
        <f>[8]Março!$H$11</f>
        <v>16.920000000000002</v>
      </c>
      <c r="I12" s="16">
        <f>[8]Março!$H$12</f>
        <v>9.3600000000000012</v>
      </c>
      <c r="J12" s="16">
        <f>[8]Março!$H$13</f>
        <v>11.520000000000001</v>
      </c>
      <c r="K12" s="16">
        <f>[8]Março!$H$14</f>
        <v>18.720000000000002</v>
      </c>
      <c r="L12" s="16">
        <f>[8]Março!$H$15</f>
        <v>18.36</v>
      </c>
      <c r="M12" s="16">
        <f>[8]Março!$H$16</f>
        <v>24.48</v>
      </c>
      <c r="N12" s="16">
        <f>[8]Março!$H$17</f>
        <v>21.240000000000002</v>
      </c>
      <c r="O12" s="16">
        <f>[8]Março!$H$18</f>
        <v>19.079999999999998</v>
      </c>
      <c r="P12" s="16">
        <f>[8]Março!$H$19</f>
        <v>16.920000000000002</v>
      </c>
      <c r="Q12" s="16">
        <f>[8]Março!$H$20</f>
        <v>16.559999999999999</v>
      </c>
      <c r="R12" s="16">
        <f>[8]Março!$H$21</f>
        <v>15.48</v>
      </c>
      <c r="S12" s="16">
        <f>[8]Março!$H$22</f>
        <v>14.04</v>
      </c>
      <c r="T12" s="16">
        <f>[8]Março!$H$23</f>
        <v>12.24</v>
      </c>
      <c r="U12" s="16">
        <f>[8]Março!$H$24</f>
        <v>20.88</v>
      </c>
      <c r="V12" s="16">
        <f>[8]Março!$H$25</f>
        <v>20.88</v>
      </c>
      <c r="W12" s="16">
        <f>[8]Março!$H$26</f>
        <v>12.24</v>
      </c>
      <c r="X12" s="16">
        <f>[8]Março!$H$27</f>
        <v>12.6</v>
      </c>
      <c r="Y12" s="16">
        <f>[8]Março!$H$28</f>
        <v>13.68</v>
      </c>
      <c r="Z12" s="16">
        <f>[8]Março!$H$29</f>
        <v>18.36</v>
      </c>
      <c r="AA12" s="16">
        <f>[8]Março!$H$30</f>
        <v>17.28</v>
      </c>
      <c r="AB12" s="16">
        <f>[8]Março!$H$31</f>
        <v>11.879999999999999</v>
      </c>
      <c r="AC12" s="16">
        <f>[8]Março!$H$32</f>
        <v>10.08</v>
      </c>
      <c r="AD12" s="16">
        <f>[8]Março!$H$33</f>
        <v>10.8</v>
      </c>
      <c r="AE12" s="16">
        <f>[8]Março!$H$34</f>
        <v>15.840000000000002</v>
      </c>
      <c r="AF12" s="16">
        <f>[8]Março!$H$35</f>
        <v>10.44</v>
      </c>
      <c r="AG12" s="34">
        <f t="shared" si="1"/>
        <v>25.2</v>
      </c>
    </row>
    <row r="13" spans="1:33" ht="17.100000000000001" customHeight="1" x14ac:dyDescent="0.2">
      <c r="A13" s="14" t="s">
        <v>5</v>
      </c>
      <c r="B13" s="16">
        <f>[9]Março!$H$5</f>
        <v>6.48</v>
      </c>
      <c r="C13" s="16">
        <f>[9]Março!$H$6</f>
        <v>7.9200000000000008</v>
      </c>
      <c r="D13" s="16">
        <f>[9]Março!$H$7</f>
        <v>16.2</v>
      </c>
      <c r="E13" s="16">
        <f>[9]Março!$H$8</f>
        <v>10.8</v>
      </c>
      <c r="F13" s="16">
        <f>[9]Março!$H$9</f>
        <v>12.6</v>
      </c>
      <c r="G13" s="16">
        <f>[9]Março!$H$10</f>
        <v>6.12</v>
      </c>
      <c r="H13" s="16">
        <f>[9]Março!$H$11</f>
        <v>15.120000000000001</v>
      </c>
      <c r="I13" s="16">
        <f>[9]Março!$H$12</f>
        <v>7.2</v>
      </c>
      <c r="J13" s="16">
        <f>[9]Março!$H$13</f>
        <v>7.9200000000000008</v>
      </c>
      <c r="K13" s="16">
        <f>[9]Março!$H$14</f>
        <v>13.68</v>
      </c>
      <c r="L13" s="16">
        <f>[9]Março!$H$15</f>
        <v>24.48</v>
      </c>
      <c r="M13" s="16">
        <f>[9]Março!$H$16</f>
        <v>8.64</v>
      </c>
      <c r="N13" s="16">
        <f>[9]Março!$H$17</f>
        <v>10.08</v>
      </c>
      <c r="O13" s="16">
        <f>[9]Março!$H$18</f>
        <v>11.879999999999999</v>
      </c>
      <c r="P13" s="16">
        <f>[9]Março!$H$19</f>
        <v>16.2</v>
      </c>
      <c r="Q13" s="16">
        <f>[9]Março!$H$20</f>
        <v>10.8</v>
      </c>
      <c r="R13" s="16">
        <f>[9]Março!$H$21</f>
        <v>14.04</v>
      </c>
      <c r="S13" s="16">
        <f>[9]Março!$H$22</f>
        <v>12.96</v>
      </c>
      <c r="T13" s="16">
        <f>[9]Março!$H$23</f>
        <v>14.04</v>
      </c>
      <c r="U13" s="16">
        <f>[9]Março!$H$24</f>
        <v>12.24</v>
      </c>
      <c r="V13" s="16">
        <f>[9]Março!$H$25</f>
        <v>12.24</v>
      </c>
      <c r="W13" s="16">
        <f>[9]Março!$H$26</f>
        <v>16.920000000000002</v>
      </c>
      <c r="X13" s="16">
        <f>[9]Março!$H$27</f>
        <v>11.520000000000001</v>
      </c>
      <c r="Y13" s="16">
        <f>[9]Março!$H$28</f>
        <v>11.520000000000001</v>
      </c>
      <c r="Z13" s="16">
        <f>[9]Março!$H$29</f>
        <v>14.76</v>
      </c>
      <c r="AA13" s="16">
        <f>[9]Março!$H$30</f>
        <v>14.04</v>
      </c>
      <c r="AB13" s="16">
        <f>[9]Março!$H$31</f>
        <v>24.12</v>
      </c>
      <c r="AC13" s="16">
        <f>[9]Março!$H$32</f>
        <v>9</v>
      </c>
      <c r="AD13" s="16">
        <f>[9]Março!$H$33</f>
        <v>14.04</v>
      </c>
      <c r="AE13" s="16">
        <f>[9]Março!$H$34</f>
        <v>22.32</v>
      </c>
      <c r="AF13" s="16">
        <f>[9]Março!$H$35</f>
        <v>11.879999999999999</v>
      </c>
      <c r="AG13" s="34">
        <f t="shared" si="1"/>
        <v>24.48</v>
      </c>
    </row>
    <row r="14" spans="1:33" ht="17.100000000000001" customHeight="1" x14ac:dyDescent="0.2">
      <c r="A14" s="14" t="s">
        <v>48</v>
      </c>
      <c r="B14" s="16">
        <f>[10]Março!$H$5</f>
        <v>17.28</v>
      </c>
      <c r="C14" s="16">
        <f>[10]Março!$H$6</f>
        <v>17.28</v>
      </c>
      <c r="D14" s="16">
        <f>[10]Março!$H$7</f>
        <v>20.52</v>
      </c>
      <c r="E14" s="16">
        <f>[10]Março!$H$8</f>
        <v>21.96</v>
      </c>
      <c r="F14" s="16">
        <f>[10]Março!$H$9</f>
        <v>21.240000000000002</v>
      </c>
      <c r="G14" s="16">
        <f>[10]Março!$H$10</f>
        <v>15.120000000000001</v>
      </c>
      <c r="H14" s="16">
        <f>[10]Março!$H$11</f>
        <v>21.96</v>
      </c>
      <c r="I14" s="16">
        <f>[10]Março!$H$12</f>
        <v>16.2</v>
      </c>
      <c r="J14" s="16">
        <f>[10]Março!$H$13</f>
        <v>15.120000000000001</v>
      </c>
      <c r="K14" s="16">
        <f>[10]Março!$H$14</f>
        <v>22.68</v>
      </c>
      <c r="L14" s="16">
        <f>[10]Março!$H$15</f>
        <v>24.12</v>
      </c>
      <c r="M14" s="16">
        <f>[10]Março!$H$16</f>
        <v>22.32</v>
      </c>
      <c r="N14" s="16">
        <f>[10]Março!$H$17</f>
        <v>17.28</v>
      </c>
      <c r="O14" s="16">
        <f>[10]Março!$H$18</f>
        <v>32.04</v>
      </c>
      <c r="P14" s="16">
        <f>[10]Março!$H$19</f>
        <v>27.720000000000002</v>
      </c>
      <c r="Q14" s="16">
        <f>[10]Março!$H$20</f>
        <v>20.52</v>
      </c>
      <c r="R14" s="16">
        <f>[10]Março!$H$21</f>
        <v>19.8</v>
      </c>
      <c r="S14" s="16">
        <f>[10]Março!$H$22</f>
        <v>24.12</v>
      </c>
      <c r="T14" s="16">
        <f>[10]Março!$H$23</f>
        <v>20.88</v>
      </c>
      <c r="U14" s="16">
        <f>[10]Março!$H$24</f>
        <v>25.92</v>
      </c>
      <c r="V14" s="16">
        <f>[10]Março!$H$25</f>
        <v>18.720000000000002</v>
      </c>
      <c r="W14" s="16">
        <f>[10]Março!$H$26</f>
        <v>17.64</v>
      </c>
      <c r="X14" s="16">
        <f>[10]Março!$H$27</f>
        <v>15.48</v>
      </c>
      <c r="Y14" s="16">
        <f>[10]Março!$H$28</f>
        <v>15.48</v>
      </c>
      <c r="Z14" s="16">
        <f>[10]Março!$H$29</f>
        <v>16.2</v>
      </c>
      <c r="AA14" s="16">
        <f>[10]Março!$H$30</f>
        <v>22.32</v>
      </c>
      <c r="AB14" s="16">
        <f>[10]Março!$H$31</f>
        <v>23.040000000000003</v>
      </c>
      <c r="AC14" s="16">
        <f>[10]Março!$H$32</f>
        <v>21.240000000000002</v>
      </c>
      <c r="AD14" s="16">
        <f>[10]Março!$H$33</f>
        <v>22.32</v>
      </c>
      <c r="AE14" s="16">
        <f>[10]Março!$H$34</f>
        <v>22.32</v>
      </c>
      <c r="AF14" s="16">
        <f>[10]Março!$H$35</f>
        <v>17.28</v>
      </c>
      <c r="AG14" s="34">
        <f>MAX(B14:AF14)</f>
        <v>32.04</v>
      </c>
    </row>
    <row r="15" spans="1:33" ht="17.100000000000001" customHeight="1" x14ac:dyDescent="0.2">
      <c r="A15" s="14" t="s">
        <v>6</v>
      </c>
      <c r="B15" s="16">
        <f>[11]Março!$H$5</f>
        <v>13.32</v>
      </c>
      <c r="C15" s="16">
        <f>[11]Março!$H$6</f>
        <v>4.32</v>
      </c>
      <c r="D15" s="16">
        <f>[11]Março!$H$7</f>
        <v>10.8</v>
      </c>
      <c r="E15" s="16">
        <f>[11]Março!$H$8</f>
        <v>16.2</v>
      </c>
      <c r="F15" s="16">
        <f>[11]Março!$H$9</f>
        <v>11.16</v>
      </c>
      <c r="G15" s="16">
        <f>[11]Março!$H$10</f>
        <v>5.4</v>
      </c>
      <c r="H15" s="16">
        <f>[11]Março!$H$11</f>
        <v>15.120000000000001</v>
      </c>
      <c r="I15" s="16">
        <f>[11]Março!$H$12</f>
        <v>9.7200000000000006</v>
      </c>
      <c r="J15" s="16">
        <f>[11]Março!$H$13</f>
        <v>6.48</v>
      </c>
      <c r="K15" s="16">
        <f>[11]Março!$H$14</f>
        <v>13.68</v>
      </c>
      <c r="L15" s="16">
        <f>[11]Março!$H$15</f>
        <v>16.559999999999999</v>
      </c>
      <c r="M15" s="16">
        <f>[11]Março!$H$16</f>
        <v>7.2</v>
      </c>
      <c r="N15" s="16">
        <f>[11]Março!$H$17</f>
        <v>9</v>
      </c>
      <c r="O15" s="16">
        <f>[11]Março!$H$18</f>
        <v>17.64</v>
      </c>
      <c r="P15" s="16">
        <f>[11]Março!$H$19</f>
        <v>22.32</v>
      </c>
      <c r="Q15" s="16">
        <f>[11]Março!$H$20</f>
        <v>11.16</v>
      </c>
      <c r="R15" s="16">
        <f>[11]Março!$H$21</f>
        <v>14.4</v>
      </c>
      <c r="S15" s="16">
        <f>[11]Março!$H$22</f>
        <v>14.4</v>
      </c>
      <c r="T15" s="16">
        <f>[11]Março!$H$23</f>
        <v>9.3600000000000012</v>
      </c>
      <c r="U15" s="16">
        <f>[11]Março!$H$24</f>
        <v>12.96</v>
      </c>
      <c r="V15" s="16">
        <f>[11]Março!$H$25</f>
        <v>6.48</v>
      </c>
      <c r="W15" s="16">
        <f>[11]Março!$H$26</f>
        <v>11.520000000000001</v>
      </c>
      <c r="X15" s="16">
        <f>[11]Março!$H$27</f>
        <v>10.8</v>
      </c>
      <c r="Y15" s="16">
        <f>[11]Março!$H$28</f>
        <v>2.16</v>
      </c>
      <c r="Z15" s="16">
        <f>[11]Março!$H$29</f>
        <v>15.120000000000001</v>
      </c>
      <c r="AA15" s="16">
        <f>[11]Março!$H$30</f>
        <v>12.6</v>
      </c>
      <c r="AB15" s="16">
        <f>[11]Março!$H$31</f>
        <v>10.08</v>
      </c>
      <c r="AC15" s="16">
        <f>[11]Março!$H$32</f>
        <v>17.28</v>
      </c>
      <c r="AD15" s="16">
        <f>[11]Março!$H$33</f>
        <v>7.5600000000000005</v>
      </c>
      <c r="AE15" s="16">
        <f>[11]Março!$H$34</f>
        <v>12.6</v>
      </c>
      <c r="AF15" s="16">
        <f>[11]Março!$H$35</f>
        <v>9.3600000000000012</v>
      </c>
      <c r="AG15" s="34">
        <f t="shared" si="1"/>
        <v>22.32</v>
      </c>
    </row>
    <row r="16" spans="1:33" ht="17.100000000000001" customHeight="1" x14ac:dyDescent="0.2">
      <c r="A16" s="14" t="s">
        <v>7</v>
      </c>
      <c r="B16" s="16">
        <f>[12]Março!$H$5</f>
        <v>9.3600000000000012</v>
      </c>
      <c r="C16" s="16">
        <f>[12]Março!$H$6</f>
        <v>17.28</v>
      </c>
      <c r="D16" s="16">
        <f>[12]Março!$H$7</f>
        <v>15.48</v>
      </c>
      <c r="E16" s="16">
        <f>[12]Março!$H$8</f>
        <v>11.16</v>
      </c>
      <c r="F16" s="16">
        <f>[12]Março!$H$9</f>
        <v>11.879999999999999</v>
      </c>
      <c r="G16" s="16">
        <f>[12]Março!$H$10</f>
        <v>27.36</v>
      </c>
      <c r="H16" s="16">
        <f>[12]Março!$H$11</f>
        <v>14.76</v>
      </c>
      <c r="I16" s="16">
        <f>[12]Março!$H$12</f>
        <v>7.5600000000000005</v>
      </c>
      <c r="J16" s="16">
        <f>[12]Março!$H$13</f>
        <v>17.28</v>
      </c>
      <c r="K16" s="16">
        <f>[12]Março!$H$14</f>
        <v>11.520000000000001</v>
      </c>
      <c r="L16" s="16">
        <f>[12]Março!$H$15</f>
        <v>25.92</v>
      </c>
      <c r="M16" s="16">
        <f>[12]Março!$H$16</f>
        <v>10.44</v>
      </c>
      <c r="N16" s="16">
        <f>[12]Março!$H$17</f>
        <v>17.64</v>
      </c>
      <c r="O16" s="16">
        <f>[12]Março!$H$18</f>
        <v>15.120000000000001</v>
      </c>
      <c r="P16" s="16">
        <f>[12]Março!$H$19</f>
        <v>13.32</v>
      </c>
      <c r="Q16" s="16">
        <f>[12]Março!$H$20</f>
        <v>15.840000000000002</v>
      </c>
      <c r="R16" s="16">
        <f>[12]Março!$H$21</f>
        <v>18.36</v>
      </c>
      <c r="S16" s="16">
        <f>[12]Março!$H$22</f>
        <v>21.96</v>
      </c>
      <c r="T16" s="16">
        <f>[12]Março!$H$23</f>
        <v>16.2</v>
      </c>
      <c r="U16" s="16">
        <f>[12]Março!$H$24</f>
        <v>16.2</v>
      </c>
      <c r="V16" s="16">
        <f>[12]Março!$H$25</f>
        <v>21.240000000000002</v>
      </c>
      <c r="W16" s="16">
        <f>[12]Março!$H$26</f>
        <v>15.48</v>
      </c>
      <c r="X16" s="16">
        <f>[12]Março!$H$27</f>
        <v>14.76</v>
      </c>
      <c r="Y16" s="16">
        <f>[12]Março!$H$28</f>
        <v>15.840000000000002</v>
      </c>
      <c r="Z16" s="16">
        <f>[12]Março!$H$29</f>
        <v>15.120000000000001</v>
      </c>
      <c r="AA16" s="16">
        <f>[12]Março!$H$30</f>
        <v>16.2</v>
      </c>
      <c r="AB16" s="16">
        <f>[12]Março!$H$31</f>
        <v>14.76</v>
      </c>
      <c r="AC16" s="16">
        <f>[12]Março!$H$32</f>
        <v>15.48</v>
      </c>
      <c r="AD16" s="16">
        <f>[12]Março!$H$33</f>
        <v>18.720000000000002</v>
      </c>
      <c r="AE16" s="16">
        <f>[12]Março!$H$34</f>
        <v>24.48</v>
      </c>
      <c r="AF16" s="16">
        <f>[12]Março!$H$35</f>
        <v>18</v>
      </c>
      <c r="AG16" s="34">
        <f t="shared" si="1"/>
        <v>27.36</v>
      </c>
    </row>
    <row r="17" spans="1:33" ht="17.100000000000001" customHeight="1" x14ac:dyDescent="0.2">
      <c r="A17" s="14" t="s">
        <v>8</v>
      </c>
      <c r="B17" s="16">
        <f>[13]Março!$H$5</f>
        <v>0.36000000000000004</v>
      </c>
      <c r="C17" s="16">
        <f>[13]Março!$H$6</f>
        <v>20.16</v>
      </c>
      <c r="D17" s="16">
        <f>[13]Março!$H$7</f>
        <v>3.9600000000000004</v>
      </c>
      <c r="E17" s="16">
        <f>[13]Março!$H$8</f>
        <v>10.08</v>
      </c>
      <c r="F17" s="16">
        <f>[13]Março!$H$9</f>
        <v>0</v>
      </c>
      <c r="G17" s="16">
        <f>[13]Março!$H$10</f>
        <v>4.6800000000000006</v>
      </c>
      <c r="H17" s="16">
        <f>[13]Março!$H$11</f>
        <v>1.08</v>
      </c>
      <c r="I17" s="16">
        <f>[13]Março!$H$12</f>
        <v>0.36000000000000004</v>
      </c>
      <c r="J17" s="16">
        <f>[13]Março!$H$13</f>
        <v>6.12</v>
      </c>
      <c r="K17" s="16">
        <f>[13]Março!$H$14</f>
        <v>9.7200000000000006</v>
      </c>
      <c r="L17" s="16">
        <f>[13]Março!$H$15</f>
        <v>0</v>
      </c>
      <c r="M17" s="16">
        <f>[13]Março!$H$16</f>
        <v>14.76</v>
      </c>
      <c r="N17" s="16">
        <f>[13]Março!$H$17</f>
        <v>38.880000000000003</v>
      </c>
      <c r="O17" s="16">
        <f>[13]Março!$H$18</f>
        <v>11.16</v>
      </c>
      <c r="P17" s="16">
        <f>[13]Março!$H$19</f>
        <v>4.32</v>
      </c>
      <c r="Q17" s="16">
        <f>[13]Março!$H$20</f>
        <v>15.840000000000002</v>
      </c>
      <c r="R17" s="16">
        <f>[13]Março!$H$21</f>
        <v>7.9200000000000008</v>
      </c>
      <c r="S17" s="16">
        <f>[13]Março!$H$22</f>
        <v>6.12</v>
      </c>
      <c r="T17" s="16">
        <f>[13]Março!$H$23</f>
        <v>5.04</v>
      </c>
      <c r="U17" s="16">
        <f>[13]Março!$H$24</f>
        <v>9.7200000000000006</v>
      </c>
      <c r="V17" s="16">
        <f>[13]Março!$H$25</f>
        <v>18.36</v>
      </c>
      <c r="W17" s="16">
        <f>[13]Março!$H$26</f>
        <v>14.76</v>
      </c>
      <c r="X17" s="16">
        <f>[13]Março!$H$27</f>
        <v>1.4400000000000002</v>
      </c>
      <c r="Y17" s="16">
        <f>[13]Março!$H$28</f>
        <v>21.240000000000002</v>
      </c>
      <c r="Z17" s="16">
        <f>[13]Março!$H$29</f>
        <v>2.52</v>
      </c>
      <c r="AA17" s="16">
        <f>[13]Março!$H$30</f>
        <v>4.32</v>
      </c>
      <c r="AB17" s="16">
        <f>[13]Março!$H$31</f>
        <v>17.28</v>
      </c>
      <c r="AC17" s="16">
        <f>[13]Março!$H$32</f>
        <v>20.88</v>
      </c>
      <c r="AD17" s="16">
        <f>[13]Março!$H$33</f>
        <v>28.08</v>
      </c>
      <c r="AE17" s="16">
        <f>[13]Março!$H$34</f>
        <v>23.400000000000002</v>
      </c>
      <c r="AF17" s="16">
        <f>[13]Março!$H$35</f>
        <v>11.879999999999999</v>
      </c>
      <c r="AG17" s="34">
        <f t="shared" si="1"/>
        <v>38.880000000000003</v>
      </c>
    </row>
    <row r="18" spans="1:33" ht="17.100000000000001" customHeight="1" x14ac:dyDescent="0.2">
      <c r="A18" s="14" t="s">
        <v>9</v>
      </c>
      <c r="B18" s="16">
        <f>[14]Março!$H$5</f>
        <v>10.44</v>
      </c>
      <c r="C18" s="16">
        <f>[14]Março!$H$6</f>
        <v>25.2</v>
      </c>
      <c r="D18" s="16">
        <f>[14]Março!$H$7</f>
        <v>38.880000000000003</v>
      </c>
      <c r="E18" s="16">
        <f>[14]Março!$H$8</f>
        <v>13.68</v>
      </c>
      <c r="F18" s="16">
        <f>[14]Março!$H$9</f>
        <v>14.76</v>
      </c>
      <c r="G18" s="16">
        <f>[14]Março!$H$10</f>
        <v>23.759999999999998</v>
      </c>
      <c r="H18" s="16">
        <f>[14]Março!$H$11</f>
        <v>13.68</v>
      </c>
      <c r="I18" s="16">
        <f>[14]Março!$H$12</f>
        <v>10.44</v>
      </c>
      <c r="J18" s="16">
        <f>[14]Março!$H$13</f>
        <v>12.6</v>
      </c>
      <c r="K18" s="16">
        <f>[14]Março!$H$14</f>
        <v>12.96</v>
      </c>
      <c r="L18" s="16">
        <f>[14]Março!$H$15</f>
        <v>12.24</v>
      </c>
      <c r="M18" s="16">
        <f>[14]Março!$H$16</f>
        <v>16.2</v>
      </c>
      <c r="N18" s="16">
        <f>[14]Março!$H$17</f>
        <v>12.6</v>
      </c>
      <c r="O18" s="16">
        <f>[14]Março!$H$18</f>
        <v>24.840000000000003</v>
      </c>
      <c r="P18" s="16">
        <f>[14]Março!$H$19</f>
        <v>15.120000000000001</v>
      </c>
      <c r="Q18" s="16">
        <f>[14]Março!$H$20</f>
        <v>20.88</v>
      </c>
      <c r="R18" s="16">
        <f>[14]Março!$H$21</f>
        <v>18</v>
      </c>
      <c r="S18" s="16">
        <f>[14]Março!$H$22</f>
        <v>15.48</v>
      </c>
      <c r="T18" s="16">
        <f>[14]Março!$H$23</f>
        <v>27.720000000000002</v>
      </c>
      <c r="U18" s="16">
        <f>[14]Março!$H$24</f>
        <v>19.079999999999998</v>
      </c>
      <c r="V18" s="16">
        <f>[14]Março!$H$25</f>
        <v>22.32</v>
      </c>
      <c r="W18" s="16">
        <f>[14]Março!$H$26</f>
        <v>19.079999999999998</v>
      </c>
      <c r="X18" s="16">
        <f>[14]Março!$H$27</f>
        <v>19.079999999999998</v>
      </c>
      <c r="Y18" s="16">
        <f>[14]Março!$H$28</f>
        <v>16.2</v>
      </c>
      <c r="Z18" s="16">
        <f>[14]Março!$H$29</f>
        <v>15.48</v>
      </c>
      <c r="AA18" s="16">
        <f>[14]Março!$H$30</f>
        <v>16.559999999999999</v>
      </c>
      <c r="AB18" s="16">
        <f>[14]Março!$H$31</f>
        <v>13.68</v>
      </c>
      <c r="AC18" s="16">
        <f>[14]Março!$H$32</f>
        <v>13.68</v>
      </c>
      <c r="AD18" s="16">
        <f>[14]Março!$H$33</f>
        <v>19.440000000000001</v>
      </c>
      <c r="AE18" s="16">
        <f>[14]Março!$H$34</f>
        <v>33.840000000000003</v>
      </c>
      <c r="AF18" s="16">
        <f>[14]Março!$H$35</f>
        <v>16.2</v>
      </c>
      <c r="AG18" s="34">
        <f t="shared" si="1"/>
        <v>38.880000000000003</v>
      </c>
    </row>
    <row r="19" spans="1:33" ht="17.100000000000001" customHeight="1" x14ac:dyDescent="0.2">
      <c r="A19" s="14" t="s">
        <v>47</v>
      </c>
      <c r="B19" s="16">
        <f>[15]Março!$H$5</f>
        <v>7.5600000000000005</v>
      </c>
      <c r="C19" s="16">
        <f>[15]Março!$H$6</f>
        <v>15.840000000000002</v>
      </c>
      <c r="D19" s="16">
        <f>[15]Março!$H$7</f>
        <v>11.16</v>
      </c>
      <c r="E19" s="16">
        <f>[15]Março!$H$8</f>
        <v>10.8</v>
      </c>
      <c r="F19" s="16">
        <f>[15]Março!$H$9</f>
        <v>8.2799999999999994</v>
      </c>
      <c r="G19" s="16">
        <f>[15]Março!$H$10</f>
        <v>10.08</v>
      </c>
      <c r="H19" s="16">
        <f>[15]Março!$H$11</f>
        <v>12.24</v>
      </c>
      <c r="I19" s="16">
        <f>[15]Março!$H$12</f>
        <v>9</v>
      </c>
      <c r="J19" s="16">
        <f>[15]Março!$H$13</f>
        <v>16.559999999999999</v>
      </c>
      <c r="K19" s="16">
        <f>[15]Março!$H$14</f>
        <v>12.96</v>
      </c>
      <c r="L19" s="16">
        <f>[15]Março!$H$15</f>
        <v>8.2799999999999994</v>
      </c>
      <c r="M19" s="16">
        <f>[15]Março!$H$16</f>
        <v>9.7200000000000006</v>
      </c>
      <c r="N19" s="16">
        <f>[15]Março!$H$17</f>
        <v>10.44</v>
      </c>
      <c r="O19" s="16">
        <f>[15]Março!$H$18</f>
        <v>19.440000000000001</v>
      </c>
      <c r="P19" s="16">
        <f>[15]Março!$H$19</f>
        <v>15.48</v>
      </c>
      <c r="Q19" s="16">
        <f>[15]Março!$H$20</f>
        <v>16.920000000000002</v>
      </c>
      <c r="R19" s="16">
        <f>[15]Março!$H$21</f>
        <v>17.28</v>
      </c>
      <c r="S19" s="16">
        <f>[15]Março!$H$22</f>
        <v>15.840000000000002</v>
      </c>
      <c r="T19" s="16">
        <f>[15]Março!$H$23</f>
        <v>13.68</v>
      </c>
      <c r="U19" s="16">
        <f>[15]Março!$H$24</f>
        <v>15.48</v>
      </c>
      <c r="V19" s="16">
        <f>[15]Março!$H$25</f>
        <v>14.76</v>
      </c>
      <c r="W19" s="16">
        <f>[15]Março!$H$26</f>
        <v>12.24</v>
      </c>
      <c r="X19" s="16">
        <f>[15]Março!$H$27</f>
        <v>6.84</v>
      </c>
      <c r="Y19" s="16">
        <f>[15]Março!$H$28</f>
        <v>10.8</v>
      </c>
      <c r="Z19" s="16">
        <f>[15]Março!$H$29</f>
        <v>7.5600000000000005</v>
      </c>
      <c r="AA19" s="16">
        <f>[15]Março!$H$30</f>
        <v>10.08</v>
      </c>
      <c r="AB19" s="16">
        <f>[15]Março!$H$31</f>
        <v>13.32</v>
      </c>
      <c r="AC19" s="16">
        <f>[15]Março!$H$32</f>
        <v>10.44</v>
      </c>
      <c r="AD19" s="16">
        <f>[15]Março!$H$33</f>
        <v>17.28</v>
      </c>
      <c r="AE19" s="16">
        <f>[15]Março!$H$34</f>
        <v>20.88</v>
      </c>
      <c r="AF19" s="16">
        <f>[15]Março!$H$35</f>
        <v>16.2</v>
      </c>
      <c r="AG19" s="34">
        <f t="shared" si="1"/>
        <v>20.88</v>
      </c>
    </row>
    <row r="20" spans="1:33" ht="17.100000000000001" customHeight="1" x14ac:dyDescent="0.2">
      <c r="A20" s="14" t="s">
        <v>10</v>
      </c>
      <c r="B20" s="16">
        <f>[16]Março!$H$5</f>
        <v>4.6800000000000006</v>
      </c>
      <c r="C20" s="16">
        <f>[16]Março!$H$6</f>
        <v>14.4</v>
      </c>
      <c r="D20" s="16">
        <f>[16]Março!$H$7</f>
        <v>7.2</v>
      </c>
      <c r="E20" s="16">
        <f>[16]Março!$H$8</f>
        <v>8.64</v>
      </c>
      <c r="F20" s="16">
        <f>[16]Março!$H$9</f>
        <v>5.4</v>
      </c>
      <c r="G20" s="16">
        <f>[16]Março!$H$10</f>
        <v>16.920000000000002</v>
      </c>
      <c r="H20" s="16">
        <f>[16]Março!$H$11</f>
        <v>11.520000000000001</v>
      </c>
      <c r="I20" s="16">
        <f>[16]Março!$H$12</f>
        <v>5.04</v>
      </c>
      <c r="J20" s="16">
        <f>[16]Março!$H$13</f>
        <v>13.68</v>
      </c>
      <c r="K20" s="16">
        <f>[16]Março!$H$14</f>
        <v>13.68</v>
      </c>
      <c r="L20" s="16">
        <f>[16]Março!$H$15</f>
        <v>5.7600000000000007</v>
      </c>
      <c r="M20" s="16">
        <f>[16]Março!$H$16</f>
        <v>8.2799999999999994</v>
      </c>
      <c r="N20" s="16">
        <f>[16]Março!$H$17</f>
        <v>14.76</v>
      </c>
      <c r="O20" s="16">
        <f>[16]Março!$H$18</f>
        <v>13.32</v>
      </c>
      <c r="P20" s="16">
        <f>[16]Março!$H$19</f>
        <v>9.7200000000000006</v>
      </c>
      <c r="Q20" s="16">
        <f>[16]Março!$H$20</f>
        <v>16.2</v>
      </c>
      <c r="R20" s="16">
        <f>[16]Março!$H$21</f>
        <v>10.8</v>
      </c>
      <c r="S20" s="16">
        <f>[16]Março!$H$22</f>
        <v>12.24</v>
      </c>
      <c r="T20" s="16">
        <f>[16]Março!$H$23</f>
        <v>12.96</v>
      </c>
      <c r="U20" s="16">
        <f>[16]Março!$H$24</f>
        <v>18.720000000000002</v>
      </c>
      <c r="V20" s="16">
        <f>[16]Março!$H$25</f>
        <v>16.559999999999999</v>
      </c>
      <c r="W20" s="16">
        <f>[16]Março!$H$26</f>
        <v>10.08</v>
      </c>
      <c r="X20" s="16">
        <f>[16]Março!$H$27</f>
        <v>9</v>
      </c>
      <c r="Y20" s="16">
        <f>[16]Março!$H$28</f>
        <v>9.3600000000000012</v>
      </c>
      <c r="Z20" s="16">
        <f>[16]Março!$H$29</f>
        <v>7.2</v>
      </c>
      <c r="AA20" s="16">
        <f>[16]Março!$H$30</f>
        <v>10.44</v>
      </c>
      <c r="AB20" s="16">
        <f>[16]Março!$H$31</f>
        <v>13.32</v>
      </c>
      <c r="AC20" s="16">
        <f>[16]Março!$H$32</f>
        <v>12.6</v>
      </c>
      <c r="AD20" s="16">
        <f>[16]Março!$H$33</f>
        <v>14.76</v>
      </c>
      <c r="AE20" s="16">
        <f>[16]Março!$H$34</f>
        <v>16.920000000000002</v>
      </c>
      <c r="AF20" s="16">
        <f>[16]Março!$H$35</f>
        <v>12.6</v>
      </c>
      <c r="AG20" s="34">
        <f>MAX(B20:AF20)</f>
        <v>18.720000000000002</v>
      </c>
    </row>
    <row r="21" spans="1:33" ht="17.100000000000001" customHeight="1" x14ac:dyDescent="0.2">
      <c r="A21" s="14" t="s">
        <v>11</v>
      </c>
      <c r="B21" s="16">
        <f>[17]Março!$H$5</f>
        <v>8.64</v>
      </c>
      <c r="C21" s="16">
        <f>[17]Março!$H$6</f>
        <v>12.24</v>
      </c>
      <c r="D21" s="16">
        <f>[17]Março!$H$7</f>
        <v>12.96</v>
      </c>
      <c r="E21" s="16">
        <f>[17]Março!$H$8</f>
        <v>7.2</v>
      </c>
      <c r="F21" s="16">
        <f>[17]Março!$H$9</f>
        <v>8.64</v>
      </c>
      <c r="G21" s="16">
        <f>[17]Março!$H$10</f>
        <v>5.4</v>
      </c>
      <c r="H21" s="16">
        <f>[17]Março!$H$11</f>
        <v>9.3600000000000012</v>
      </c>
      <c r="I21" s="16">
        <f>[17]Março!$H$12</f>
        <v>8.64</v>
      </c>
      <c r="J21" s="16">
        <f>[17]Março!$H$13</f>
        <v>7.2</v>
      </c>
      <c r="K21" s="16">
        <f>[17]Março!$H$14</f>
        <v>23.040000000000003</v>
      </c>
      <c r="L21" s="16">
        <f>[17]Março!$H$15</f>
        <v>14.76</v>
      </c>
      <c r="M21" s="16">
        <f>[17]Março!$H$16</f>
        <v>7.5600000000000005</v>
      </c>
      <c r="N21" s="16">
        <f>[17]Março!$H$17</f>
        <v>9.3600000000000012</v>
      </c>
      <c r="O21" s="16">
        <f>[17]Março!$H$18</f>
        <v>11.16</v>
      </c>
      <c r="P21" s="16">
        <f>[17]Março!$H$19</f>
        <v>13.68</v>
      </c>
      <c r="Q21" s="16">
        <f>[17]Março!$H$20</f>
        <v>8.2799999999999994</v>
      </c>
      <c r="R21" s="16">
        <f>[17]Março!$H$21</f>
        <v>15.48</v>
      </c>
      <c r="S21" s="16">
        <f>[17]Março!$H$22</f>
        <v>7.5600000000000005</v>
      </c>
      <c r="T21" s="16">
        <f>[17]Março!$H$23</f>
        <v>16.920000000000002</v>
      </c>
      <c r="U21" s="16">
        <f>[17]Março!$H$24</f>
        <v>14.04</v>
      </c>
      <c r="V21" s="16">
        <f>[17]Março!$H$25</f>
        <v>12.6</v>
      </c>
      <c r="W21" s="16">
        <f>[17]Março!$H$26</f>
        <v>7.5600000000000005</v>
      </c>
      <c r="X21" s="16">
        <f>[17]Março!$H$27</f>
        <v>9.7200000000000006</v>
      </c>
      <c r="Y21" s="16">
        <f>[17]Março!$H$28</f>
        <v>13.68</v>
      </c>
      <c r="Z21" s="16">
        <f>[17]Março!$H$29</f>
        <v>11.16</v>
      </c>
      <c r="AA21" s="16">
        <f>[17]Março!$H$30</f>
        <v>12.6</v>
      </c>
      <c r="AB21" s="16">
        <f>[17]Março!$H$31</f>
        <v>10.44</v>
      </c>
      <c r="AC21" s="16">
        <f>[17]Março!$H$32</f>
        <v>8.2799999999999994</v>
      </c>
      <c r="AD21" s="16">
        <f>[17]Março!$H$33</f>
        <v>5.4</v>
      </c>
      <c r="AE21" s="16">
        <f>[17]Março!$H$34</f>
        <v>8.2799999999999994</v>
      </c>
      <c r="AF21" s="16">
        <f>[17]Março!$H$35</f>
        <v>11.16</v>
      </c>
      <c r="AG21" s="34">
        <f>MAX(B21:AF21)</f>
        <v>23.040000000000003</v>
      </c>
    </row>
    <row r="22" spans="1:33" ht="17.100000000000001" customHeight="1" x14ac:dyDescent="0.2">
      <c r="A22" s="14" t="s">
        <v>12</v>
      </c>
      <c r="B22" s="16">
        <f>[18]Março!$H$5</f>
        <v>9.3600000000000012</v>
      </c>
      <c r="C22" s="16">
        <f>[18]Março!$H$6</f>
        <v>12.6</v>
      </c>
      <c r="D22" s="16">
        <f>[18]Março!$H$7</f>
        <v>9</v>
      </c>
      <c r="E22" s="16">
        <f>[18]Março!$H$8</f>
        <v>4.32</v>
      </c>
      <c r="F22" s="16">
        <f>[18]Março!$H$9</f>
        <v>5.4</v>
      </c>
      <c r="G22" s="16">
        <f>[18]Março!$H$10</f>
        <v>7.9200000000000008</v>
      </c>
      <c r="H22" s="16">
        <f>[18]Março!$H$11</f>
        <v>9.7200000000000006</v>
      </c>
      <c r="I22" s="16">
        <f>[18]Março!$H$12</f>
        <v>6.12</v>
      </c>
      <c r="J22" s="16">
        <f>[18]Março!$H$13</f>
        <v>9.7200000000000006</v>
      </c>
      <c r="K22" s="16">
        <f>[18]Março!$H$14</f>
        <v>9.3600000000000012</v>
      </c>
      <c r="L22" s="16">
        <f>[18]Março!$H$15</f>
        <v>12.24</v>
      </c>
      <c r="M22" s="16">
        <f>[18]Março!$H$16</f>
        <v>6.48</v>
      </c>
      <c r="N22" s="16">
        <f>[18]Março!$H$17</f>
        <v>5.7600000000000007</v>
      </c>
      <c r="O22" s="16">
        <f>[18]Março!$H$18</f>
        <v>12.24</v>
      </c>
      <c r="P22" s="16">
        <f>[18]Março!$H$19</f>
        <v>10.8</v>
      </c>
      <c r="Q22" s="16">
        <f>[18]Março!$H$20</f>
        <v>12.6</v>
      </c>
      <c r="R22" s="16">
        <f>[18]Março!$H$21</f>
        <v>13.32</v>
      </c>
      <c r="S22" s="16">
        <f>[18]Março!$H$22</f>
        <v>12.24</v>
      </c>
      <c r="T22" s="16">
        <f>[18]Março!$H$23</f>
        <v>12.96</v>
      </c>
      <c r="U22" s="16">
        <f>[18]Março!$H$24</f>
        <v>12.24</v>
      </c>
      <c r="V22" s="16">
        <f>[18]Março!$H$25</f>
        <v>11.520000000000001</v>
      </c>
      <c r="W22" s="16">
        <f>[18]Março!$H$26</f>
        <v>14.04</v>
      </c>
      <c r="X22" s="16">
        <f>[18]Março!$H$27</f>
        <v>9.7200000000000006</v>
      </c>
      <c r="Y22" s="16">
        <f>[18]Março!$H$28</f>
        <v>8.2799999999999994</v>
      </c>
      <c r="Z22" s="16">
        <f>[18]Março!$H$29</f>
        <v>7.2</v>
      </c>
      <c r="AA22" s="16">
        <f>[18]Março!$H$30</f>
        <v>7.9200000000000008</v>
      </c>
      <c r="AB22" s="16">
        <f>[18]Março!$H$31</f>
        <v>6.48</v>
      </c>
      <c r="AC22" s="16">
        <f>[18]Março!$H$32</f>
        <v>10.08</v>
      </c>
      <c r="AD22" s="16">
        <f>[18]Março!$H$33</f>
        <v>12.96</v>
      </c>
      <c r="AE22" s="16">
        <f>[18]Março!$H$34</f>
        <v>19.079999999999998</v>
      </c>
      <c r="AF22" s="16">
        <f>[18]Março!$H$35</f>
        <v>13.32</v>
      </c>
      <c r="AG22" s="34">
        <f>MAX(B22:AF22)</f>
        <v>19.079999999999998</v>
      </c>
    </row>
    <row r="23" spans="1:33" ht="17.100000000000001" customHeight="1" x14ac:dyDescent="0.2">
      <c r="A23" s="14" t="s">
        <v>13</v>
      </c>
      <c r="B23" s="16">
        <f>[19]Março!$H$5</f>
        <v>12.24</v>
      </c>
      <c r="C23" s="16">
        <f>[19]Março!$H$6</f>
        <v>16.920000000000002</v>
      </c>
      <c r="D23" s="16">
        <f>[19]Março!$H$7</f>
        <v>9.7200000000000006</v>
      </c>
      <c r="E23" s="16">
        <f>[19]Março!$H$8</f>
        <v>10.44</v>
      </c>
      <c r="F23" s="16">
        <f>[19]Março!$H$9</f>
        <v>12.6</v>
      </c>
      <c r="G23" s="16">
        <f>[19]Março!$H$10</f>
        <v>10.44</v>
      </c>
      <c r="H23" s="16">
        <f>[19]Março!$H$11</f>
        <v>15.48</v>
      </c>
      <c r="I23" s="16">
        <f>[19]Março!$H$12</f>
        <v>10.44</v>
      </c>
      <c r="J23" s="16">
        <f>[19]Março!$H$13</f>
        <v>12.24</v>
      </c>
      <c r="K23" s="16">
        <f>[19]Março!$H$14</f>
        <v>22.68</v>
      </c>
      <c r="L23" s="16">
        <f>[19]Março!$H$15</f>
        <v>19.079999999999998</v>
      </c>
      <c r="M23" s="16">
        <f>[19]Março!$H$16</f>
        <v>19.8</v>
      </c>
      <c r="N23" s="16">
        <f>[19]Março!$H$17</f>
        <v>15.48</v>
      </c>
      <c r="O23" s="16">
        <f>[19]Março!$H$18</f>
        <v>19.8</v>
      </c>
      <c r="P23" s="16">
        <f>[19]Março!$H$19</f>
        <v>21.240000000000002</v>
      </c>
      <c r="Q23" s="16">
        <f>[19]Março!$H$20</f>
        <v>29.52</v>
      </c>
      <c r="R23" s="16">
        <f>[19]Março!$H$21</f>
        <v>22.32</v>
      </c>
      <c r="S23" s="16">
        <f>[19]Março!$H$22</f>
        <v>27</v>
      </c>
      <c r="T23" s="16">
        <f>[19]Março!$H$23</f>
        <v>22.68</v>
      </c>
      <c r="U23" s="16">
        <f>[19]Março!$H$24</f>
        <v>20.16</v>
      </c>
      <c r="V23" s="16">
        <f>[19]Março!$H$25</f>
        <v>16.2</v>
      </c>
      <c r="W23" s="16">
        <f>[19]Março!$H$26</f>
        <v>16.920000000000002</v>
      </c>
      <c r="X23" s="16">
        <f>[19]Março!$H$27</f>
        <v>15.120000000000001</v>
      </c>
      <c r="Y23" s="16">
        <f>[19]Março!$H$28</f>
        <v>10.8</v>
      </c>
      <c r="Z23" s="16">
        <f>[19]Março!$H$29</f>
        <v>15.120000000000001</v>
      </c>
      <c r="AA23" s="16">
        <f>[19]Março!$H$30</f>
        <v>14.4</v>
      </c>
      <c r="AB23" s="16">
        <f>[19]Março!$H$31</f>
        <v>25.92</v>
      </c>
      <c r="AC23" s="16">
        <f>[19]Março!$H$32</f>
        <v>15.120000000000001</v>
      </c>
      <c r="AD23" s="86" t="str">
        <f>[19]Março!$H$33</f>
        <v>*</v>
      </c>
      <c r="AE23" s="16">
        <f>[19]Março!$H$34</f>
        <v>17.28</v>
      </c>
      <c r="AF23" s="16">
        <f>[19]Março!$H$35</f>
        <v>12.96</v>
      </c>
      <c r="AG23" s="34">
        <f>MAX(B23:AF23)</f>
        <v>29.52</v>
      </c>
    </row>
    <row r="24" spans="1:33" ht="17.100000000000001" customHeight="1" x14ac:dyDescent="0.2">
      <c r="A24" s="14" t="s">
        <v>14</v>
      </c>
      <c r="B24" s="16">
        <f>[20]Março!$H$5</f>
        <v>20.16</v>
      </c>
      <c r="C24" s="16">
        <f>[20]Março!$H$6</f>
        <v>14.04</v>
      </c>
      <c r="D24" s="16">
        <f>[20]Março!$H$7</f>
        <v>15.120000000000001</v>
      </c>
      <c r="E24" s="16">
        <f>[20]Março!$H$8</f>
        <v>21.240000000000002</v>
      </c>
      <c r="F24" s="16">
        <f>[20]Março!$H$9</f>
        <v>12.24</v>
      </c>
      <c r="G24" s="16">
        <f>[20]Março!$H$10</f>
        <v>12.24</v>
      </c>
      <c r="H24" s="16">
        <f>[20]Março!$H$11</f>
        <v>31.319999999999997</v>
      </c>
      <c r="I24" s="16">
        <f>[20]Março!$H$12</f>
        <v>15.48</v>
      </c>
      <c r="J24" s="16">
        <f>[20]Março!$H$13</f>
        <v>10.8</v>
      </c>
      <c r="K24" s="16">
        <f>[20]Março!$H$14</f>
        <v>25.2</v>
      </c>
      <c r="L24" s="16">
        <f>[20]Março!$H$15</f>
        <v>15.840000000000002</v>
      </c>
      <c r="M24" s="16">
        <f>[20]Março!$H$16</f>
        <v>12.24</v>
      </c>
      <c r="N24" s="16">
        <f>[20]Março!$H$17</f>
        <v>21.240000000000002</v>
      </c>
      <c r="O24" s="16">
        <f>[20]Março!$H$18</f>
        <v>15.840000000000002</v>
      </c>
      <c r="P24" s="16">
        <f>[20]Março!$H$19</f>
        <v>17.64</v>
      </c>
      <c r="Q24" s="16">
        <f>[20]Março!$H$20</f>
        <v>16.920000000000002</v>
      </c>
      <c r="R24" s="16">
        <f>[20]Março!$H$21</f>
        <v>20.52</v>
      </c>
      <c r="S24" s="16">
        <f>[20]Março!$H$22</f>
        <v>11.879999999999999</v>
      </c>
      <c r="T24" s="16">
        <f>[20]Março!$H$23</f>
        <v>10.8</v>
      </c>
      <c r="U24" s="16">
        <f>[20]Março!$H$24</f>
        <v>21.240000000000002</v>
      </c>
      <c r="V24" s="16">
        <f>[20]Março!$H$25</f>
        <v>15.120000000000001</v>
      </c>
      <c r="W24" s="16">
        <f>[20]Março!$H$26</f>
        <v>27.720000000000002</v>
      </c>
      <c r="X24" s="16">
        <f>[20]Março!$H$27</f>
        <v>12.6</v>
      </c>
      <c r="Y24" s="16">
        <f>[20]Março!$H$28</f>
        <v>16.2</v>
      </c>
      <c r="Z24" s="16">
        <f>[20]Março!$H$29</f>
        <v>14.76</v>
      </c>
      <c r="AA24" s="16">
        <f>[20]Março!$H$30</f>
        <v>16.559999999999999</v>
      </c>
      <c r="AB24" s="16">
        <f>[20]Março!$H$31</f>
        <v>17.28</v>
      </c>
      <c r="AC24" s="16">
        <f>[20]Março!$H$32</f>
        <v>13.32</v>
      </c>
      <c r="AD24" s="16">
        <f>[20]Março!$H$33</f>
        <v>33.840000000000003</v>
      </c>
      <c r="AE24" s="16">
        <f>[20]Março!$H$34</f>
        <v>14.04</v>
      </c>
      <c r="AF24" s="16">
        <f>[20]Março!$H$35</f>
        <v>11.16</v>
      </c>
      <c r="AG24" s="34">
        <f>MAX(B24:AF24)</f>
        <v>33.840000000000003</v>
      </c>
    </row>
    <row r="25" spans="1:33" ht="17.100000000000001" customHeight="1" x14ac:dyDescent="0.2">
      <c r="A25" s="14" t="s">
        <v>15</v>
      </c>
      <c r="B25" s="16">
        <f>[21]Março!$H$5</f>
        <v>10.44</v>
      </c>
      <c r="C25" s="16">
        <f>[21]Março!$H$6</f>
        <v>22.32</v>
      </c>
      <c r="D25" s="16">
        <f>[21]Março!$H$7</f>
        <v>16.920000000000002</v>
      </c>
      <c r="E25" s="16">
        <f>[21]Março!$H$8</f>
        <v>14.76</v>
      </c>
      <c r="F25" s="16">
        <f>[21]Março!$H$9</f>
        <v>12.96</v>
      </c>
      <c r="G25" s="16">
        <f>[21]Março!$H$10</f>
        <v>11.879999999999999</v>
      </c>
      <c r="H25" s="16">
        <f>[21]Março!$H$11</f>
        <v>10.8</v>
      </c>
      <c r="I25" s="16">
        <f>[21]Março!$H$12</f>
        <v>12.24</v>
      </c>
      <c r="J25" s="16">
        <f>[21]Março!$H$13</f>
        <v>12.24</v>
      </c>
      <c r="K25" s="16">
        <f>[21]Março!$H$14</f>
        <v>15.48</v>
      </c>
      <c r="L25" s="16">
        <f>[21]Março!$H$15</f>
        <v>9</v>
      </c>
      <c r="M25" s="16">
        <f>[21]Março!$H$16</f>
        <v>19.079999999999998</v>
      </c>
      <c r="N25" s="16">
        <f>[21]Março!$H$17</f>
        <v>16.559999999999999</v>
      </c>
      <c r="O25" s="16">
        <f>[21]Março!$H$18</f>
        <v>18.720000000000002</v>
      </c>
      <c r="P25" s="16">
        <f>[21]Março!$H$19</f>
        <v>23.040000000000003</v>
      </c>
      <c r="Q25" s="16">
        <f>[21]Março!$H$20</f>
        <v>15.48</v>
      </c>
      <c r="R25" s="16">
        <f>[21]Março!$H$21</f>
        <v>16.559999999999999</v>
      </c>
      <c r="S25" s="16">
        <f>[21]Março!$H$22</f>
        <v>14.4</v>
      </c>
      <c r="T25" s="16">
        <f>[21]Março!$H$23</f>
        <v>16.559999999999999</v>
      </c>
      <c r="U25" s="16">
        <f>[21]Março!$H$24</f>
        <v>19.079999999999998</v>
      </c>
      <c r="V25" s="16">
        <f>[21]Março!$H$25</f>
        <v>21.240000000000002</v>
      </c>
      <c r="W25" s="16">
        <f>[21]Março!$H$26</f>
        <v>14.76</v>
      </c>
      <c r="X25" s="16">
        <f>[21]Março!$H$27</f>
        <v>13.68</v>
      </c>
      <c r="Y25" s="16">
        <f>[21]Março!$H$28</f>
        <v>20.16</v>
      </c>
      <c r="Z25" s="16">
        <f>[21]Março!$H$29</f>
        <v>16.559999999999999</v>
      </c>
      <c r="AA25" s="16">
        <f>[21]Março!$H$30</f>
        <v>21.240000000000002</v>
      </c>
      <c r="AB25" s="16">
        <f>[21]Março!$H$31</f>
        <v>17.28</v>
      </c>
      <c r="AC25" s="16">
        <f>[21]Março!$H$32</f>
        <v>23.400000000000002</v>
      </c>
      <c r="AD25" s="16">
        <f>[21]Março!$H$33</f>
        <v>18</v>
      </c>
      <c r="AE25" s="16">
        <f>[21]Março!$H$34</f>
        <v>20.88</v>
      </c>
      <c r="AF25" s="16">
        <f>[21]Março!$H$35</f>
        <v>14.76</v>
      </c>
      <c r="AG25" s="34">
        <f t="shared" ref="AG25:AG32" si="3">MAX(B25:AF25)</f>
        <v>23.400000000000002</v>
      </c>
    </row>
    <row r="26" spans="1:33" ht="17.100000000000001" customHeight="1" x14ac:dyDescent="0.2">
      <c r="A26" s="14" t="s">
        <v>16</v>
      </c>
      <c r="B26" s="16">
        <f>[22]Março!$H$5</f>
        <v>7.5600000000000005</v>
      </c>
      <c r="C26" s="16">
        <f>[22]Março!$H$6</f>
        <v>12.6</v>
      </c>
      <c r="D26" s="16">
        <f>[22]Março!$H$7</f>
        <v>15.840000000000002</v>
      </c>
      <c r="E26" s="16">
        <f>[22]Março!$H$8</f>
        <v>7.9200000000000008</v>
      </c>
      <c r="F26" s="16">
        <f>[22]Março!$H$9</f>
        <v>8.2799999999999994</v>
      </c>
      <c r="G26" s="16">
        <f>[22]Março!$H$10</f>
        <v>6.48</v>
      </c>
      <c r="H26" s="16">
        <f>[22]Março!$H$11</f>
        <v>15.120000000000001</v>
      </c>
      <c r="I26" s="16">
        <f>[22]Março!$H$12</f>
        <v>9.7200000000000006</v>
      </c>
      <c r="J26" s="16">
        <f>[22]Março!$H$13</f>
        <v>12.24</v>
      </c>
      <c r="K26" s="16">
        <f>[22]Março!$H$14</f>
        <v>14.04</v>
      </c>
      <c r="L26" s="16">
        <f>[22]Março!$H$15</f>
        <v>10.08</v>
      </c>
      <c r="M26" s="16">
        <f>[22]Março!$H$16</f>
        <v>6.12</v>
      </c>
      <c r="N26" s="16">
        <f>[22]Março!$H$17</f>
        <v>8.64</v>
      </c>
      <c r="O26" s="16">
        <f>[22]Março!$H$18</f>
        <v>14.4</v>
      </c>
      <c r="P26" s="16">
        <f>[22]Março!$H$19</f>
        <v>11.520000000000001</v>
      </c>
      <c r="Q26" s="16">
        <f>[22]Março!$H$20</f>
        <v>16.920000000000002</v>
      </c>
      <c r="R26" s="16">
        <f>[22]Março!$H$21</f>
        <v>15.48</v>
      </c>
      <c r="S26" s="16">
        <f>[22]Março!$H$22</f>
        <v>11.520000000000001</v>
      </c>
      <c r="T26" s="16">
        <f>[22]Março!$H$23</f>
        <v>10.08</v>
      </c>
      <c r="U26" s="16">
        <f>[22]Março!$H$24</f>
        <v>21.96</v>
      </c>
      <c r="V26" s="16">
        <f>[22]Março!$H$25</f>
        <v>7.5600000000000005</v>
      </c>
      <c r="W26" s="16">
        <f>[22]Março!$H$26</f>
        <v>23.759999999999998</v>
      </c>
      <c r="X26" s="16">
        <f>[22]Março!$H$27</f>
        <v>15.120000000000001</v>
      </c>
      <c r="Y26" s="16">
        <f>[22]Março!$H$28</f>
        <v>7.2</v>
      </c>
      <c r="Z26" s="16">
        <f>[22]Março!$H$29</f>
        <v>10.44</v>
      </c>
      <c r="AA26" s="16">
        <f>[22]Março!$H$30</f>
        <v>8.64</v>
      </c>
      <c r="AB26" s="16">
        <f>[22]Março!$H$31</f>
        <v>7.5600000000000005</v>
      </c>
      <c r="AC26" s="16">
        <f>[22]Março!$H$32</f>
        <v>19.8</v>
      </c>
      <c r="AD26" s="16">
        <f>[22]Março!$H$33</f>
        <v>15.120000000000001</v>
      </c>
      <c r="AE26" s="16">
        <f>[22]Março!$H$34</f>
        <v>19.8</v>
      </c>
      <c r="AF26" s="16">
        <f>[22]Março!$H$35</f>
        <v>12.6</v>
      </c>
      <c r="AG26" s="34">
        <f t="shared" si="3"/>
        <v>23.759999999999998</v>
      </c>
    </row>
    <row r="27" spans="1:33" ht="17.100000000000001" customHeight="1" x14ac:dyDescent="0.2">
      <c r="A27" s="14" t="s">
        <v>17</v>
      </c>
      <c r="B27" s="16">
        <f>[23]Março!$H$5</f>
        <v>0</v>
      </c>
      <c r="C27" s="16">
        <f>[23]Março!$H$6</f>
        <v>0</v>
      </c>
      <c r="D27" s="16">
        <f>[23]Março!$H$7</f>
        <v>0</v>
      </c>
      <c r="E27" s="16">
        <f>[23]Março!$H$8</f>
        <v>0</v>
      </c>
      <c r="F27" s="16">
        <f>[23]Março!$H$9</f>
        <v>0</v>
      </c>
      <c r="G27" s="16">
        <f>[23]Março!$H$10</f>
        <v>0</v>
      </c>
      <c r="H27" s="16">
        <f>[23]Março!$H$11</f>
        <v>0</v>
      </c>
      <c r="I27" s="16">
        <f>[23]Março!$H$12</f>
        <v>0</v>
      </c>
      <c r="J27" s="16">
        <f>[23]Março!$H$13</f>
        <v>0</v>
      </c>
      <c r="K27" s="16">
        <f>[23]Março!$H$14</f>
        <v>0</v>
      </c>
      <c r="L27" s="16">
        <f>[23]Março!$H$15</f>
        <v>0</v>
      </c>
      <c r="M27" s="16">
        <f>[23]Março!$H$16</f>
        <v>0</v>
      </c>
      <c r="N27" s="16">
        <f>[23]Março!$H$17</f>
        <v>0</v>
      </c>
      <c r="O27" s="16">
        <f>[23]Março!$H$18</f>
        <v>0</v>
      </c>
      <c r="P27" s="16">
        <f>[23]Março!$H$19</f>
        <v>0</v>
      </c>
      <c r="Q27" s="16">
        <f>[23]Março!$H$20</f>
        <v>0</v>
      </c>
      <c r="R27" s="16">
        <f>[23]Março!$H$21</f>
        <v>0</v>
      </c>
      <c r="S27" s="16">
        <f>[23]Março!$H$22</f>
        <v>0</v>
      </c>
      <c r="T27" s="16">
        <f>[23]Março!$H$23</f>
        <v>0</v>
      </c>
      <c r="U27" s="16">
        <f>[23]Março!$H$24</f>
        <v>0</v>
      </c>
      <c r="V27" s="16">
        <f>[23]Março!$H$25</f>
        <v>0</v>
      </c>
      <c r="W27" s="16">
        <f>[23]Março!$H$26</f>
        <v>0</v>
      </c>
      <c r="X27" s="16">
        <f>[23]Março!$H$27</f>
        <v>0</v>
      </c>
      <c r="Y27" s="16">
        <f>[23]Março!$H$28</f>
        <v>0</v>
      </c>
      <c r="Z27" s="16">
        <f>[23]Março!$H$29</f>
        <v>0</v>
      </c>
      <c r="AA27" s="16">
        <f>[23]Março!$H$30</f>
        <v>0</v>
      </c>
      <c r="AB27" s="16">
        <f>[23]Março!$H$31</f>
        <v>0</v>
      </c>
      <c r="AC27" s="16">
        <f>[23]Março!$H$32</f>
        <v>0</v>
      </c>
      <c r="AD27" s="16">
        <f>[23]Março!$H$33</f>
        <v>0</v>
      </c>
      <c r="AE27" s="16">
        <f>[23]Março!$H$34</f>
        <v>0</v>
      </c>
      <c r="AF27" s="16">
        <f>[23]Março!$H$35</f>
        <v>0</v>
      </c>
      <c r="AG27" s="34">
        <f t="shared" si="3"/>
        <v>0</v>
      </c>
    </row>
    <row r="28" spans="1:33" ht="17.100000000000001" customHeight="1" x14ac:dyDescent="0.2">
      <c r="A28" s="14" t="s">
        <v>18</v>
      </c>
      <c r="B28" s="16">
        <f>[24]Março!$H$5</f>
        <v>0.72000000000000008</v>
      </c>
      <c r="C28" s="16">
        <f>[24]Março!$H$6</f>
        <v>7.2</v>
      </c>
      <c r="D28" s="16">
        <f>[24]Março!$H$7</f>
        <v>20.16</v>
      </c>
      <c r="E28" s="16">
        <f>[24]Março!$H$8</f>
        <v>3.9600000000000004</v>
      </c>
      <c r="F28" s="16">
        <f>[24]Março!$H$9</f>
        <v>14.4</v>
      </c>
      <c r="G28" s="16">
        <f>[24]Março!$H$10</f>
        <v>1.8</v>
      </c>
      <c r="H28" s="16">
        <f>[24]Março!$H$11</f>
        <v>16.2</v>
      </c>
      <c r="I28" s="16">
        <f>[24]Março!$H$12</f>
        <v>14.4</v>
      </c>
      <c r="J28" s="16">
        <f>[24]Março!$H$13</f>
        <v>14.04</v>
      </c>
      <c r="K28" s="16">
        <f>[24]Março!$H$14</f>
        <v>18.720000000000002</v>
      </c>
      <c r="L28" s="16">
        <f>[24]Março!$H$15</f>
        <v>21.240000000000002</v>
      </c>
      <c r="M28" s="16">
        <f>[24]Março!$H$16</f>
        <v>23.400000000000002</v>
      </c>
      <c r="N28" s="16">
        <f>[24]Março!$H$17</f>
        <v>31.680000000000003</v>
      </c>
      <c r="O28" s="16">
        <f>[24]Março!$H$18</f>
        <v>27</v>
      </c>
      <c r="P28" s="16">
        <f>[24]Março!$H$19</f>
        <v>18.720000000000002</v>
      </c>
      <c r="Q28" s="16">
        <f>[24]Março!$H$20</f>
        <v>11.16</v>
      </c>
      <c r="R28" s="16">
        <f>[24]Março!$H$21</f>
        <v>23.040000000000003</v>
      </c>
      <c r="S28" s="16">
        <f>[24]Março!$H$22</f>
        <v>19.079999999999998</v>
      </c>
      <c r="T28" s="16">
        <f>[24]Março!$H$23</f>
        <v>22.32</v>
      </c>
      <c r="U28" s="16">
        <f>[24]Março!$H$24</f>
        <v>24.48</v>
      </c>
      <c r="V28" s="16">
        <f>[24]Março!$H$25</f>
        <v>23.040000000000003</v>
      </c>
      <c r="W28" s="16">
        <f>[24]Março!$H$26</f>
        <v>22.68</v>
      </c>
      <c r="X28" s="16">
        <f>[24]Março!$H$27</f>
        <v>7.5600000000000005</v>
      </c>
      <c r="Y28" s="16">
        <f>[24]Março!$H$28</f>
        <v>21.6</v>
      </c>
      <c r="Z28" s="16">
        <f>[24]Março!$H$29</f>
        <v>20.52</v>
      </c>
      <c r="AA28" s="16">
        <f>[24]Março!$H$30</f>
        <v>18</v>
      </c>
      <c r="AB28" s="16">
        <f>[24]Março!$H$31</f>
        <v>14.4</v>
      </c>
      <c r="AC28" s="16">
        <f>[24]Março!$H$32</f>
        <v>5.4</v>
      </c>
      <c r="AD28" s="16">
        <f>[24]Março!$H$33</f>
        <v>14.04</v>
      </c>
      <c r="AE28" s="16">
        <f>[24]Março!$H$34</f>
        <v>12.96</v>
      </c>
      <c r="AF28" s="16">
        <f>[24]Março!$H$35</f>
        <v>14.04</v>
      </c>
      <c r="AG28" s="34">
        <f t="shared" si="3"/>
        <v>31.680000000000003</v>
      </c>
    </row>
    <row r="29" spans="1:33" ht="17.100000000000001" customHeight="1" x14ac:dyDescent="0.2">
      <c r="A29" s="14" t="s">
        <v>19</v>
      </c>
      <c r="B29" s="16">
        <f>[25]Março!$H$5</f>
        <v>9</v>
      </c>
      <c r="C29" s="16">
        <f>[25]Março!$H$6</f>
        <v>14.76</v>
      </c>
      <c r="D29" s="16">
        <f>[25]Março!$H$7</f>
        <v>19.079999999999998</v>
      </c>
      <c r="E29" s="16">
        <f>[25]Março!$H$8</f>
        <v>18</v>
      </c>
      <c r="F29" s="16">
        <f>[25]Março!$H$9</f>
        <v>13.32</v>
      </c>
      <c r="G29" s="16">
        <f>[25]Março!$H$10</f>
        <v>11.520000000000001</v>
      </c>
      <c r="H29" s="16">
        <f>[25]Março!$H$11</f>
        <v>13.68</v>
      </c>
      <c r="I29" s="16">
        <f>[25]Março!$H$12</f>
        <v>11.879999999999999</v>
      </c>
      <c r="J29" s="16">
        <f>[25]Março!$H$13</f>
        <v>14.76</v>
      </c>
      <c r="K29" s="16">
        <f>[25]Março!$H$14</f>
        <v>16.2</v>
      </c>
      <c r="L29" s="16">
        <f>[25]Março!$H$15</f>
        <v>12.24</v>
      </c>
      <c r="M29" s="16">
        <f>[25]Março!$H$16</f>
        <v>16.559999999999999</v>
      </c>
      <c r="N29" s="16">
        <f>[25]Março!$H$17</f>
        <v>26.28</v>
      </c>
      <c r="O29" s="16">
        <f>[25]Março!$H$18</f>
        <v>24.840000000000003</v>
      </c>
      <c r="P29" s="16">
        <f>[25]Março!$H$19</f>
        <v>20.16</v>
      </c>
      <c r="Q29" s="16">
        <f>[25]Março!$H$20</f>
        <v>22.68</v>
      </c>
      <c r="R29" s="16">
        <f>[25]Março!$H$21</f>
        <v>18.720000000000002</v>
      </c>
      <c r="S29" s="16">
        <f>[25]Março!$H$22</f>
        <v>13.32</v>
      </c>
      <c r="T29" s="16">
        <f>[25]Março!$H$23</f>
        <v>21.240000000000002</v>
      </c>
      <c r="U29" s="16">
        <f>[25]Março!$H$24</f>
        <v>12.96</v>
      </c>
      <c r="V29" s="16">
        <f>[25]Março!$H$25</f>
        <v>16.2</v>
      </c>
      <c r="W29" s="16">
        <f>[25]Março!$H$26</f>
        <v>16.920000000000002</v>
      </c>
      <c r="X29" s="16">
        <f>[25]Março!$H$27</f>
        <v>18.36</v>
      </c>
      <c r="Y29" s="16">
        <f>[25]Março!$H$28</f>
        <v>18.36</v>
      </c>
      <c r="Z29" s="16">
        <f>[25]Março!$H$29</f>
        <v>18</v>
      </c>
      <c r="AA29" s="16">
        <f>[25]Março!$H$30</f>
        <v>18.36</v>
      </c>
      <c r="AB29" s="16">
        <f>[25]Março!$H$31</f>
        <v>17.64</v>
      </c>
      <c r="AC29" s="16">
        <f>[25]Março!$H$32</f>
        <v>19.8</v>
      </c>
      <c r="AD29" s="16">
        <f>[25]Março!$H$33</f>
        <v>33.840000000000003</v>
      </c>
      <c r="AE29" s="16">
        <f>[25]Março!$H$34</f>
        <v>20.52</v>
      </c>
      <c r="AF29" s="16">
        <f>[25]Março!$H$35</f>
        <v>14.76</v>
      </c>
      <c r="AG29" s="34">
        <f t="shared" si="3"/>
        <v>33.840000000000003</v>
      </c>
    </row>
    <row r="30" spans="1:33" ht="17.100000000000001" customHeight="1" x14ac:dyDescent="0.2">
      <c r="A30" s="14" t="s">
        <v>31</v>
      </c>
      <c r="B30" s="16">
        <f>[26]Março!$H$5</f>
        <v>10.44</v>
      </c>
      <c r="C30" s="16">
        <f>[26]Março!$H$6</f>
        <v>15.120000000000001</v>
      </c>
      <c r="D30" s="16">
        <f>[26]Março!$H$7</f>
        <v>15.840000000000002</v>
      </c>
      <c r="E30" s="16">
        <f>[26]Março!$H$8</f>
        <v>12.24</v>
      </c>
      <c r="F30" s="16">
        <f>[26]Março!$H$9</f>
        <v>16.2</v>
      </c>
      <c r="G30" s="16">
        <f>[26]Março!$H$10</f>
        <v>12.24</v>
      </c>
      <c r="H30" s="16">
        <f>[26]Março!$H$11</f>
        <v>21.6</v>
      </c>
      <c r="I30" s="16">
        <f>[26]Março!$H$12</f>
        <v>10.08</v>
      </c>
      <c r="J30" s="16">
        <f>[26]Março!$H$13</f>
        <v>11.879999999999999</v>
      </c>
      <c r="K30" s="16">
        <f>[26]Março!$H$14</f>
        <v>25.92</v>
      </c>
      <c r="L30" s="16">
        <f>[26]Março!$H$15</f>
        <v>15.48</v>
      </c>
      <c r="M30" s="16">
        <f>[26]Março!$H$16</f>
        <v>15.840000000000002</v>
      </c>
      <c r="N30" s="16">
        <f>[26]Março!$H$17</f>
        <v>16.2</v>
      </c>
      <c r="O30" s="16">
        <f>[26]Março!$H$18</f>
        <v>13.68</v>
      </c>
      <c r="P30" s="16">
        <f>[26]Março!$H$19</f>
        <v>15.120000000000001</v>
      </c>
      <c r="Q30" s="16">
        <f>[26]Março!$H$20</f>
        <v>14.4</v>
      </c>
      <c r="R30" s="16">
        <f>[26]Março!$H$21</f>
        <v>15.48</v>
      </c>
      <c r="S30" s="16">
        <f>[26]Março!$H$22</f>
        <v>16.559999999999999</v>
      </c>
      <c r="T30" s="16">
        <f>[26]Março!$H$23</f>
        <v>16.559999999999999</v>
      </c>
      <c r="U30" s="16">
        <f>[26]Março!$H$24</f>
        <v>16.559999999999999</v>
      </c>
      <c r="V30" s="16">
        <f>[26]Março!$H$25</f>
        <v>16.559999999999999</v>
      </c>
      <c r="W30" s="16">
        <f>[26]Março!$H$26</f>
        <v>12.6</v>
      </c>
      <c r="X30" s="16">
        <f>[26]Março!$H$27</f>
        <v>16.559999999999999</v>
      </c>
      <c r="Y30" s="16">
        <f>[26]Março!$H$28</f>
        <v>10.44</v>
      </c>
      <c r="Z30" s="16">
        <f>[26]Março!$H$29</f>
        <v>14.04</v>
      </c>
      <c r="AA30" s="16">
        <f>[26]Março!$H$30</f>
        <v>11.879999999999999</v>
      </c>
      <c r="AB30" s="16">
        <f>[26]Março!$H$31</f>
        <v>13.68</v>
      </c>
      <c r="AC30" s="16">
        <f>[26]Março!$H$32</f>
        <v>13.32</v>
      </c>
      <c r="AD30" s="16">
        <f>[26]Março!$H$33</f>
        <v>14.04</v>
      </c>
      <c r="AE30" s="16">
        <f>[26]Março!$H$34</f>
        <v>17.64</v>
      </c>
      <c r="AF30" s="16">
        <f>[26]Março!$H$35</f>
        <v>16.2</v>
      </c>
      <c r="AG30" s="34">
        <f t="shared" si="3"/>
        <v>25.92</v>
      </c>
    </row>
    <row r="31" spans="1:33" ht="17.100000000000001" customHeight="1" x14ac:dyDescent="0.2">
      <c r="A31" s="14" t="s">
        <v>49</v>
      </c>
      <c r="B31" s="16">
        <f>[27]Março!$H$5</f>
        <v>16.920000000000002</v>
      </c>
      <c r="C31" s="16">
        <f>[27]Março!$H$6</f>
        <v>15.120000000000001</v>
      </c>
      <c r="D31" s="16">
        <f>[27]Março!$H$7</f>
        <v>28.8</v>
      </c>
      <c r="E31" s="16">
        <f>[27]Março!$H$8</f>
        <v>21.240000000000002</v>
      </c>
      <c r="F31" s="16">
        <f>[27]Março!$H$9</f>
        <v>20.16</v>
      </c>
      <c r="G31" s="16">
        <f>[27]Março!$H$10</f>
        <v>16.2</v>
      </c>
      <c r="H31" s="16">
        <f>[27]Março!$H$11</f>
        <v>24.12</v>
      </c>
      <c r="I31" s="16">
        <f>[27]Março!$H$12</f>
        <v>19.440000000000001</v>
      </c>
      <c r="J31" s="16">
        <f>[27]Março!$H$13</f>
        <v>19.079999999999998</v>
      </c>
      <c r="K31" s="16">
        <f>[27]Março!$H$14</f>
        <v>25.92</v>
      </c>
      <c r="L31" s="16">
        <f>[27]Março!$H$15</f>
        <v>26.64</v>
      </c>
      <c r="M31" s="16">
        <f>[27]Março!$H$16</f>
        <v>19.8</v>
      </c>
      <c r="N31" s="16">
        <f>[27]Março!$H$17</f>
        <v>18</v>
      </c>
      <c r="O31" s="16">
        <f>[27]Março!$H$18</f>
        <v>21.6</v>
      </c>
      <c r="P31" s="16">
        <f>[27]Março!$H$19</f>
        <v>18.720000000000002</v>
      </c>
      <c r="Q31" s="16">
        <f>[27]Março!$H$20</f>
        <v>17.64</v>
      </c>
      <c r="R31" s="16">
        <f>[27]Março!$H$21</f>
        <v>23.400000000000002</v>
      </c>
      <c r="S31" s="16">
        <f>[27]Março!$H$22</f>
        <v>21.6</v>
      </c>
      <c r="T31" s="16">
        <f>[27]Março!$H$23</f>
        <v>27.36</v>
      </c>
      <c r="U31" s="16">
        <f>[27]Março!$H$24</f>
        <v>24.48</v>
      </c>
      <c r="V31" s="16">
        <f>[27]Março!$H$25</f>
        <v>21.6</v>
      </c>
      <c r="W31" s="16">
        <f>[27]Março!$H$26</f>
        <v>24.840000000000003</v>
      </c>
      <c r="X31" s="16">
        <f>[27]Março!$H$27</f>
        <v>19.079999999999998</v>
      </c>
      <c r="Y31" s="16">
        <f>[27]Março!$H$28</f>
        <v>15.840000000000002</v>
      </c>
      <c r="Z31" s="16">
        <f>[27]Março!$H$29</f>
        <v>25.2</v>
      </c>
      <c r="AA31" s="16">
        <f>[27]Março!$H$30</f>
        <v>16.559999999999999</v>
      </c>
      <c r="AB31" s="16">
        <f>[27]Março!$H$31</f>
        <v>26.64</v>
      </c>
      <c r="AC31" s="16">
        <f>[27]Março!$H$32</f>
        <v>19.440000000000001</v>
      </c>
      <c r="AD31" s="16">
        <f>[27]Março!$H$33</f>
        <v>21.6</v>
      </c>
      <c r="AE31" s="16">
        <f>[27]Março!$H$34</f>
        <v>24.48</v>
      </c>
      <c r="AF31" s="16">
        <f>[27]Março!$H$35</f>
        <v>15.48</v>
      </c>
      <c r="AG31" s="34">
        <f>MAX(B31:AF31)</f>
        <v>28.8</v>
      </c>
    </row>
    <row r="32" spans="1:33" ht="17.100000000000001" customHeight="1" x14ac:dyDescent="0.2">
      <c r="A32" s="14" t="s">
        <v>20</v>
      </c>
      <c r="B32" s="16">
        <f>[28]Março!$H$5</f>
        <v>8.2799999999999994</v>
      </c>
      <c r="C32" s="16">
        <f>[28]Março!$H$6</f>
        <v>11.16</v>
      </c>
      <c r="D32" s="16">
        <f>[28]Março!$H$7</f>
        <v>9.3600000000000012</v>
      </c>
      <c r="E32" s="16">
        <f>[28]Março!$H$8</f>
        <v>12.24</v>
      </c>
      <c r="F32" s="16">
        <f>[28]Março!$H$9</f>
        <v>14.04</v>
      </c>
      <c r="G32" s="16">
        <f>[28]Março!$H$10</f>
        <v>6.48</v>
      </c>
      <c r="H32" s="16">
        <f>[28]Março!$H$11</f>
        <v>19.8</v>
      </c>
      <c r="I32" s="16">
        <f>[28]Março!$H$12</f>
        <v>8.64</v>
      </c>
      <c r="J32" s="16">
        <f>[28]Março!$H$13</f>
        <v>8.64</v>
      </c>
      <c r="K32" s="16">
        <f>[28]Março!$H$14</f>
        <v>18</v>
      </c>
      <c r="L32" s="16">
        <f>[28]Março!$H$15</f>
        <v>7.5600000000000005</v>
      </c>
      <c r="M32" s="16">
        <f>[28]Março!$H$16</f>
        <v>15.48</v>
      </c>
      <c r="N32" s="16">
        <f>[28]Março!$H$17</f>
        <v>11.879999999999999</v>
      </c>
      <c r="O32" s="16">
        <f>[28]Março!$H$18</f>
        <v>23.040000000000003</v>
      </c>
      <c r="P32" s="16">
        <f>[28]Março!$H$19</f>
        <v>17.28</v>
      </c>
      <c r="Q32" s="16">
        <f>[28]Março!$H$20</f>
        <v>10.44</v>
      </c>
      <c r="R32" s="16">
        <f>[28]Março!$H$21</f>
        <v>12.6</v>
      </c>
      <c r="S32" s="16">
        <f>[28]Março!$H$22</f>
        <v>14.04</v>
      </c>
      <c r="T32" s="16">
        <f>[28]Março!$H$23</f>
        <v>12.6</v>
      </c>
      <c r="U32" s="16">
        <f>[28]Março!$H$24</f>
        <v>15.48</v>
      </c>
      <c r="V32" s="16">
        <f>[28]Março!$H$25</f>
        <v>12.24</v>
      </c>
      <c r="W32" s="16">
        <f>[28]Março!$H$26</f>
        <v>12.6</v>
      </c>
      <c r="X32" s="16">
        <f>[28]Março!$H$27</f>
        <v>9.7200000000000006</v>
      </c>
      <c r="Y32" s="16">
        <f>[28]Março!$H$28</f>
        <v>11.520000000000001</v>
      </c>
      <c r="Z32" s="16">
        <f>[28]Março!$H$29</f>
        <v>8.2799999999999994</v>
      </c>
      <c r="AA32" s="16">
        <f>[28]Março!$H$30</f>
        <v>7.9200000000000008</v>
      </c>
      <c r="AB32" s="16">
        <f>[28]Março!$H$31</f>
        <v>12.96</v>
      </c>
      <c r="AC32" s="16">
        <f>[28]Março!$H$32</f>
        <v>6.84</v>
      </c>
      <c r="AD32" s="16">
        <f>[28]Março!$H$33</f>
        <v>16.2</v>
      </c>
      <c r="AE32" s="16">
        <f>[28]Março!$H$34</f>
        <v>14.76</v>
      </c>
      <c r="AF32" s="16">
        <f>[28]Março!$H$35</f>
        <v>9</v>
      </c>
      <c r="AG32" s="34">
        <f t="shared" si="3"/>
        <v>23.040000000000003</v>
      </c>
    </row>
    <row r="33" spans="1:35" s="5" customFormat="1" ht="17.100000000000001" customHeight="1" x14ac:dyDescent="0.2">
      <c r="A33" s="30" t="s">
        <v>33</v>
      </c>
      <c r="B33" s="31">
        <f t="shared" ref="B33:AG33" si="4">MAX(B5:B32)</f>
        <v>20.16</v>
      </c>
      <c r="C33" s="31">
        <f t="shared" si="4"/>
        <v>36.36</v>
      </c>
      <c r="D33" s="31">
        <f t="shared" si="4"/>
        <v>38.880000000000003</v>
      </c>
      <c r="E33" s="31">
        <f t="shared" si="4"/>
        <v>26.28</v>
      </c>
      <c r="F33" s="31">
        <f t="shared" si="4"/>
        <v>21.240000000000002</v>
      </c>
      <c r="G33" s="31">
        <f t="shared" si="4"/>
        <v>27.36</v>
      </c>
      <c r="H33" s="31">
        <f t="shared" si="4"/>
        <v>46.800000000000004</v>
      </c>
      <c r="I33" s="31">
        <f t="shared" si="4"/>
        <v>19.440000000000001</v>
      </c>
      <c r="J33" s="31">
        <f t="shared" si="4"/>
        <v>19.079999999999998</v>
      </c>
      <c r="K33" s="31">
        <f t="shared" si="4"/>
        <v>28.8</v>
      </c>
      <c r="L33" s="31">
        <f t="shared" si="4"/>
        <v>26.64</v>
      </c>
      <c r="M33" s="31">
        <f t="shared" si="4"/>
        <v>24.48</v>
      </c>
      <c r="N33" s="31">
        <f t="shared" si="4"/>
        <v>38.880000000000003</v>
      </c>
      <c r="O33" s="31">
        <f t="shared" si="4"/>
        <v>32.04</v>
      </c>
      <c r="P33" s="31">
        <f t="shared" si="4"/>
        <v>27.720000000000002</v>
      </c>
      <c r="Q33" s="31">
        <f t="shared" si="4"/>
        <v>29.52</v>
      </c>
      <c r="R33" s="31">
        <f t="shared" si="4"/>
        <v>24.840000000000003</v>
      </c>
      <c r="S33" s="31">
        <f t="shared" si="4"/>
        <v>27</v>
      </c>
      <c r="T33" s="31">
        <f t="shared" si="4"/>
        <v>27.720000000000002</v>
      </c>
      <c r="U33" s="31">
        <f t="shared" si="4"/>
        <v>25.92</v>
      </c>
      <c r="V33" s="31">
        <f t="shared" si="4"/>
        <v>23.040000000000003</v>
      </c>
      <c r="W33" s="31">
        <f t="shared" si="4"/>
        <v>27.720000000000002</v>
      </c>
      <c r="X33" s="31">
        <f t="shared" si="4"/>
        <v>24.48</v>
      </c>
      <c r="Y33" s="31">
        <f t="shared" si="4"/>
        <v>22.68</v>
      </c>
      <c r="Z33" s="31">
        <f t="shared" si="4"/>
        <v>26.64</v>
      </c>
      <c r="AA33" s="31">
        <f t="shared" si="4"/>
        <v>23.759999999999998</v>
      </c>
      <c r="AB33" s="31">
        <f t="shared" si="4"/>
        <v>26.64</v>
      </c>
      <c r="AC33" s="31">
        <f t="shared" si="4"/>
        <v>23.400000000000002</v>
      </c>
      <c r="AD33" s="31">
        <f t="shared" si="4"/>
        <v>33.840000000000003</v>
      </c>
      <c r="AE33" s="31">
        <f t="shared" si="4"/>
        <v>33.840000000000003</v>
      </c>
      <c r="AF33" s="31">
        <f t="shared" si="4"/>
        <v>18</v>
      </c>
      <c r="AG33" s="34">
        <f t="shared" si="4"/>
        <v>46.800000000000004</v>
      </c>
    </row>
    <row r="34" spans="1:3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H35" s="2"/>
      <c r="I35" s="2"/>
      <c r="J35" s="2"/>
      <c r="K35" s="2"/>
      <c r="L35" s="2"/>
      <c r="M35" s="2" t="s">
        <v>51</v>
      </c>
      <c r="N35" s="2"/>
      <c r="O35" s="2"/>
      <c r="P35" s="2"/>
      <c r="Q35" s="2"/>
      <c r="R35" s="2"/>
      <c r="S35" s="2"/>
      <c r="T35" s="2"/>
      <c r="U35" s="2"/>
      <c r="V35" s="2" t="s">
        <v>64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 x14ac:dyDescent="0.2">
      <c r="B36" s="2"/>
      <c r="C36" s="2"/>
      <c r="D36" s="2"/>
      <c r="E36" s="2"/>
      <c r="F36" s="2"/>
      <c r="G36" s="2"/>
      <c r="H36" s="2"/>
      <c r="I36" s="2"/>
      <c r="J36" s="24"/>
      <c r="K36" s="24"/>
      <c r="L36" s="24"/>
      <c r="M36" s="24" t="s">
        <v>52</v>
      </c>
      <c r="N36" s="24"/>
      <c r="O36" s="24"/>
      <c r="P36" s="24"/>
      <c r="Q36" s="2"/>
      <c r="R36" s="2"/>
      <c r="S36" s="2"/>
      <c r="T36" s="2"/>
      <c r="U36" s="2"/>
      <c r="V36" s="24" t="s">
        <v>65</v>
      </c>
      <c r="W36" s="24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24"/>
      <c r="AH37" s="24"/>
      <c r="AI37" s="2"/>
    </row>
    <row r="38" spans="1:35" x14ac:dyDescent="0.2">
      <c r="A38" s="87"/>
      <c r="B38" s="88"/>
      <c r="C38" s="88"/>
      <c r="D38" s="88" t="s">
        <v>144</v>
      </c>
      <c r="E38" s="88"/>
      <c r="F38" s="88"/>
      <c r="G38" s="88"/>
      <c r="H38" s="88"/>
    </row>
    <row r="44" spans="1:35" x14ac:dyDescent="0.2">
      <c r="O44" s="3" t="s">
        <v>50</v>
      </c>
      <c r="X44" s="3" t="s">
        <v>50</v>
      </c>
    </row>
    <row r="45" spans="1:35" x14ac:dyDescent="0.2">
      <c r="G45" s="3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selection activeCell="AI12" sqref="AI12:AI13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25" customHeight="1" x14ac:dyDescent="0.2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15" customHeight="1" x14ac:dyDescent="0.2">
      <c r="A2" s="93" t="s">
        <v>21</v>
      </c>
      <c r="B2" s="95" t="s">
        <v>63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12.75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29" t="s">
        <v>43</v>
      </c>
      <c r="AH3" s="10"/>
    </row>
    <row r="4" spans="1:34" s="5" customFormat="1" ht="10.5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29" t="s">
        <v>39</v>
      </c>
      <c r="AH4" s="10"/>
    </row>
    <row r="5" spans="1:34" s="5" customFormat="1" ht="14.25" customHeight="1" x14ac:dyDescent="0.2">
      <c r="A5" s="14" t="s">
        <v>45</v>
      </c>
      <c r="B5" s="18" t="str">
        <f>[1]Março!$I$5</f>
        <v>SE</v>
      </c>
      <c r="C5" s="18" t="str">
        <f>[1]Março!$I$6</f>
        <v>S</v>
      </c>
      <c r="D5" s="18" t="str">
        <f>[1]Março!$I$7</f>
        <v>O</v>
      </c>
      <c r="E5" s="18" t="str">
        <f>[1]Março!$I$8</f>
        <v>S</v>
      </c>
      <c r="F5" s="18" t="str">
        <f>[1]Março!$I$9</f>
        <v>NE</v>
      </c>
      <c r="G5" s="18" t="str">
        <f>[1]Março!$I$10</f>
        <v>S</v>
      </c>
      <c r="H5" s="18" t="str">
        <f>[1]Março!$I$11</f>
        <v>O</v>
      </c>
      <c r="I5" s="18" t="str">
        <f>[1]Março!$I$12</f>
        <v>SE</v>
      </c>
      <c r="J5" s="18" t="str">
        <f>[1]Março!$I$13</f>
        <v>SE</v>
      </c>
      <c r="K5" s="18" t="str">
        <f>[1]Março!$I$14</f>
        <v>S</v>
      </c>
      <c r="L5" s="18" t="str">
        <f>[1]Março!$I$15</f>
        <v>O</v>
      </c>
      <c r="M5" s="18" t="str">
        <f>[1]Março!$I$16</f>
        <v>O</v>
      </c>
      <c r="N5" s="18" t="str">
        <f>[1]Março!$I$17</f>
        <v>SE</v>
      </c>
      <c r="O5" s="18" t="str">
        <f>[1]Março!$I$18</f>
        <v>SE</v>
      </c>
      <c r="P5" s="18" t="str">
        <f>[1]Março!$I$19</f>
        <v>SO</v>
      </c>
      <c r="Q5" s="18" t="str">
        <f>[1]Março!$I$20</f>
        <v>SE</v>
      </c>
      <c r="R5" s="18" t="str">
        <f>[1]Março!$I$21</f>
        <v>L</v>
      </c>
      <c r="S5" s="18" t="str">
        <f>[1]Março!$I$22</f>
        <v>SE</v>
      </c>
      <c r="T5" s="18" t="str">
        <f>[1]Março!$I$23</f>
        <v>L</v>
      </c>
      <c r="U5" s="18" t="str">
        <f>[1]Março!$I$24</f>
        <v>SE</v>
      </c>
      <c r="V5" s="18" t="str">
        <f>[1]Março!$I$25</f>
        <v>L</v>
      </c>
      <c r="W5" s="18" t="str">
        <f>[1]Março!$I$26</f>
        <v>NO</v>
      </c>
      <c r="X5" s="18" t="str">
        <f>[1]Março!$I$27</f>
        <v>O</v>
      </c>
      <c r="Y5" s="18" t="str">
        <f>[1]Março!$I$28</f>
        <v>SO</v>
      </c>
      <c r="Z5" s="18" t="str">
        <f>[1]Março!$I$29</f>
        <v>SO</v>
      </c>
      <c r="AA5" s="18" t="str">
        <f>[1]Março!$I$30</f>
        <v>SO</v>
      </c>
      <c r="AB5" s="18" t="str">
        <f>[1]Março!$I$31</f>
        <v>O</v>
      </c>
      <c r="AC5" s="18" t="str">
        <f>[1]Março!$I$32</f>
        <v>O</v>
      </c>
      <c r="AD5" s="18" t="str">
        <f>[1]Março!$I$33</f>
        <v>SE</v>
      </c>
      <c r="AE5" s="18" t="str">
        <f>[1]Março!$I$34</f>
        <v>SE</v>
      </c>
      <c r="AF5" s="18" t="str">
        <f>[1]Março!$I$35</f>
        <v>N</v>
      </c>
      <c r="AG5" s="40" t="str">
        <f>[1]Março!$I$36</f>
        <v>SE</v>
      </c>
      <c r="AH5" s="10"/>
    </row>
    <row r="6" spans="1:34" s="1" customFormat="1" ht="12" customHeight="1" x14ac:dyDescent="0.2">
      <c r="A6" s="14" t="s">
        <v>0</v>
      </c>
      <c r="B6" s="16" t="str">
        <f>[2]Março!$I$5</f>
        <v>SO</v>
      </c>
      <c r="C6" s="16" t="str">
        <f>[2]Março!$I$6</f>
        <v>NE</v>
      </c>
      <c r="D6" s="16" t="str">
        <f>[2]Março!$I$7</f>
        <v>NE</v>
      </c>
      <c r="E6" s="16" t="str">
        <f>[2]Março!$I$8</f>
        <v>NE</v>
      </c>
      <c r="F6" s="16" t="str">
        <f>[2]Março!$I$9</f>
        <v>SO</v>
      </c>
      <c r="G6" s="16" t="str">
        <f>[2]Março!$I$10</f>
        <v>S</v>
      </c>
      <c r="H6" s="16" t="str">
        <f>[2]Março!$I$11</f>
        <v>S</v>
      </c>
      <c r="I6" s="16" t="str">
        <f>[2]Março!$I$12</f>
        <v>SO</v>
      </c>
      <c r="J6" s="16" t="str">
        <f>[2]Março!$I$13</f>
        <v>SO</v>
      </c>
      <c r="K6" s="16" t="str">
        <f>[2]Março!$I$14</f>
        <v>L</v>
      </c>
      <c r="L6" s="16" t="str">
        <f>[2]Março!$I$15</f>
        <v>SE</v>
      </c>
      <c r="M6" s="16" t="str">
        <f>[2]Março!$I$16</f>
        <v>L</v>
      </c>
      <c r="N6" s="16" t="str">
        <f>[2]Março!$I$17</f>
        <v>L</v>
      </c>
      <c r="O6" s="16" t="str">
        <f>[2]Março!$I$18</f>
        <v>NE</v>
      </c>
      <c r="P6" s="16" t="str">
        <f>[2]Março!$I$19</f>
        <v>L</v>
      </c>
      <c r="Q6" s="16" t="str">
        <f>[2]Março!$I$20</f>
        <v>N</v>
      </c>
      <c r="R6" s="16" t="str">
        <f>[2]Março!$I$21</f>
        <v>N</v>
      </c>
      <c r="S6" s="16" t="str">
        <f>[2]Março!$I$22</f>
        <v>NE</v>
      </c>
      <c r="T6" s="19" t="str">
        <f>[2]Março!$I$23</f>
        <v>S</v>
      </c>
      <c r="U6" s="19" t="str">
        <f>[2]Março!$I$24</f>
        <v>NO</v>
      </c>
      <c r="V6" s="19" t="str">
        <f>[2]Março!$I$25</f>
        <v>O</v>
      </c>
      <c r="W6" s="19" t="str">
        <f>[2]Março!$I$26</f>
        <v>S</v>
      </c>
      <c r="X6" s="19" t="str">
        <f>[2]Março!$I$27</f>
        <v>S</v>
      </c>
      <c r="Y6" s="19" t="str">
        <f>[2]Março!$I$28</f>
        <v>NE</v>
      </c>
      <c r="Z6" s="19" t="str">
        <f>[2]Março!$I$29</f>
        <v>NE</v>
      </c>
      <c r="AA6" s="19" t="str">
        <f>[2]Março!$I$30</f>
        <v>SE</v>
      </c>
      <c r="AB6" s="19" t="str">
        <f>[2]Março!$I$31</f>
        <v>L</v>
      </c>
      <c r="AC6" s="19" t="str">
        <f>[2]Março!$I$32</f>
        <v>L</v>
      </c>
      <c r="AD6" s="19" t="str">
        <f>[2]Março!$I$33</f>
        <v>L</v>
      </c>
      <c r="AE6" s="19" t="str">
        <f>[2]Março!$I$34</f>
        <v>N</v>
      </c>
      <c r="AF6" s="19" t="str">
        <f>[2]Março!$I$35</f>
        <v>NE</v>
      </c>
      <c r="AG6" s="41" t="str">
        <f>[2]Março!$I$36</f>
        <v>NE</v>
      </c>
      <c r="AH6" s="2"/>
    </row>
    <row r="7" spans="1:34" ht="12" customHeight="1" x14ac:dyDescent="0.2">
      <c r="A7" s="14" t="s">
        <v>1</v>
      </c>
      <c r="B7" s="86" t="str">
        <f>[3]Março!$I$5</f>
        <v>*</v>
      </c>
      <c r="C7" s="17" t="str">
        <f>[3]Março!$I$6</f>
        <v>NO</v>
      </c>
      <c r="D7" s="86" t="str">
        <f>[3]Março!$I$7</f>
        <v>*</v>
      </c>
      <c r="E7" s="86" t="str">
        <f>[3]Março!$I$8</f>
        <v>*</v>
      </c>
      <c r="F7" s="86" t="str">
        <f>[3]Março!$I$9</f>
        <v>*</v>
      </c>
      <c r="G7" s="86" t="str">
        <f>[3]Março!$I$10</f>
        <v>*</v>
      </c>
      <c r="H7" s="86" t="str">
        <f>[3]Março!$I$11</f>
        <v>*</v>
      </c>
      <c r="I7" s="86" t="str">
        <f>[3]Março!$I$12</f>
        <v>*</v>
      </c>
      <c r="J7" s="86" t="str">
        <f>[3]Março!$I$13</f>
        <v>*</v>
      </c>
      <c r="K7" s="86" t="str">
        <f>[3]Março!$I$14</f>
        <v>*</v>
      </c>
      <c r="L7" s="86" t="str">
        <f>[3]Março!$I$15</f>
        <v>*</v>
      </c>
      <c r="M7" s="86" t="str">
        <f>[3]Março!$I$16</f>
        <v>*</v>
      </c>
      <c r="N7" s="86" t="str">
        <f>[3]Março!$I$17</f>
        <v>*</v>
      </c>
      <c r="O7" s="86" t="str">
        <f>[3]Março!$I$18</f>
        <v>*</v>
      </c>
      <c r="P7" s="86" t="str">
        <f>[3]Março!$I$19</f>
        <v>*</v>
      </c>
      <c r="Q7" s="86" t="str">
        <f>[3]Março!$I$20</f>
        <v>*</v>
      </c>
      <c r="R7" s="86" t="str">
        <f>[3]Março!$I$21</f>
        <v>*</v>
      </c>
      <c r="S7" s="86" t="str">
        <f>[3]Março!$I$22</f>
        <v>*</v>
      </c>
      <c r="T7" s="41" t="str">
        <f>[3]Março!$I$23</f>
        <v>*</v>
      </c>
      <c r="U7" s="41" t="str">
        <f>[3]Março!$I$24</f>
        <v>*</v>
      </c>
      <c r="V7" s="41" t="str">
        <f>[3]Março!$I$25</f>
        <v>*</v>
      </c>
      <c r="W7" s="41" t="str">
        <f>[3]Março!$I$26</f>
        <v>*</v>
      </c>
      <c r="X7" s="41" t="str">
        <f>[3]Março!$I$27</f>
        <v>*</v>
      </c>
      <c r="Y7" s="41" t="str">
        <f>[3]Março!$I$28</f>
        <v>*</v>
      </c>
      <c r="Z7" s="41" t="str">
        <f>[3]Março!$I$29</f>
        <v>*</v>
      </c>
      <c r="AA7" s="41" t="str">
        <f>[3]Março!$I$30</f>
        <v>*</v>
      </c>
      <c r="AB7" s="41" t="str">
        <f>[3]Março!$I$31</f>
        <v>*</v>
      </c>
      <c r="AC7" s="41" t="str">
        <f>[3]Março!$I$32</f>
        <v>*</v>
      </c>
      <c r="AD7" s="41" t="str">
        <f>[3]Março!$I$33</f>
        <v>*</v>
      </c>
      <c r="AE7" s="41" t="str">
        <f>[3]Março!$I$34</f>
        <v>*</v>
      </c>
      <c r="AF7" s="41" t="str">
        <f>[3]Março!$I$35</f>
        <v>*</v>
      </c>
      <c r="AG7" s="41" t="str">
        <f>[3]Março!$I$36</f>
        <v>NO</v>
      </c>
      <c r="AH7" s="2"/>
    </row>
    <row r="8" spans="1:34" ht="12" customHeight="1" x14ac:dyDescent="0.2">
      <c r="A8" s="14" t="s">
        <v>62</v>
      </c>
      <c r="B8" s="17" t="str">
        <f>[4]Março!$I$5</f>
        <v>S</v>
      </c>
      <c r="C8" s="17" t="str">
        <f>[4]Março!$I$6</f>
        <v>L</v>
      </c>
      <c r="D8" s="17" t="str">
        <f>[4]Março!$I$7</f>
        <v>L</v>
      </c>
      <c r="E8" s="17" t="str">
        <f>[4]Março!$I$8</f>
        <v>L</v>
      </c>
      <c r="F8" s="17" t="str">
        <f>[4]Março!$I$9</f>
        <v>L</v>
      </c>
      <c r="G8" s="17" t="str">
        <f>[4]Março!$I$10</f>
        <v>SE</v>
      </c>
      <c r="H8" s="17" t="str">
        <f>[4]Março!$I$11</f>
        <v>S</v>
      </c>
      <c r="I8" s="17" t="str">
        <f>[4]Março!$I$12</f>
        <v>NE</v>
      </c>
      <c r="J8" s="17" t="str">
        <f>[4]Março!$I$13</f>
        <v>L</v>
      </c>
      <c r="K8" s="17" t="str">
        <f>[4]Março!$I$14</f>
        <v>L</v>
      </c>
      <c r="L8" s="17" t="str">
        <f>[4]Março!$I$15</f>
        <v>L</v>
      </c>
      <c r="M8" s="17" t="str">
        <f>[4]Março!$I$16</f>
        <v>L</v>
      </c>
      <c r="N8" s="17" t="str">
        <f>[4]Março!$I$17</f>
        <v>L</v>
      </c>
      <c r="O8" s="17" t="str">
        <f>[4]Março!$I$18</f>
        <v>NE</v>
      </c>
      <c r="P8" s="17" t="str">
        <f>[4]Março!$I$19</f>
        <v>NE</v>
      </c>
      <c r="Q8" s="17" t="str">
        <f>[4]Março!$I$20</f>
        <v>NE</v>
      </c>
      <c r="R8" s="17" t="str">
        <f>[4]Março!$I$21</f>
        <v>NO</v>
      </c>
      <c r="S8" s="17" t="str">
        <f>[4]Março!$I$22</f>
        <v>N</v>
      </c>
      <c r="T8" s="20" t="str">
        <f>[4]Março!$I$23</f>
        <v>NE</v>
      </c>
      <c r="U8" s="20" t="str">
        <f>[4]Março!$I$24</f>
        <v>O</v>
      </c>
      <c r="V8" s="20" t="str">
        <f>[4]Março!$I$25</f>
        <v>NO</v>
      </c>
      <c r="W8" s="20" t="str">
        <f>[4]Março!$I$26</f>
        <v>SO</v>
      </c>
      <c r="X8" s="20" t="str">
        <f>[4]Março!$I$27</f>
        <v>L</v>
      </c>
      <c r="Y8" s="20" t="str">
        <f>[4]Março!$I$28</f>
        <v>SE</v>
      </c>
      <c r="Z8" s="20" t="str">
        <f>[4]Março!$I$29</f>
        <v>SE</v>
      </c>
      <c r="AA8" s="20" t="str">
        <f>[4]Março!$I$30</f>
        <v>SE</v>
      </c>
      <c r="AB8" s="20" t="str">
        <f>[4]Março!$I$31</f>
        <v>SE</v>
      </c>
      <c r="AC8" s="20" t="str">
        <f>[4]Março!$I$32</f>
        <v>L</v>
      </c>
      <c r="AD8" s="20" t="str">
        <f>[4]Março!$I$33</f>
        <v>L</v>
      </c>
      <c r="AE8" s="20" t="str">
        <f>[4]Março!$I$34</f>
        <v>NE</v>
      </c>
      <c r="AF8" s="20" t="str">
        <f>[4]Março!$I$35</f>
        <v>NE</v>
      </c>
      <c r="AG8" s="41" t="str">
        <f>[4]Março!$I$36</f>
        <v>L</v>
      </c>
      <c r="AH8" s="2"/>
    </row>
    <row r="9" spans="1:34" ht="10.5" customHeight="1" x14ac:dyDescent="0.2">
      <c r="A9" s="14" t="s">
        <v>46</v>
      </c>
      <c r="B9" s="21" t="str">
        <f>[5]Março!$I$5</f>
        <v>NE</v>
      </c>
      <c r="C9" s="21" t="str">
        <f>[5]Março!$I$6</f>
        <v>NE</v>
      </c>
      <c r="D9" s="21" t="str">
        <f>[5]Março!$I$7</f>
        <v>NE</v>
      </c>
      <c r="E9" s="21" t="str">
        <f>[5]Março!$I$8</f>
        <v>NE</v>
      </c>
      <c r="F9" s="21" t="str">
        <f>[5]Março!$I$9</f>
        <v>N</v>
      </c>
      <c r="G9" s="21" t="str">
        <f>[5]Março!$I$10</f>
        <v>N</v>
      </c>
      <c r="H9" s="21" t="str">
        <f>[5]Março!$I$11</f>
        <v>S</v>
      </c>
      <c r="I9" s="21" t="str">
        <f>[5]Março!$I$12</f>
        <v>SO</v>
      </c>
      <c r="J9" s="21" t="str">
        <f>[5]Março!$I$13</f>
        <v>N</v>
      </c>
      <c r="K9" s="21" t="str">
        <f>[5]Março!$I$14</f>
        <v>NE</v>
      </c>
      <c r="L9" s="21" t="str">
        <f>[5]Março!$I$15</f>
        <v>S</v>
      </c>
      <c r="M9" s="21" t="str">
        <f>[5]Março!$I$16</f>
        <v>N</v>
      </c>
      <c r="N9" s="21" t="str">
        <f>[5]Março!$I$17</f>
        <v>NE</v>
      </c>
      <c r="O9" s="21" t="str">
        <f>[5]Março!$I$18</f>
        <v>N</v>
      </c>
      <c r="P9" s="21" t="str">
        <f>[5]Março!$I$19</f>
        <v>NE</v>
      </c>
      <c r="Q9" s="21" t="str">
        <f>[5]Março!$I$20</f>
        <v>N</v>
      </c>
      <c r="R9" s="21" t="str">
        <f>[5]Março!$I$21</f>
        <v>N</v>
      </c>
      <c r="S9" s="21" t="str">
        <f>[5]Março!$I$22</f>
        <v>NE</v>
      </c>
      <c r="T9" s="20" t="str">
        <f>[5]Março!$I$23</f>
        <v>NE</v>
      </c>
      <c r="U9" s="20" t="str">
        <f>[5]Março!$I$24</f>
        <v>N</v>
      </c>
      <c r="V9" s="20" t="str">
        <f>[5]Março!$I$25</f>
        <v>O</v>
      </c>
      <c r="W9" s="20" t="str">
        <f>[5]Março!$I$26</f>
        <v>S</v>
      </c>
      <c r="X9" s="20" t="str">
        <f>[5]Março!$I$27</f>
        <v>S</v>
      </c>
      <c r="Y9" s="20" t="str">
        <f>[5]Março!$I$28</f>
        <v>NE</v>
      </c>
      <c r="Z9" s="20" t="str">
        <f>[5]Março!$I$29</f>
        <v>NE</v>
      </c>
      <c r="AA9" s="20" t="str">
        <f>[5]Março!$I$30</f>
        <v>NE</v>
      </c>
      <c r="AB9" s="20" t="str">
        <f>[5]Março!$I$31</f>
        <v>NE</v>
      </c>
      <c r="AC9" s="20" t="str">
        <f>[5]Março!$I$32</f>
        <v>NE</v>
      </c>
      <c r="AD9" s="20" t="str">
        <f>[5]Março!$I$33</f>
        <v>NE</v>
      </c>
      <c r="AE9" s="20" t="str">
        <f>[5]Março!$I$34</f>
        <v>N</v>
      </c>
      <c r="AF9" s="20" t="str">
        <f>[5]Março!$I$35</f>
        <v>NE</v>
      </c>
      <c r="AG9" s="41" t="str">
        <f>[5]Março!$I$36</f>
        <v>NE</v>
      </c>
      <c r="AH9" s="2"/>
    </row>
    <row r="10" spans="1:34" ht="13.5" customHeight="1" x14ac:dyDescent="0.2">
      <c r="A10" s="14" t="s">
        <v>2</v>
      </c>
      <c r="B10" s="22" t="str">
        <f>[6]Março!$I$5</f>
        <v>L</v>
      </c>
      <c r="C10" s="22" t="str">
        <f>[6]Março!$I$6</f>
        <v>L</v>
      </c>
      <c r="D10" s="22" t="str">
        <f>[6]Março!$I$7</f>
        <v>L</v>
      </c>
      <c r="E10" s="22" t="str">
        <f>[6]Março!$I$8</f>
        <v>L</v>
      </c>
      <c r="F10" s="22" t="str">
        <f>[6]Março!$I$9</f>
        <v>L</v>
      </c>
      <c r="G10" s="22" t="str">
        <f>[6]Março!$I$10</f>
        <v>L</v>
      </c>
      <c r="H10" s="22" t="str">
        <f>[6]Março!$I$11</f>
        <v>L</v>
      </c>
      <c r="I10" s="22" t="str">
        <f>[6]Março!$I$12</f>
        <v>L</v>
      </c>
      <c r="J10" s="22" t="str">
        <f>[6]Março!$I$13</f>
        <v>L</v>
      </c>
      <c r="K10" s="22" t="str">
        <f>[6]Março!$I$14</f>
        <v>L</v>
      </c>
      <c r="L10" s="22" t="str">
        <f>[6]Março!$I$15</f>
        <v>L</v>
      </c>
      <c r="M10" s="22" t="str">
        <f>[6]Março!$I$16</f>
        <v>L</v>
      </c>
      <c r="N10" s="22" t="str">
        <f>[6]Março!$I$17</f>
        <v>L</v>
      </c>
      <c r="O10" s="22" t="str">
        <f>[6]Março!$I$18</f>
        <v>L</v>
      </c>
      <c r="P10" s="22" t="str">
        <f>[6]Março!$I$19</f>
        <v>L</v>
      </c>
      <c r="Q10" s="22" t="str">
        <f>[6]Março!$I$20</f>
        <v>L</v>
      </c>
      <c r="R10" s="22" t="str">
        <f>[6]Março!$I$21</f>
        <v>L</v>
      </c>
      <c r="S10" s="22" t="str">
        <f>[6]Março!$I$22</f>
        <v>L</v>
      </c>
      <c r="T10" s="19" t="str">
        <f>[6]Março!$I$23</f>
        <v>L</v>
      </c>
      <c r="U10" s="19" t="str">
        <f>[6]Março!$I$24</f>
        <v>L</v>
      </c>
      <c r="V10" s="22" t="str">
        <f>[6]Março!$I$25</f>
        <v>L</v>
      </c>
      <c r="W10" s="19" t="str">
        <f>[6]Março!$I$26</f>
        <v>L</v>
      </c>
      <c r="X10" s="19" t="str">
        <f>[6]Março!$I$27</f>
        <v>L</v>
      </c>
      <c r="Y10" s="19" t="str">
        <f>[6]Março!$I$28</f>
        <v>L</v>
      </c>
      <c r="Z10" s="19" t="str">
        <f>[6]Março!$I$29</f>
        <v>L</v>
      </c>
      <c r="AA10" s="19" t="str">
        <f>[6]Março!$I$30</f>
        <v>L</v>
      </c>
      <c r="AB10" s="19" t="str">
        <f>[6]Março!$I$31</f>
        <v>L</v>
      </c>
      <c r="AC10" s="19" t="str">
        <f>[6]Março!$I$32</f>
        <v>L</v>
      </c>
      <c r="AD10" s="19" t="str">
        <f>[6]Março!$I$33</f>
        <v>L</v>
      </c>
      <c r="AE10" s="19" t="str">
        <f>[6]Março!$I$34</f>
        <v>L</v>
      </c>
      <c r="AF10" s="19" t="str">
        <f>[6]Março!$I$35</f>
        <v>L</v>
      </c>
      <c r="AG10" s="41" t="str">
        <f>[6]Março!$I$36</f>
        <v>L</v>
      </c>
      <c r="AH10" s="2"/>
    </row>
    <row r="11" spans="1:34" ht="12" customHeight="1" x14ac:dyDescent="0.2">
      <c r="A11" s="14" t="s">
        <v>3</v>
      </c>
      <c r="B11" s="22" t="str">
        <f>[7]Março!$I$5</f>
        <v>L</v>
      </c>
      <c r="C11" s="22" t="str">
        <f>[7]Março!$I$6</f>
        <v>L</v>
      </c>
      <c r="D11" s="22" t="str">
        <f>[7]Março!$I$7</f>
        <v>L</v>
      </c>
      <c r="E11" s="22" t="str">
        <f>[7]Março!$I$8</f>
        <v>L</v>
      </c>
      <c r="F11" s="22" t="str">
        <f>[7]Março!$I$9</f>
        <v>O</v>
      </c>
      <c r="G11" s="22" t="str">
        <f>[7]Março!$I$10</f>
        <v>NO</v>
      </c>
      <c r="H11" s="22" t="str">
        <f>[7]Março!$I$11</f>
        <v>L</v>
      </c>
      <c r="I11" s="22" t="str">
        <f>[7]Março!$I$12</f>
        <v>L</v>
      </c>
      <c r="J11" s="22" t="str">
        <f>[7]Março!$I$13</f>
        <v>L</v>
      </c>
      <c r="K11" s="22" t="str">
        <f>[7]Março!$I$14</f>
        <v>NO</v>
      </c>
      <c r="L11" s="22" t="str">
        <f>[7]Março!$I$15</f>
        <v>NE</v>
      </c>
      <c r="M11" s="22" t="str">
        <f>[7]Março!$I$16</f>
        <v>L</v>
      </c>
      <c r="N11" s="22" t="str">
        <f>[7]Março!$I$17</f>
        <v>L</v>
      </c>
      <c r="O11" s="22" t="str">
        <f>[7]Março!$I$18</f>
        <v>L</v>
      </c>
      <c r="P11" s="22" t="str">
        <f>[7]Março!$I$19</f>
        <v>O</v>
      </c>
      <c r="Q11" s="22" t="str">
        <f>[7]Março!$I$20</f>
        <v>O</v>
      </c>
      <c r="R11" s="22" t="str">
        <f>[7]Março!$I$21</f>
        <v>O</v>
      </c>
      <c r="S11" s="22" t="str">
        <f>[7]Março!$I$22</f>
        <v>O</v>
      </c>
      <c r="T11" s="19" t="str">
        <f>[7]Março!$I$23</f>
        <v>O</v>
      </c>
      <c r="U11" s="19" t="str">
        <f>[7]Março!$I$24</f>
        <v>SO</v>
      </c>
      <c r="V11" s="19" t="str">
        <f>[7]Março!$I$25</f>
        <v>NO</v>
      </c>
      <c r="W11" s="19" t="str">
        <f>[7]Março!$I$26</f>
        <v>O</v>
      </c>
      <c r="X11" s="19" t="str">
        <f>[7]Março!$I$27</f>
        <v>S</v>
      </c>
      <c r="Y11" s="19" t="str">
        <f>[7]Março!$I$28</f>
        <v>L</v>
      </c>
      <c r="Z11" s="19" t="str">
        <f>[7]Março!$I$29</f>
        <v>L</v>
      </c>
      <c r="AA11" s="19" t="str">
        <f>[7]Março!$I$30</f>
        <v>L</v>
      </c>
      <c r="AB11" s="19" t="str">
        <f>[7]Março!$I$31</f>
        <v>L</v>
      </c>
      <c r="AC11" s="19" t="str">
        <f>[7]Março!$I$32</f>
        <v>L</v>
      </c>
      <c r="AD11" s="19" t="str">
        <f>[7]Março!$I$33</f>
        <v>NO</v>
      </c>
      <c r="AE11" s="19" t="str">
        <f>[7]Março!$I$34</f>
        <v>N</v>
      </c>
      <c r="AF11" s="19" t="str">
        <f>[7]Março!$I$35</f>
        <v>SE</v>
      </c>
      <c r="AG11" s="41" t="str">
        <f>[7]Março!$I$36</f>
        <v>L</v>
      </c>
      <c r="AH11" s="2"/>
    </row>
    <row r="12" spans="1:34" ht="12" customHeight="1" x14ac:dyDescent="0.2">
      <c r="A12" s="14" t="s">
        <v>4</v>
      </c>
      <c r="B12" s="22" t="str">
        <f>[8]Março!$I$5</f>
        <v>NO</v>
      </c>
      <c r="C12" s="22" t="str">
        <f>[8]Março!$I$6</f>
        <v>N</v>
      </c>
      <c r="D12" s="22" t="str">
        <f>[8]Março!$I$7</f>
        <v>L</v>
      </c>
      <c r="E12" s="22" t="str">
        <f>[8]Março!$I$8</f>
        <v>N</v>
      </c>
      <c r="F12" s="22" t="str">
        <f>[8]Março!$I$9</f>
        <v>N</v>
      </c>
      <c r="G12" s="22" t="str">
        <f>[8]Março!$I$10</f>
        <v>NE</v>
      </c>
      <c r="H12" s="22" t="str">
        <f>[8]Março!$I$11</f>
        <v>NO</v>
      </c>
      <c r="I12" s="22" t="str">
        <f>[8]Março!$I$12</f>
        <v>SE</v>
      </c>
      <c r="J12" s="22" t="str">
        <f>[8]Março!$I$13</f>
        <v>L</v>
      </c>
      <c r="K12" s="22" t="str">
        <f>[8]Março!$I$14</f>
        <v>N</v>
      </c>
      <c r="L12" s="22" t="str">
        <f>[8]Março!$I$15</f>
        <v>NE</v>
      </c>
      <c r="M12" s="22" t="str">
        <f>[8]Março!$I$16</f>
        <v>NE</v>
      </c>
      <c r="N12" s="22" t="str">
        <f>[8]Março!$I$17</f>
        <v>L</v>
      </c>
      <c r="O12" s="22" t="str">
        <f>[8]Março!$I$18</f>
        <v>NE</v>
      </c>
      <c r="P12" s="22" t="str">
        <f>[8]Março!$I$19</f>
        <v>NE</v>
      </c>
      <c r="Q12" s="22" t="str">
        <f>[8]Março!$I$20</f>
        <v>N</v>
      </c>
      <c r="R12" s="22" t="str">
        <f>[8]Março!$I$21</f>
        <v>N</v>
      </c>
      <c r="S12" s="22" t="str">
        <f>[8]Março!$I$22</f>
        <v>NE</v>
      </c>
      <c r="T12" s="19" t="str">
        <f>[8]Março!$I$23</f>
        <v>N</v>
      </c>
      <c r="U12" s="19" t="str">
        <f>[8]Março!$I$24</f>
        <v>NO</v>
      </c>
      <c r="V12" s="19" t="str">
        <f>[8]Março!$I$25</f>
        <v>N</v>
      </c>
      <c r="W12" s="19" t="str">
        <f>[8]Março!$I$26</f>
        <v>SO</v>
      </c>
      <c r="X12" s="19" t="str">
        <f>[8]Março!$I$27</f>
        <v>SE</v>
      </c>
      <c r="Y12" s="19" t="str">
        <f>[8]Março!$I$28</f>
        <v>SE</v>
      </c>
      <c r="Z12" s="19" t="str">
        <f>[8]Março!$I$29</f>
        <v>L</v>
      </c>
      <c r="AA12" s="19" t="str">
        <f>[8]Março!$I$30</f>
        <v>L</v>
      </c>
      <c r="AB12" s="19" t="str">
        <f>[8]Março!$I$31</f>
        <v>NE</v>
      </c>
      <c r="AC12" s="19" t="str">
        <f>[8]Março!$I$32</f>
        <v>NE</v>
      </c>
      <c r="AD12" s="19" t="str">
        <f>[8]Março!$I$33</f>
        <v>N</v>
      </c>
      <c r="AE12" s="19" t="str">
        <f>[8]Março!$I$34</f>
        <v>N</v>
      </c>
      <c r="AF12" s="19" t="str">
        <f>[8]Março!$I$35</f>
        <v>NO</v>
      </c>
      <c r="AG12" s="41" t="str">
        <f>[8]Março!$I$36</f>
        <v>N</v>
      </c>
      <c r="AH12" s="2"/>
    </row>
    <row r="13" spans="1:34" ht="11.25" customHeight="1" x14ac:dyDescent="0.2">
      <c r="A13" s="14" t="s">
        <v>5</v>
      </c>
      <c r="B13" s="19" t="str">
        <f>[9]Março!$I$5</f>
        <v>NO</v>
      </c>
      <c r="C13" s="19" t="str">
        <f>[9]Março!$I$6</f>
        <v>SE</v>
      </c>
      <c r="D13" s="19" t="str">
        <f>[9]Março!$I$7</f>
        <v>L</v>
      </c>
      <c r="E13" s="19" t="str">
        <f>[9]Março!$I$8</f>
        <v>SO</v>
      </c>
      <c r="F13" s="19" t="str">
        <f>[9]Março!$I$9</f>
        <v>S</v>
      </c>
      <c r="G13" s="19" t="str">
        <f>[9]Março!$I$10</f>
        <v>L</v>
      </c>
      <c r="H13" s="19" t="str">
        <f>[9]Março!$I$11</f>
        <v>L</v>
      </c>
      <c r="I13" s="19" t="str">
        <f>[9]Março!$I$12</f>
        <v>O</v>
      </c>
      <c r="J13" s="19" t="str">
        <f>[9]Março!$I$13</f>
        <v>L</v>
      </c>
      <c r="K13" s="19" t="str">
        <f>[9]Março!$I$14</f>
        <v>L</v>
      </c>
      <c r="L13" s="19" t="str">
        <f>[9]Março!$I$15</f>
        <v>L</v>
      </c>
      <c r="M13" s="19" t="str">
        <f>[9]Março!$I$16</f>
        <v>O</v>
      </c>
      <c r="N13" s="19" t="str">
        <f>[9]Março!$I$17</f>
        <v>SE</v>
      </c>
      <c r="O13" s="19" t="str">
        <f>[9]Março!$I$18</f>
        <v>N</v>
      </c>
      <c r="P13" s="19" t="str">
        <f>[9]Março!$I$19</f>
        <v>L</v>
      </c>
      <c r="Q13" s="19" t="str">
        <f>[9]Março!$I$20</f>
        <v>N</v>
      </c>
      <c r="R13" s="19" t="str">
        <f>[9]Março!$I$21</f>
        <v>N</v>
      </c>
      <c r="S13" s="19" t="str">
        <f>[9]Março!$I$22</f>
        <v>N</v>
      </c>
      <c r="T13" s="19" t="str">
        <f>[9]Março!$I$23</f>
        <v>L</v>
      </c>
      <c r="U13" s="19" t="str">
        <f>[9]Março!$I$24</f>
        <v>NO</v>
      </c>
      <c r="V13" s="19" t="str">
        <f>[9]Março!$I$25</f>
        <v>NO</v>
      </c>
      <c r="W13" s="19" t="str">
        <f>[9]Março!$I$26</f>
        <v>L</v>
      </c>
      <c r="X13" s="19" t="str">
        <f>[9]Março!$I$27</f>
        <v>SO</v>
      </c>
      <c r="Y13" s="19" t="str">
        <f>[9]Março!$I$28</f>
        <v>NO</v>
      </c>
      <c r="Z13" s="19" t="str">
        <f>[9]Março!$I$29</f>
        <v>SE</v>
      </c>
      <c r="AA13" s="19" t="str">
        <f>[9]Março!$I$30</f>
        <v>L</v>
      </c>
      <c r="AB13" s="19" t="str">
        <f>[9]Março!$I$31</f>
        <v>L</v>
      </c>
      <c r="AC13" s="19" t="str">
        <f>[9]Março!$I$32</f>
        <v>N</v>
      </c>
      <c r="AD13" s="19" t="str">
        <f>[9]Março!$I$33</f>
        <v>NE</v>
      </c>
      <c r="AE13" s="19" t="str">
        <f>[9]Março!$I$34</f>
        <v>N</v>
      </c>
      <c r="AF13" s="19" t="str">
        <f>[9]Março!$I$35</f>
        <v>L</v>
      </c>
      <c r="AG13" s="41" t="str">
        <f>[9]Março!$I$36</f>
        <v>L</v>
      </c>
      <c r="AH13" s="2"/>
    </row>
    <row r="14" spans="1:34" ht="12.75" customHeight="1" x14ac:dyDescent="0.2">
      <c r="A14" s="14" t="s">
        <v>48</v>
      </c>
      <c r="B14" s="19" t="str">
        <f>[10]Março!$I$5</f>
        <v>N</v>
      </c>
      <c r="C14" s="19" t="str">
        <f>[10]Março!$I$6</f>
        <v>NE</v>
      </c>
      <c r="D14" s="19" t="str">
        <f>[10]Março!$I$7</f>
        <v>NE</v>
      </c>
      <c r="E14" s="19" t="str">
        <f>[10]Março!$I$8</f>
        <v>NE</v>
      </c>
      <c r="F14" s="19" t="str">
        <f>[10]Março!$I$9</f>
        <v>NE</v>
      </c>
      <c r="G14" s="19" t="str">
        <f>[10]Março!$I$10</f>
        <v>NE</v>
      </c>
      <c r="H14" s="19" t="str">
        <f>[10]Março!$I$11</f>
        <v>NO</v>
      </c>
      <c r="I14" s="19" t="str">
        <f>[10]Março!$I$12</f>
        <v>N</v>
      </c>
      <c r="J14" s="19" t="str">
        <f>[10]Março!$I$13</f>
        <v>NE</v>
      </c>
      <c r="K14" s="19" t="str">
        <f>[10]Março!$I$14</f>
        <v>N</v>
      </c>
      <c r="L14" s="19" t="str">
        <f>[10]Março!$I$15</f>
        <v>NE</v>
      </c>
      <c r="M14" s="19" t="str">
        <f>[10]Março!$I$16</f>
        <v>NE</v>
      </c>
      <c r="N14" s="19" t="str">
        <f>[10]Março!$I$17</f>
        <v>NE</v>
      </c>
      <c r="O14" s="19" t="str">
        <f>[10]Março!$I$18</f>
        <v>NE</v>
      </c>
      <c r="P14" s="19" t="str">
        <f>[10]Março!$I$19</f>
        <v>NE</v>
      </c>
      <c r="Q14" s="19" t="str">
        <f>[10]Março!$I$20</f>
        <v>N</v>
      </c>
      <c r="R14" s="19" t="str">
        <f>[10]Março!$I$21</f>
        <v>NE</v>
      </c>
      <c r="S14" s="19" t="str">
        <f>[10]Março!$I$22</f>
        <v>NE</v>
      </c>
      <c r="T14" s="19" t="str">
        <f>[10]Março!$I$23</f>
        <v>NE</v>
      </c>
      <c r="U14" s="19" t="str">
        <f>[10]Março!$I$24</f>
        <v>N</v>
      </c>
      <c r="V14" s="19" t="str">
        <f>[10]Março!$I$25</f>
        <v>N</v>
      </c>
      <c r="W14" s="19" t="str">
        <f>[10]Março!$I$26</f>
        <v>N</v>
      </c>
      <c r="X14" s="19" t="str">
        <f>[10]Março!$I$27</f>
        <v>SE</v>
      </c>
      <c r="Y14" s="19" t="str">
        <f>[10]Março!$I$28</f>
        <v>L</v>
      </c>
      <c r="Z14" s="19" t="str">
        <f>[10]Março!$I$29</f>
        <v>L</v>
      </c>
      <c r="AA14" s="19" t="str">
        <f>[10]Março!$I$30</f>
        <v>L</v>
      </c>
      <c r="AB14" s="19" t="str">
        <f>[10]Março!$I$31</f>
        <v>NE</v>
      </c>
      <c r="AC14" s="19" t="str">
        <f>[10]Março!$I$32</f>
        <v>NE</v>
      </c>
      <c r="AD14" s="19" t="str">
        <f>[10]Março!$I$33</f>
        <v>N</v>
      </c>
      <c r="AE14" s="19" t="str">
        <f>[10]Março!$I$34</f>
        <v>N</v>
      </c>
      <c r="AF14" s="19" t="str">
        <f>[10]Março!$I$35</f>
        <v>NE</v>
      </c>
      <c r="AG14" s="41" t="str">
        <f>[10]Março!$I$36</f>
        <v>NE</v>
      </c>
      <c r="AH14" s="2"/>
    </row>
    <row r="15" spans="1:34" ht="12" customHeight="1" x14ac:dyDescent="0.2">
      <c r="A15" s="14" t="s">
        <v>6</v>
      </c>
      <c r="B15" s="19" t="str">
        <f>[11]Março!$I$5</f>
        <v>O</v>
      </c>
      <c r="C15" s="19" t="str">
        <f>[11]Março!$I$6</f>
        <v>NE</v>
      </c>
      <c r="D15" s="19" t="str">
        <f>[11]Março!$I$7</f>
        <v>NE</v>
      </c>
      <c r="E15" s="19" t="str">
        <f>[11]Março!$I$8</f>
        <v>SE</v>
      </c>
      <c r="F15" s="19" t="str">
        <f>[11]Março!$I$9</f>
        <v>O</v>
      </c>
      <c r="G15" s="19" t="str">
        <f>[11]Março!$I$10</f>
        <v>S</v>
      </c>
      <c r="H15" s="19" t="str">
        <f>[11]Março!$I$11</f>
        <v>L</v>
      </c>
      <c r="I15" s="19" t="str">
        <f>[11]Março!$I$12</f>
        <v>SE</v>
      </c>
      <c r="J15" s="19" t="str">
        <f>[11]Março!$I$13</f>
        <v>SE</v>
      </c>
      <c r="K15" s="19" t="str">
        <f>[11]Março!$I$14</f>
        <v>NO</v>
      </c>
      <c r="L15" s="19" t="str">
        <f>[11]Março!$I$15</f>
        <v>L</v>
      </c>
      <c r="M15" s="19" t="str">
        <f>[11]Março!$I$16</f>
        <v>L</v>
      </c>
      <c r="N15" s="19" t="str">
        <f>[11]Março!$I$17</f>
        <v>NE</v>
      </c>
      <c r="O15" s="19" t="str">
        <f>[11]Março!$I$18</f>
        <v>SE</v>
      </c>
      <c r="P15" s="19" t="str">
        <f>[11]Março!$I$19</f>
        <v>SE</v>
      </c>
      <c r="Q15" s="19" t="str">
        <f>[11]Março!$I$20</f>
        <v>SE</v>
      </c>
      <c r="R15" s="19" t="str">
        <f>[11]Março!$I$21</f>
        <v>NO</v>
      </c>
      <c r="S15" s="19" t="str">
        <f>[11]Março!$I$22</f>
        <v>L</v>
      </c>
      <c r="T15" s="19" t="str">
        <f>[11]Março!$I$23</f>
        <v>NO</v>
      </c>
      <c r="U15" s="19" t="str">
        <f>[11]Março!$I$24</f>
        <v>NO</v>
      </c>
      <c r="V15" s="19" t="str">
        <f>[11]Março!$I$25</f>
        <v>NE</v>
      </c>
      <c r="W15" s="19" t="str">
        <f>[11]Março!$I$26</f>
        <v>SE</v>
      </c>
      <c r="X15" s="19" t="str">
        <f>[11]Março!$I$27</f>
        <v>SE</v>
      </c>
      <c r="Y15" s="19" t="str">
        <f>[11]Março!$I$28</f>
        <v>SE</v>
      </c>
      <c r="Z15" s="19" t="str">
        <f>[11]Março!$I$29</f>
        <v>SE</v>
      </c>
      <c r="AA15" s="19" t="str">
        <f>[11]Março!$I$30</f>
        <v>L</v>
      </c>
      <c r="AB15" s="19" t="str">
        <f>[11]Março!$I$31</f>
        <v>SE</v>
      </c>
      <c r="AC15" s="19" t="str">
        <f>[11]Março!$I$32</f>
        <v>N</v>
      </c>
      <c r="AD15" s="19" t="str">
        <f>[11]Março!$I$33</f>
        <v>N</v>
      </c>
      <c r="AE15" s="19" t="str">
        <f>[11]Março!$I$34</f>
        <v>NE</v>
      </c>
      <c r="AF15" s="19" t="str">
        <f>[11]Março!$I$35</f>
        <v>S</v>
      </c>
      <c r="AG15" s="41" t="str">
        <f>[11]Março!$I$36</f>
        <v>SE</v>
      </c>
      <c r="AH15" s="2"/>
    </row>
    <row r="16" spans="1:34" ht="10.5" customHeight="1" x14ac:dyDescent="0.2">
      <c r="A16" s="14" t="s">
        <v>7</v>
      </c>
      <c r="B16" s="22" t="str">
        <f>[12]Março!$I$5</f>
        <v>S</v>
      </c>
      <c r="C16" s="22" t="str">
        <f>[12]Março!$I$6</f>
        <v>NE</v>
      </c>
      <c r="D16" s="22" t="str">
        <f>[12]Março!$I$7</f>
        <v>SE</v>
      </c>
      <c r="E16" s="22" t="str">
        <f>[12]Março!$I$8</f>
        <v>L</v>
      </c>
      <c r="F16" s="22" t="str">
        <f>[12]Março!$I$9</f>
        <v>S</v>
      </c>
      <c r="G16" s="22" t="str">
        <f>[12]Março!$I$10</f>
        <v>SO</v>
      </c>
      <c r="H16" s="22" t="str">
        <f>[12]Março!$I$11</f>
        <v>SE</v>
      </c>
      <c r="I16" s="22" t="str">
        <f>[12]Março!$I$12</f>
        <v>S</v>
      </c>
      <c r="J16" s="22" t="str">
        <f>[12]Março!$I$13</f>
        <v>N</v>
      </c>
      <c r="K16" s="22" t="str">
        <f>[12]Março!$I$14</f>
        <v>N</v>
      </c>
      <c r="L16" s="22" t="str">
        <f>[12]Março!$I$15</f>
        <v>SE</v>
      </c>
      <c r="M16" s="22" t="str">
        <f>[12]Março!$I$16</f>
        <v>NE</v>
      </c>
      <c r="N16" s="22" t="str">
        <f>[12]Março!$I$17</f>
        <v>L</v>
      </c>
      <c r="O16" s="22" t="str">
        <f>[12]Março!$I$18</f>
        <v>NE</v>
      </c>
      <c r="P16" s="22" t="str">
        <f>[12]Março!$I$19</f>
        <v>N</v>
      </c>
      <c r="Q16" s="22" t="str">
        <f>[12]Março!$I$20</f>
        <v>NE</v>
      </c>
      <c r="R16" s="22" t="str">
        <f>[12]Março!$I$21</f>
        <v>N</v>
      </c>
      <c r="S16" s="22" t="str">
        <f>[12]Março!$I$22</f>
        <v>N</v>
      </c>
      <c r="T16" s="19" t="str">
        <f>[12]Março!$I$23</f>
        <v>N</v>
      </c>
      <c r="U16" s="19" t="str">
        <f>[12]Março!$I$24</f>
        <v>N</v>
      </c>
      <c r="V16" s="19" t="str">
        <f>[12]Março!$I$25</f>
        <v>NO</v>
      </c>
      <c r="W16" s="19" t="str">
        <f>[12]Março!$I$26</f>
        <v>S</v>
      </c>
      <c r="X16" s="19" t="str">
        <f>[12]Março!$I$27</f>
        <v>S</v>
      </c>
      <c r="Y16" s="19" t="str">
        <f>[12]Março!$I$28</f>
        <v>L</v>
      </c>
      <c r="Z16" s="19" t="str">
        <f>[12]Março!$I$29</f>
        <v>SE</v>
      </c>
      <c r="AA16" s="19" t="str">
        <f>[12]Março!$I$30</f>
        <v>SE</v>
      </c>
      <c r="AB16" s="19" t="str">
        <f>[12]Março!$I$31</f>
        <v>L</v>
      </c>
      <c r="AC16" s="19" t="str">
        <f>[12]Março!$I$32</f>
        <v>L</v>
      </c>
      <c r="AD16" s="19" t="str">
        <f>[12]Março!$I$33</f>
        <v>N</v>
      </c>
      <c r="AE16" s="19" t="str">
        <f>[12]Março!$I$34</f>
        <v>N</v>
      </c>
      <c r="AF16" s="19" t="str">
        <f>[12]Março!$I$35</f>
        <v>N</v>
      </c>
      <c r="AG16" s="41" t="str">
        <f>[12]Março!$I$36</f>
        <v>N</v>
      </c>
      <c r="AH16" s="2"/>
    </row>
    <row r="17" spans="1:34" ht="11.25" customHeight="1" x14ac:dyDescent="0.2">
      <c r="A17" s="14" t="s">
        <v>8</v>
      </c>
      <c r="B17" s="22" t="str">
        <f>[13]Março!$I$5</f>
        <v>S</v>
      </c>
      <c r="C17" s="22" t="str">
        <f>[13]Março!$I$6</f>
        <v>S</v>
      </c>
      <c r="D17" s="22" t="str">
        <f>[13]Março!$I$7</f>
        <v>S</v>
      </c>
      <c r="E17" s="22" t="str">
        <f>[13]Março!$I$8</f>
        <v>SE</v>
      </c>
      <c r="F17" s="22" t="str">
        <f>[13]Março!$I$9</f>
        <v>NE</v>
      </c>
      <c r="G17" s="22" t="str">
        <f>[13]Março!$I$10</f>
        <v>S</v>
      </c>
      <c r="H17" s="22" t="str">
        <f>[13]Março!$I$11</f>
        <v>S</v>
      </c>
      <c r="I17" s="22" t="str">
        <f>[13]Março!$I$12</f>
        <v>O</v>
      </c>
      <c r="J17" s="22" t="str">
        <f>[13]Março!$I$13</f>
        <v>N</v>
      </c>
      <c r="K17" s="22" t="str">
        <f>[13]Março!$I$14</f>
        <v>NE</v>
      </c>
      <c r="L17" s="22" t="str">
        <f>[13]Março!$I$15</f>
        <v>N</v>
      </c>
      <c r="M17" s="22" t="str">
        <f>[13]Março!$I$16</f>
        <v>L</v>
      </c>
      <c r="N17" s="22" t="str">
        <f>[13]Março!$I$17</f>
        <v>NE</v>
      </c>
      <c r="O17" s="22" t="str">
        <f>[13]Março!$I$18</f>
        <v>NE</v>
      </c>
      <c r="P17" s="22" t="str">
        <f>[13]Março!$I$19</f>
        <v>N</v>
      </c>
      <c r="Q17" s="19" t="str">
        <f>[13]Março!$I$20</f>
        <v>NE</v>
      </c>
      <c r="R17" s="19" t="str">
        <f>[13]Março!$I$21</f>
        <v>N</v>
      </c>
      <c r="S17" s="19" t="str">
        <f>[13]Março!$I$22</f>
        <v>N</v>
      </c>
      <c r="T17" s="19" t="str">
        <f>[13]Março!$I$23</f>
        <v>NE</v>
      </c>
      <c r="U17" s="19" t="str">
        <f>[13]Março!$I$24</f>
        <v>N</v>
      </c>
      <c r="V17" s="19" t="str">
        <f>[13]Março!$I$25</f>
        <v>SO</v>
      </c>
      <c r="W17" s="19" t="str">
        <f>[13]Março!$I$26</f>
        <v>S</v>
      </c>
      <c r="X17" s="19" t="str">
        <f>[13]Março!$I$27</f>
        <v>S</v>
      </c>
      <c r="Y17" s="19" t="str">
        <f>[13]Março!$I$28</f>
        <v>L</v>
      </c>
      <c r="Z17" s="19" t="str">
        <f>[13]Março!$I$29</f>
        <v>L</v>
      </c>
      <c r="AA17" s="19" t="str">
        <f>[13]Março!$I$30</f>
        <v>SE</v>
      </c>
      <c r="AB17" s="19" t="str">
        <f>[13]Março!$I$31</f>
        <v>L</v>
      </c>
      <c r="AC17" s="19" t="str">
        <f>[13]Março!$I$32</f>
        <v>L</v>
      </c>
      <c r="AD17" s="19" t="str">
        <f>[13]Março!$I$33</f>
        <v>NE</v>
      </c>
      <c r="AE17" s="19" t="str">
        <f>[13]Março!$I$34</f>
        <v>NE</v>
      </c>
      <c r="AF17" s="19" t="str">
        <f>[13]Março!$I$35</f>
        <v>N</v>
      </c>
      <c r="AG17" s="41" t="str">
        <f>[13]Março!$I$36</f>
        <v>NE</v>
      </c>
      <c r="AH17" s="2"/>
    </row>
    <row r="18" spans="1:34" ht="12" customHeight="1" x14ac:dyDescent="0.2">
      <c r="A18" s="14" t="s">
        <v>9</v>
      </c>
      <c r="B18" s="22" t="str">
        <f>[14]Março!$I$5</f>
        <v>L</v>
      </c>
      <c r="C18" s="22" t="str">
        <f>[14]Março!$I$6</f>
        <v>L</v>
      </c>
      <c r="D18" s="22" t="str">
        <f>[14]Março!$I$7</f>
        <v>L</v>
      </c>
      <c r="E18" s="22" t="str">
        <f>[14]Março!$I$8</f>
        <v>L</v>
      </c>
      <c r="F18" s="22" t="str">
        <f>[14]Março!$I$9</f>
        <v>L</v>
      </c>
      <c r="G18" s="22" t="str">
        <f>[14]Março!$I$10</f>
        <v>L</v>
      </c>
      <c r="H18" s="22" t="str">
        <f>[14]Março!$I$11</f>
        <v>L</v>
      </c>
      <c r="I18" s="22" t="str">
        <f>[14]Março!$I$12</f>
        <v>L</v>
      </c>
      <c r="J18" s="22" t="str">
        <f>[14]Março!$I$13</f>
        <v>L</v>
      </c>
      <c r="K18" s="22" t="str">
        <f>[14]Março!$I$14</f>
        <v>L</v>
      </c>
      <c r="L18" s="22" t="str">
        <f>[14]Março!$I$15</f>
        <v>L</v>
      </c>
      <c r="M18" s="22" t="str">
        <f>[14]Março!$I$16</f>
        <v>L</v>
      </c>
      <c r="N18" s="22" t="str">
        <f>[14]Março!$I$17</f>
        <v>L</v>
      </c>
      <c r="O18" s="22" t="str">
        <f>[14]Março!$I$18</f>
        <v>L</v>
      </c>
      <c r="P18" s="22" t="str">
        <f>[14]Março!$I$19</f>
        <v>L</v>
      </c>
      <c r="Q18" s="22" t="str">
        <f>[14]Março!$I$20</f>
        <v>L</v>
      </c>
      <c r="R18" s="22" t="str">
        <f>[14]Março!$I$21</f>
        <v>L</v>
      </c>
      <c r="S18" s="22" t="str">
        <f>[14]Março!$I$22</f>
        <v>L</v>
      </c>
      <c r="T18" s="19" t="str">
        <f>[14]Março!$I$23</f>
        <v>L</v>
      </c>
      <c r="U18" s="19" t="str">
        <f>[14]Março!$I$24</f>
        <v>L</v>
      </c>
      <c r="V18" s="19" t="str">
        <f>[14]Março!$I$25</f>
        <v>L</v>
      </c>
      <c r="W18" s="19" t="str">
        <f>[14]Março!$I$26</f>
        <v>L</v>
      </c>
      <c r="X18" s="19" t="str">
        <f>[14]Março!$I$27</f>
        <v>L</v>
      </c>
      <c r="Y18" s="19" t="str">
        <f>[14]Março!$I$28</f>
        <v>L</v>
      </c>
      <c r="Z18" s="19" t="str">
        <f>[14]Março!$I$29</f>
        <v>L</v>
      </c>
      <c r="AA18" s="19" t="str">
        <f>[14]Março!$I$30</f>
        <v>L</v>
      </c>
      <c r="AB18" s="19" t="str">
        <f>[14]Março!$I$31</f>
        <v>L</v>
      </c>
      <c r="AC18" s="19" t="str">
        <f>[14]Março!$I$32</f>
        <v>L</v>
      </c>
      <c r="AD18" s="19" t="str">
        <f>[14]Março!$I$33</f>
        <v>L</v>
      </c>
      <c r="AE18" s="19" t="str">
        <f>[14]Março!$I$34</f>
        <v>L</v>
      </c>
      <c r="AF18" s="19" t="str">
        <f>[14]Março!$I$35</f>
        <v>L</v>
      </c>
      <c r="AG18" s="41" t="str">
        <f>[14]Março!$I$36</f>
        <v>L</v>
      </c>
      <c r="AH18" s="2"/>
    </row>
    <row r="19" spans="1:34" ht="11.25" customHeight="1" x14ac:dyDescent="0.2">
      <c r="A19" s="14" t="s">
        <v>47</v>
      </c>
      <c r="B19" s="22" t="str">
        <f>[15]Março!$I$5</f>
        <v>S</v>
      </c>
      <c r="C19" s="22" t="str">
        <f>[15]Março!$I$6</f>
        <v>S</v>
      </c>
      <c r="D19" s="22" t="str">
        <f>[15]Março!$I$7</f>
        <v>SE</v>
      </c>
      <c r="E19" s="22" t="str">
        <f>[15]Março!$I$8</f>
        <v>S</v>
      </c>
      <c r="F19" s="22" t="str">
        <f>[15]Março!$I$9</f>
        <v>N</v>
      </c>
      <c r="G19" s="22" t="str">
        <f>[15]Março!$I$10</f>
        <v>S</v>
      </c>
      <c r="H19" s="22" t="str">
        <f>[15]Março!$I$11</f>
        <v>S</v>
      </c>
      <c r="I19" s="22" t="str">
        <f>[15]Março!$I$12</f>
        <v>SE</v>
      </c>
      <c r="J19" s="22" t="str">
        <f>[15]Março!$I$13</f>
        <v>N</v>
      </c>
      <c r="K19" s="22" t="str">
        <f>[15]Março!$I$14</f>
        <v>SE</v>
      </c>
      <c r="L19" s="22" t="str">
        <f>[15]Março!$I$15</f>
        <v>S</v>
      </c>
      <c r="M19" s="22" t="str">
        <f>[15]Março!$I$16</f>
        <v>SE</v>
      </c>
      <c r="N19" s="22" t="str">
        <f>[15]Março!$I$17</f>
        <v>SE</v>
      </c>
      <c r="O19" s="22" t="str">
        <f>[15]Março!$I$18</f>
        <v>N</v>
      </c>
      <c r="P19" s="22" t="str">
        <f>[15]Março!$I$19</f>
        <v>L</v>
      </c>
      <c r="Q19" s="22" t="str">
        <f>[15]Março!$I$20</f>
        <v>N</v>
      </c>
      <c r="R19" s="22" t="str">
        <f>[15]Março!$I$21</f>
        <v>N</v>
      </c>
      <c r="S19" s="22" t="str">
        <f>[15]Março!$I$22</f>
        <v>N</v>
      </c>
      <c r="T19" s="19" t="str">
        <f>[15]Março!$I$23</f>
        <v>N</v>
      </c>
      <c r="U19" s="19" t="str">
        <f>[15]Março!$I$24</f>
        <v>NO</v>
      </c>
      <c r="V19" s="19" t="str">
        <f>[15]Março!$I$25</f>
        <v>O</v>
      </c>
      <c r="W19" s="19" t="str">
        <f>[15]Março!$I$26</f>
        <v>S</v>
      </c>
      <c r="X19" s="19" t="str">
        <f>[15]Março!$I$27</f>
        <v>S</v>
      </c>
      <c r="Y19" s="19" t="str">
        <f>[15]Março!$I$28</f>
        <v>L</v>
      </c>
      <c r="Z19" s="19" t="str">
        <f>[15]Março!$I$29</f>
        <v>SE</v>
      </c>
      <c r="AA19" s="19" t="str">
        <f>[15]Março!$I$30</f>
        <v>SE</v>
      </c>
      <c r="AB19" s="19" t="str">
        <f>[15]Março!$I$31</f>
        <v>SE</v>
      </c>
      <c r="AC19" s="19" t="str">
        <f>[15]Março!$I$32</f>
        <v>SE</v>
      </c>
      <c r="AD19" s="19" t="str">
        <f>[15]Março!$I$33</f>
        <v>N</v>
      </c>
      <c r="AE19" s="19" t="str">
        <f>[15]Março!$I$34</f>
        <v>N</v>
      </c>
      <c r="AF19" s="19" t="str">
        <f>[15]Março!$I$35</f>
        <v>N</v>
      </c>
      <c r="AG19" s="41" t="str">
        <f>[15]Março!$I$36</f>
        <v>N</v>
      </c>
      <c r="AH19" s="2"/>
    </row>
    <row r="20" spans="1:34" ht="12" customHeight="1" x14ac:dyDescent="0.2">
      <c r="A20" s="14" t="s">
        <v>10</v>
      </c>
      <c r="B20" s="16" t="str">
        <f>[16]Março!$I$5</f>
        <v>SE</v>
      </c>
      <c r="C20" s="16" t="str">
        <f>[16]Março!$I$6</f>
        <v>SE</v>
      </c>
      <c r="D20" s="16" t="str">
        <f>[16]Março!$I$7</f>
        <v>SE</v>
      </c>
      <c r="E20" s="16" t="str">
        <f>[16]Março!$I$8</f>
        <v>SE</v>
      </c>
      <c r="F20" s="16" t="str">
        <f>[16]Março!$I$9</f>
        <v>SE</v>
      </c>
      <c r="G20" s="16" t="str">
        <f>[16]Março!$I$10</f>
        <v>S</v>
      </c>
      <c r="H20" s="16" t="str">
        <f>[16]Março!$I$11</f>
        <v>SE</v>
      </c>
      <c r="I20" s="16" t="str">
        <f>[16]Março!$I$12</f>
        <v>SO</v>
      </c>
      <c r="J20" s="16" t="str">
        <f>[16]Março!$I$13</f>
        <v>N</v>
      </c>
      <c r="K20" s="16" t="str">
        <f>[16]Março!$I$14</f>
        <v>NE</v>
      </c>
      <c r="L20" s="16" t="str">
        <f>[16]Março!$I$15</f>
        <v>SO</v>
      </c>
      <c r="M20" s="16" t="str">
        <f>[16]Março!$I$16</f>
        <v>L</v>
      </c>
      <c r="N20" s="16" t="str">
        <f>[16]Março!$I$17</f>
        <v>NE</v>
      </c>
      <c r="O20" s="16" t="str">
        <f>[16]Março!$I$18</f>
        <v>NE</v>
      </c>
      <c r="P20" s="16" t="str">
        <f>[16]Março!$I$19</f>
        <v>N</v>
      </c>
      <c r="Q20" s="16" t="str">
        <f>[16]Março!$I$20</f>
        <v>N</v>
      </c>
      <c r="R20" s="16" t="str">
        <f>[16]Março!$I$21</f>
        <v>N</v>
      </c>
      <c r="S20" s="16" t="str">
        <f>[16]Março!$I$22</f>
        <v>N</v>
      </c>
      <c r="T20" s="19" t="str">
        <f>[16]Março!$I$23</f>
        <v>N</v>
      </c>
      <c r="U20" s="19" t="str">
        <f>[16]Março!$I$24</f>
        <v>N</v>
      </c>
      <c r="V20" s="19" t="str">
        <f>[16]Março!$I$25</f>
        <v>NO</v>
      </c>
      <c r="W20" s="19" t="str">
        <f>[16]Março!$I$26</f>
        <v>S</v>
      </c>
      <c r="X20" s="19" t="str">
        <f>[16]Março!$I$27</f>
        <v>S</v>
      </c>
      <c r="Y20" s="19" t="str">
        <f>[16]Março!$I$28</f>
        <v>L</v>
      </c>
      <c r="Z20" s="19" t="str">
        <f>[16]Março!$I$29</f>
        <v>SE</v>
      </c>
      <c r="AA20" s="19" t="str">
        <f>[16]Março!$I$30</f>
        <v>SE</v>
      </c>
      <c r="AB20" s="19" t="str">
        <f>[16]Março!$I$31</f>
        <v>L</v>
      </c>
      <c r="AC20" s="19" t="str">
        <f>[16]Março!$I$32</f>
        <v>L</v>
      </c>
      <c r="AD20" s="19" t="str">
        <f>[16]Março!$I$33</f>
        <v>NE</v>
      </c>
      <c r="AE20" s="19" t="str">
        <f>[16]Março!$I$34</f>
        <v>N</v>
      </c>
      <c r="AF20" s="19" t="str">
        <f>[16]Março!$I$35</f>
        <v>N</v>
      </c>
      <c r="AG20" s="41" t="str">
        <f>[16]Março!$I$36</f>
        <v>N</v>
      </c>
      <c r="AH20" s="2"/>
    </row>
    <row r="21" spans="1:34" ht="11.25" customHeight="1" x14ac:dyDescent="0.2">
      <c r="A21" s="14" t="s">
        <v>11</v>
      </c>
      <c r="B21" s="22" t="str">
        <f>[17]Março!$I$5</f>
        <v>NE</v>
      </c>
      <c r="C21" s="22" t="str">
        <f>[17]Março!$I$6</f>
        <v>SO</v>
      </c>
      <c r="D21" s="22" t="str">
        <f>[17]Março!$I$7</f>
        <v>SO</v>
      </c>
      <c r="E21" s="22" t="str">
        <f>[17]Março!$I$8</f>
        <v>SO</v>
      </c>
      <c r="F21" s="22" t="str">
        <f>[17]Março!$I$9</f>
        <v>NE</v>
      </c>
      <c r="G21" s="22" t="str">
        <f>[17]Março!$I$10</f>
        <v>N</v>
      </c>
      <c r="H21" s="22" t="str">
        <f>[17]Março!$I$11</f>
        <v>L</v>
      </c>
      <c r="I21" s="22" t="str">
        <f>[17]Março!$I$12</f>
        <v>NE</v>
      </c>
      <c r="J21" s="22" t="str">
        <f>[17]Março!$I$13</f>
        <v>NE</v>
      </c>
      <c r="K21" s="22" t="str">
        <f>[17]Março!$I$14</f>
        <v>NE</v>
      </c>
      <c r="L21" s="22" t="str">
        <f>[17]Março!$I$15</f>
        <v>SO</v>
      </c>
      <c r="M21" s="22" t="str">
        <f>[17]Março!$I$16</f>
        <v>SO</v>
      </c>
      <c r="N21" s="22" t="str">
        <f>[17]Março!$I$17</f>
        <v>SO</v>
      </c>
      <c r="O21" s="22" t="str">
        <f>[17]Março!$I$18</f>
        <v>SO</v>
      </c>
      <c r="P21" s="22" t="str">
        <f>[17]Março!$I$19</f>
        <v>L</v>
      </c>
      <c r="Q21" s="22" t="str">
        <f>[17]Março!$I$20</f>
        <v>L</v>
      </c>
      <c r="R21" s="22" t="str">
        <f>[17]Março!$I$21</f>
        <v>L</v>
      </c>
      <c r="S21" s="22" t="str">
        <f>[17]Março!$I$22</f>
        <v>NE</v>
      </c>
      <c r="T21" s="19" t="str">
        <f>[17]Março!$I$23</f>
        <v>NE</v>
      </c>
      <c r="U21" s="19" t="str">
        <f>[17]Março!$I$24</f>
        <v>L</v>
      </c>
      <c r="V21" s="19" t="str">
        <f>[17]Março!$I$25</f>
        <v>NE</v>
      </c>
      <c r="W21" s="19" t="str">
        <f>[17]Março!$I$26</f>
        <v>O</v>
      </c>
      <c r="X21" s="19" t="str">
        <f>[17]Março!$I$27</f>
        <v>O</v>
      </c>
      <c r="Y21" s="19" t="str">
        <f>[17]Março!$I$28</f>
        <v>SO</v>
      </c>
      <c r="Z21" s="19" t="str">
        <f>[17]Março!$I$29</f>
        <v>SO</v>
      </c>
      <c r="AA21" s="19" t="str">
        <f>[17]Março!$I$30</f>
        <v>SO</v>
      </c>
      <c r="AB21" s="19" t="str">
        <f>[17]Março!$I$31</f>
        <v>SO</v>
      </c>
      <c r="AC21" s="19" t="str">
        <f>[17]Março!$I$32</f>
        <v>NE</v>
      </c>
      <c r="AD21" s="19" t="str">
        <f>[17]Março!$I$33</f>
        <v>L</v>
      </c>
      <c r="AE21" s="19" t="str">
        <f>[17]Março!$I$34</f>
        <v>L</v>
      </c>
      <c r="AF21" s="19" t="str">
        <f>[17]Março!$I$35</f>
        <v>L</v>
      </c>
      <c r="AG21" s="41" t="str">
        <f>[17]Março!$I$36</f>
        <v>SO</v>
      </c>
      <c r="AH21" s="2"/>
    </row>
    <row r="22" spans="1:34" ht="11.25" customHeight="1" x14ac:dyDescent="0.2">
      <c r="A22" s="14" t="s">
        <v>12</v>
      </c>
      <c r="B22" s="22" t="str">
        <f>[18]Março!$I$5</f>
        <v>O</v>
      </c>
      <c r="C22" s="22" t="str">
        <f>[18]Março!$I$6</f>
        <v>SO</v>
      </c>
      <c r="D22" s="22" t="str">
        <f>[18]Março!$I$7</f>
        <v>S</v>
      </c>
      <c r="E22" s="22" t="str">
        <f>[18]Março!$I$8</f>
        <v>SO</v>
      </c>
      <c r="F22" s="22" t="str">
        <f>[18]Março!$I$9</f>
        <v>S</v>
      </c>
      <c r="G22" s="22" t="str">
        <f>[18]Março!$I$10</f>
        <v>O</v>
      </c>
      <c r="H22" s="22" t="str">
        <f>[18]Março!$I$11</f>
        <v>S</v>
      </c>
      <c r="I22" s="22" t="str">
        <f>[18]Março!$I$12</f>
        <v>O</v>
      </c>
      <c r="J22" s="22" t="str">
        <f>[18]Março!$I$13</f>
        <v>N</v>
      </c>
      <c r="K22" s="22" t="str">
        <f>[18]Março!$I$14</f>
        <v>SE</v>
      </c>
      <c r="L22" s="22" t="str">
        <f>[18]Março!$I$15</f>
        <v>S</v>
      </c>
      <c r="M22" s="22" t="str">
        <f>[18]Março!$I$16</f>
        <v>SE</v>
      </c>
      <c r="N22" s="22" t="str">
        <f>[18]Março!$I$17</f>
        <v>O</v>
      </c>
      <c r="O22" s="22" t="str">
        <f>[18]Março!$I$18</f>
        <v>S</v>
      </c>
      <c r="P22" s="22" t="str">
        <f>[18]Março!$I$19</f>
        <v>N</v>
      </c>
      <c r="Q22" s="22" t="str">
        <f>[18]Março!$I$20</f>
        <v>N</v>
      </c>
      <c r="R22" s="22" t="str">
        <f>[18]Março!$I$21</f>
        <v>O</v>
      </c>
      <c r="S22" s="22" t="str">
        <f>[18]Março!$I$22</f>
        <v>N</v>
      </c>
      <c r="T22" s="22" t="str">
        <f>[18]Março!$I$23</f>
        <v>O</v>
      </c>
      <c r="U22" s="22" t="str">
        <f>[18]Março!$I$24</f>
        <v>NO</v>
      </c>
      <c r="V22" s="22" t="str">
        <f>[18]Março!$I$25</f>
        <v>N</v>
      </c>
      <c r="W22" s="22" t="str">
        <f>[18]Março!$I$26</f>
        <v>SE</v>
      </c>
      <c r="X22" s="22" t="str">
        <f>[18]Março!$I$27</f>
        <v>S</v>
      </c>
      <c r="Y22" s="22" t="str">
        <f>[18]Março!$I$28</f>
        <v>S</v>
      </c>
      <c r="Z22" s="22" t="str">
        <f>[18]Março!$I$29</f>
        <v>S</v>
      </c>
      <c r="AA22" s="22" t="str">
        <f>[18]Março!$I$30</f>
        <v>S</v>
      </c>
      <c r="AB22" s="22" t="str">
        <f>[18]Março!$I$31</f>
        <v>S</v>
      </c>
      <c r="AC22" s="22" t="str">
        <f>[18]Março!$I$32</f>
        <v>S</v>
      </c>
      <c r="AD22" s="22" t="str">
        <f>[18]Março!$I$33</f>
        <v>N</v>
      </c>
      <c r="AE22" s="22" t="str">
        <f>[18]Março!$I$34</f>
        <v>N</v>
      </c>
      <c r="AF22" s="22" t="str">
        <f>[18]Março!$I$35</f>
        <v>NE</v>
      </c>
      <c r="AG22" s="40" t="str">
        <f>[18]Março!$I$36</f>
        <v>S</v>
      </c>
      <c r="AH22" s="2"/>
    </row>
    <row r="23" spans="1:34" ht="12.75" customHeight="1" x14ac:dyDescent="0.2">
      <c r="A23" s="14" t="s">
        <v>13</v>
      </c>
      <c r="B23" s="19" t="str">
        <f>[19]Março!$I$5</f>
        <v>L</v>
      </c>
      <c r="C23" s="19" t="str">
        <f>[19]Março!$I$6</f>
        <v>S</v>
      </c>
      <c r="D23" s="19" t="str">
        <f>[19]Março!$I$7</f>
        <v>NO</v>
      </c>
      <c r="E23" s="19" t="str">
        <f>[19]Março!$I$8</f>
        <v>N</v>
      </c>
      <c r="F23" s="19" t="str">
        <f>[19]Março!$I$9</f>
        <v>N</v>
      </c>
      <c r="G23" s="19" t="str">
        <f>[19]Março!$I$10</f>
        <v>L</v>
      </c>
      <c r="H23" s="19" t="str">
        <f>[19]Março!$I$11</f>
        <v>NE</v>
      </c>
      <c r="I23" s="19" t="str">
        <f>[19]Março!$I$12</f>
        <v>NE</v>
      </c>
      <c r="J23" s="19" t="str">
        <f>[19]Março!$I$13</f>
        <v>SE</v>
      </c>
      <c r="K23" s="19" t="str">
        <f>[19]Março!$I$14</f>
        <v>S</v>
      </c>
      <c r="L23" s="19" t="str">
        <f>[19]Março!$I$15</f>
        <v>SE</v>
      </c>
      <c r="M23" s="19" t="str">
        <f>[19]Março!$I$16</f>
        <v>S</v>
      </c>
      <c r="N23" s="19" t="str">
        <f>[19]Março!$I$17</f>
        <v>SO</v>
      </c>
      <c r="O23" s="19" t="str">
        <f>[19]Março!$I$18</f>
        <v>S</v>
      </c>
      <c r="P23" s="19" t="str">
        <f>[19]Março!$I$19</f>
        <v>S</v>
      </c>
      <c r="Q23" s="19" t="str">
        <f>[19]Março!$I$20</f>
        <v>SE</v>
      </c>
      <c r="R23" s="19" t="str">
        <f>[19]Março!$I$21</f>
        <v>SO</v>
      </c>
      <c r="S23" s="19" t="str">
        <f>[19]Março!$I$22</f>
        <v>SO</v>
      </c>
      <c r="T23" s="19" t="str">
        <f>[19]Março!$I$23</f>
        <v>SE</v>
      </c>
      <c r="U23" s="19" t="str">
        <f>[19]Março!$I$24</f>
        <v>SE</v>
      </c>
      <c r="V23" s="19" t="str">
        <f>[19]Março!$I$25</f>
        <v>S</v>
      </c>
      <c r="W23" s="19" t="str">
        <f>[19]Março!$I$26</f>
        <v>NO</v>
      </c>
      <c r="X23" s="19" t="str">
        <f>[19]Março!$I$27</f>
        <v>NE</v>
      </c>
      <c r="Y23" s="19" t="str">
        <f>[19]Março!$I$28</f>
        <v>NE</v>
      </c>
      <c r="Z23" s="19" t="str">
        <f>[19]Março!$I$29</f>
        <v>NO</v>
      </c>
      <c r="AA23" s="19" t="str">
        <f>[19]Março!$I$30</f>
        <v>SO</v>
      </c>
      <c r="AB23" s="19" t="str">
        <f>[19]Março!$I$31</f>
        <v>N</v>
      </c>
      <c r="AC23" s="19" t="str">
        <f>[19]Março!$I$32</f>
        <v>S</v>
      </c>
      <c r="AD23" s="41" t="str">
        <f>[19]Março!$I$33</f>
        <v>*</v>
      </c>
      <c r="AE23" s="19" t="str">
        <f>[19]Março!$I$34</f>
        <v>S</v>
      </c>
      <c r="AF23" s="19" t="str">
        <f>[19]Março!$I$35</f>
        <v>SE</v>
      </c>
      <c r="AG23" s="41" t="str">
        <f>[19]Março!$I$36</f>
        <v>S</v>
      </c>
      <c r="AH23" s="2"/>
    </row>
    <row r="24" spans="1:34" ht="12" customHeight="1" x14ac:dyDescent="0.2">
      <c r="A24" s="14" t="s">
        <v>14</v>
      </c>
      <c r="B24" s="22" t="str">
        <f>[20]Março!$I$5</f>
        <v>O</v>
      </c>
      <c r="C24" s="22" t="str">
        <f>[20]Março!$I$6</f>
        <v>NE</v>
      </c>
      <c r="D24" s="22" t="str">
        <f>[20]Março!$I$7</f>
        <v>SE</v>
      </c>
      <c r="E24" s="22" t="str">
        <f>[20]Março!$I$8</f>
        <v>L</v>
      </c>
      <c r="F24" s="22" t="str">
        <f>[20]Março!$I$9</f>
        <v>NE</v>
      </c>
      <c r="G24" s="22" t="str">
        <f>[20]Março!$I$10</f>
        <v>N</v>
      </c>
      <c r="H24" s="22" t="str">
        <f>[20]Março!$I$11</f>
        <v>SE</v>
      </c>
      <c r="I24" s="22" t="str">
        <f>[20]Março!$I$12</f>
        <v>L</v>
      </c>
      <c r="J24" s="22" t="str">
        <f>[20]Março!$I$13</f>
        <v>NE</v>
      </c>
      <c r="K24" s="22" t="str">
        <f>[20]Março!$I$14</f>
        <v>L</v>
      </c>
      <c r="L24" s="22" t="str">
        <f>[20]Março!$I$15</f>
        <v>L</v>
      </c>
      <c r="M24" s="22" t="str">
        <f>[20]Março!$I$16</f>
        <v>L</v>
      </c>
      <c r="N24" s="22" t="str">
        <f>[20]Março!$I$17</f>
        <v>L</v>
      </c>
      <c r="O24" s="22" t="str">
        <f>[20]Março!$I$18</f>
        <v>SE</v>
      </c>
      <c r="P24" s="22" t="str">
        <f>[20]Março!$I$19</f>
        <v>NE</v>
      </c>
      <c r="Q24" s="22" t="str">
        <f>[20]Março!$I$20</f>
        <v>NE</v>
      </c>
      <c r="R24" s="22" t="str">
        <f>[20]Março!$I$21</f>
        <v>NE</v>
      </c>
      <c r="S24" s="22" t="str">
        <f>[20]Março!$I$22</f>
        <v>NE</v>
      </c>
      <c r="T24" s="22" t="str">
        <f>[20]Março!$I$23</f>
        <v>NE</v>
      </c>
      <c r="U24" s="22" t="str">
        <f>[20]Março!$I$24</f>
        <v>NO</v>
      </c>
      <c r="V24" s="22" t="str">
        <f>[20]Março!$I$25</f>
        <v>N</v>
      </c>
      <c r="W24" s="22" t="str">
        <f>[20]Março!$I$26</f>
        <v>NO</v>
      </c>
      <c r="X24" s="22" t="str">
        <f>[20]Março!$I$27</f>
        <v>SO</v>
      </c>
      <c r="Y24" s="22" t="str">
        <f>[20]Março!$I$28</f>
        <v>SE</v>
      </c>
      <c r="Z24" s="22" t="str">
        <f>[20]Março!$I$29</f>
        <v>SE</v>
      </c>
      <c r="AA24" s="22" t="str">
        <f>[20]Março!$I$30</f>
        <v>SE</v>
      </c>
      <c r="AB24" s="22" t="str">
        <f>[20]Março!$I$31</f>
        <v>NE</v>
      </c>
      <c r="AC24" s="22" t="str">
        <f>[20]Março!$I$32</f>
        <v>L</v>
      </c>
      <c r="AD24" s="22" t="str">
        <f>[20]Março!$I$33</f>
        <v>L</v>
      </c>
      <c r="AE24" s="22" t="str">
        <f>[20]Março!$I$34</f>
        <v>NE</v>
      </c>
      <c r="AF24" s="22" t="str">
        <f>[20]Março!$I$35</f>
        <v>NE</v>
      </c>
      <c r="AG24" s="40" t="str">
        <f>[20]Março!$I$36</f>
        <v>NE</v>
      </c>
      <c r="AH24" s="2"/>
    </row>
    <row r="25" spans="1:34" ht="11.25" customHeight="1" x14ac:dyDescent="0.2">
      <c r="A25" s="14" t="s">
        <v>15</v>
      </c>
      <c r="B25" s="22" t="str">
        <f>[21]Março!$I$5</f>
        <v>S</v>
      </c>
      <c r="C25" s="22" t="str">
        <f>[21]Março!$I$6</f>
        <v>NE</v>
      </c>
      <c r="D25" s="22" t="str">
        <f>[21]Março!$I$7</f>
        <v>NE</v>
      </c>
      <c r="E25" s="22" t="str">
        <f>[21]Março!$I$8</f>
        <v>NE</v>
      </c>
      <c r="F25" s="22" t="str">
        <f>[21]Março!$I$9</f>
        <v>S</v>
      </c>
      <c r="G25" s="22" t="str">
        <f>[21]Março!$I$10</f>
        <v>NE</v>
      </c>
      <c r="H25" s="22" t="str">
        <f>[21]Março!$I$11</f>
        <v>SE</v>
      </c>
      <c r="I25" s="22" t="str">
        <f>[21]Março!$I$12</f>
        <v>SO</v>
      </c>
      <c r="J25" s="22" t="str">
        <f>[21]Março!$I$13</f>
        <v>NE</v>
      </c>
      <c r="K25" s="22" t="str">
        <f>[21]Março!$I$14</f>
        <v>N</v>
      </c>
      <c r="L25" s="22" t="str">
        <f>[21]Março!$I$15</f>
        <v>L</v>
      </c>
      <c r="M25" s="22" t="str">
        <f>[21]Março!$I$16</f>
        <v>NE</v>
      </c>
      <c r="N25" s="22" t="str">
        <f>[21]Março!$I$17</f>
        <v>NE</v>
      </c>
      <c r="O25" s="22" t="str">
        <f>[21]Março!$I$18</f>
        <v>NE</v>
      </c>
      <c r="P25" s="22" t="str">
        <f>[21]Março!$I$19</f>
        <v>N</v>
      </c>
      <c r="Q25" s="22" t="str">
        <f>[21]Março!$I$20</f>
        <v>NE</v>
      </c>
      <c r="R25" s="22" t="str">
        <f>[21]Março!$I$21</f>
        <v>N</v>
      </c>
      <c r="S25" s="22" t="str">
        <f>[21]Março!$I$22</f>
        <v>NE</v>
      </c>
      <c r="T25" s="22" t="str">
        <f>[21]Março!$I$23</f>
        <v>NO</v>
      </c>
      <c r="U25" s="22" t="str">
        <f>[21]Março!$I$24</f>
        <v>NO</v>
      </c>
      <c r="V25" s="22" t="str">
        <f>[21]Março!$I$25</f>
        <v>O</v>
      </c>
      <c r="W25" s="22" t="str">
        <f>[21]Março!$I$26</f>
        <v>S</v>
      </c>
      <c r="X25" s="22" t="str">
        <f>[21]Março!$I$27</f>
        <v>S</v>
      </c>
      <c r="Y25" s="22" t="str">
        <f>[21]Março!$I$28</f>
        <v>NE</v>
      </c>
      <c r="Z25" s="22" t="str">
        <f>[21]Março!$I$29</f>
        <v>NE</v>
      </c>
      <c r="AA25" s="22" t="str">
        <f>[21]Março!$I$30</f>
        <v>L</v>
      </c>
      <c r="AB25" s="22" t="str">
        <f>[21]Março!$I$31</f>
        <v>NE</v>
      </c>
      <c r="AC25" s="22" t="str">
        <f>[21]Março!$I$32</f>
        <v>NE</v>
      </c>
      <c r="AD25" s="22" t="str">
        <f>[21]Março!$I$33</f>
        <v>NE</v>
      </c>
      <c r="AE25" s="22" t="str">
        <f>[21]Março!$I$34</f>
        <v>NE</v>
      </c>
      <c r="AF25" s="22" t="str">
        <f>[21]Março!$I$35</f>
        <v>NE</v>
      </c>
      <c r="AG25" s="40" t="str">
        <f>[21]Março!$I$36</f>
        <v>NE</v>
      </c>
      <c r="AH25" s="2"/>
    </row>
    <row r="26" spans="1:34" ht="12" customHeight="1" x14ac:dyDescent="0.2">
      <c r="A26" s="14" t="s">
        <v>16</v>
      </c>
      <c r="B26" s="23" t="str">
        <f>[22]Março!$I$5</f>
        <v>SO</v>
      </c>
      <c r="C26" s="23" t="str">
        <f>[22]Março!$I$6</f>
        <v>SO</v>
      </c>
      <c r="D26" s="23" t="str">
        <f>[22]Março!$I$7</f>
        <v>SO</v>
      </c>
      <c r="E26" s="23" t="str">
        <f>[22]Março!$I$8</f>
        <v>SO</v>
      </c>
      <c r="F26" s="23" t="str">
        <f>[22]Março!$I$9</f>
        <v>SO</v>
      </c>
      <c r="G26" s="23" t="str">
        <f>[22]Março!$I$10</f>
        <v>SO</v>
      </c>
      <c r="H26" s="23" t="str">
        <f>[22]Março!$I$11</f>
        <v>SO</v>
      </c>
      <c r="I26" s="23" t="str">
        <f>[22]Março!$I$12</f>
        <v>SO</v>
      </c>
      <c r="J26" s="23" t="str">
        <f>[22]Março!$I$13</f>
        <v>SO</v>
      </c>
      <c r="K26" s="23" t="str">
        <f>[22]Março!$I$14</f>
        <v>SO</v>
      </c>
      <c r="L26" s="23" t="str">
        <f>[22]Março!$I$15</f>
        <v>SO</v>
      </c>
      <c r="M26" s="23" t="str">
        <f>[22]Março!$I$16</f>
        <v>SO</v>
      </c>
      <c r="N26" s="23" t="str">
        <f>[22]Março!$I$17</f>
        <v>SO</v>
      </c>
      <c r="O26" s="23" t="str">
        <f>[22]Março!$I$18</f>
        <v>SO</v>
      </c>
      <c r="P26" s="23" t="str">
        <f>[22]Março!$I$19</f>
        <v>SO</v>
      </c>
      <c r="Q26" s="23" t="str">
        <f>[22]Março!$I$20</f>
        <v>SO</v>
      </c>
      <c r="R26" s="23" t="str">
        <f>[22]Março!$I$21</f>
        <v>SO</v>
      </c>
      <c r="S26" s="23" t="str">
        <f>[22]Março!$I$22</f>
        <v>SO</v>
      </c>
      <c r="T26" s="23" t="str">
        <f>[22]Março!$I$23</f>
        <v>SO</v>
      </c>
      <c r="U26" s="23" t="str">
        <f>[22]Março!$I$24</f>
        <v>SO</v>
      </c>
      <c r="V26" s="23" t="str">
        <f>[22]Março!$I$25</f>
        <v>SO</v>
      </c>
      <c r="W26" s="23" t="str">
        <f>[22]Março!$I$26</f>
        <v>SO</v>
      </c>
      <c r="X26" s="23" t="str">
        <f>[22]Março!$I$27</f>
        <v>SO</v>
      </c>
      <c r="Y26" s="23" t="str">
        <f>[22]Março!$I$28</f>
        <v>SO</v>
      </c>
      <c r="Z26" s="23" t="str">
        <f>[22]Março!$I$29</f>
        <v>SO</v>
      </c>
      <c r="AA26" s="23" t="str">
        <f>[22]Março!$I$30</f>
        <v>SO</v>
      </c>
      <c r="AB26" s="23" t="str">
        <f>[22]Março!$I$31</f>
        <v>SO</v>
      </c>
      <c r="AC26" s="23" t="str">
        <f>[22]Março!$I$32</f>
        <v>SO</v>
      </c>
      <c r="AD26" s="23" t="str">
        <f>[22]Março!$I$33</f>
        <v>SO</v>
      </c>
      <c r="AE26" s="23" t="str">
        <f>[22]Março!$I$34</f>
        <v>SO</v>
      </c>
      <c r="AF26" s="23" t="str">
        <f>[22]Março!$I$35</f>
        <v>SO</v>
      </c>
      <c r="AG26" s="42" t="str">
        <f>[22]Março!$I$36</f>
        <v>SO</v>
      </c>
      <c r="AH26" s="2"/>
    </row>
    <row r="27" spans="1:34" ht="12" customHeight="1" x14ac:dyDescent="0.2">
      <c r="A27" s="14" t="s">
        <v>17</v>
      </c>
      <c r="B27" s="22" t="str">
        <f>[23]Março!$I$5</f>
        <v>SE</v>
      </c>
      <c r="C27" s="22" t="str">
        <f>[23]Março!$I$6</f>
        <v>N</v>
      </c>
      <c r="D27" s="22" t="str">
        <f>[23]Março!$I$7</f>
        <v>SE</v>
      </c>
      <c r="E27" s="22" t="str">
        <f>[23]Março!$I$8</f>
        <v>L</v>
      </c>
      <c r="F27" s="22" t="str">
        <f>[23]Março!$I$9</f>
        <v>NO</v>
      </c>
      <c r="G27" s="22" t="str">
        <f>[23]Março!$I$10</f>
        <v>L</v>
      </c>
      <c r="H27" s="22" t="str">
        <f>[23]Março!$I$11</f>
        <v>O</v>
      </c>
      <c r="I27" s="22" t="str">
        <f>[23]Março!$I$12</f>
        <v>NE</v>
      </c>
      <c r="J27" s="22" t="str">
        <f>[23]Março!$I$13</f>
        <v>O</v>
      </c>
      <c r="K27" s="22" t="str">
        <f>[23]Março!$I$14</f>
        <v>NO</v>
      </c>
      <c r="L27" s="22" t="str">
        <f>[23]Março!$I$15</f>
        <v>L</v>
      </c>
      <c r="M27" s="22" t="str">
        <f>[23]Março!$I$16</f>
        <v>N</v>
      </c>
      <c r="N27" s="22" t="str">
        <f>[23]Março!$I$17</f>
        <v>L</v>
      </c>
      <c r="O27" s="22" t="str">
        <f>[23]Março!$I$18</f>
        <v>N</v>
      </c>
      <c r="P27" s="22" t="str">
        <f>[23]Março!$I$19</f>
        <v>O</v>
      </c>
      <c r="Q27" s="22" t="str">
        <f>[23]Março!$I$20</f>
        <v>NO</v>
      </c>
      <c r="R27" s="22" t="str">
        <f>[23]Março!$I$21</f>
        <v>NO</v>
      </c>
      <c r="S27" s="22" t="str">
        <f>[23]Março!$I$22</f>
        <v>N</v>
      </c>
      <c r="T27" s="22" t="str">
        <f>[23]Março!$I$23</f>
        <v>O</v>
      </c>
      <c r="U27" s="22" t="str">
        <f>[23]Março!$I$24</f>
        <v>O</v>
      </c>
      <c r="V27" s="22" t="str">
        <f>[23]Março!$I$25</f>
        <v>O</v>
      </c>
      <c r="W27" s="22" t="str">
        <f>[23]Março!$I$26</f>
        <v>SE</v>
      </c>
      <c r="X27" s="22" t="str">
        <f>[23]Março!$I$27</f>
        <v>SE</v>
      </c>
      <c r="Y27" s="22" t="str">
        <f>[23]Março!$I$28</f>
        <v>L</v>
      </c>
      <c r="Z27" s="22" t="str">
        <f>[23]Março!$I$29</f>
        <v>L</v>
      </c>
      <c r="AA27" s="22" t="str">
        <f>[23]Março!$I$30</f>
        <v>L</v>
      </c>
      <c r="AB27" s="22" t="str">
        <f>[23]Março!$I$31</f>
        <v>N</v>
      </c>
      <c r="AC27" s="22" t="str">
        <f>[23]Março!$I$32</f>
        <v>N</v>
      </c>
      <c r="AD27" s="22" t="str">
        <f>[23]Março!$I$33</f>
        <v>NO</v>
      </c>
      <c r="AE27" s="22" t="str">
        <f>[23]Março!$I$34</f>
        <v>N</v>
      </c>
      <c r="AF27" s="22" t="str">
        <f>[23]Março!$I$35</f>
        <v>NO</v>
      </c>
      <c r="AG27" s="40" t="str">
        <f>[23]Março!$I$36</f>
        <v>N</v>
      </c>
      <c r="AH27" s="2"/>
    </row>
    <row r="28" spans="1:34" ht="12" customHeight="1" x14ac:dyDescent="0.2">
      <c r="A28" s="14" t="s">
        <v>18</v>
      </c>
      <c r="B28" s="22" t="str">
        <f>[24]Março!$I$5</f>
        <v>O</v>
      </c>
      <c r="C28" s="22" t="str">
        <f>[24]Março!$I$6</f>
        <v>NE</v>
      </c>
      <c r="D28" s="22" t="str">
        <f>[24]Março!$I$7</f>
        <v>S</v>
      </c>
      <c r="E28" s="22" t="str">
        <f>[24]Março!$I$8</f>
        <v>L</v>
      </c>
      <c r="F28" s="22" t="str">
        <f>[24]Março!$I$9</f>
        <v>NE</v>
      </c>
      <c r="G28" s="22" t="str">
        <f>[24]Março!$I$10</f>
        <v>NO</v>
      </c>
      <c r="H28" s="22" t="str">
        <f>[24]Março!$I$11</f>
        <v>O</v>
      </c>
      <c r="I28" s="22" t="str">
        <f>[24]Março!$I$12</f>
        <v>L</v>
      </c>
      <c r="J28" s="22" t="str">
        <f>[24]Março!$I$13</f>
        <v>SE</v>
      </c>
      <c r="K28" s="22" t="str">
        <f>[24]Março!$I$14</f>
        <v>SE</v>
      </c>
      <c r="L28" s="22" t="str">
        <f>[24]Março!$I$15</f>
        <v>L</v>
      </c>
      <c r="M28" s="22" t="str">
        <f>[24]Março!$I$16</f>
        <v>L</v>
      </c>
      <c r="N28" s="22" t="str">
        <f>[24]Março!$I$17</f>
        <v>L</v>
      </c>
      <c r="O28" s="22" t="str">
        <f>[24]Março!$I$18</f>
        <v>L</v>
      </c>
      <c r="P28" s="22" t="str">
        <f>[24]Março!$I$19</f>
        <v>L</v>
      </c>
      <c r="Q28" s="22" t="str">
        <f>[24]Março!$I$20</f>
        <v>N</v>
      </c>
      <c r="R28" s="22" t="str">
        <f>[24]Março!$I$21</f>
        <v>L</v>
      </c>
      <c r="S28" s="22" t="str">
        <f>[24]Março!$I$22</f>
        <v>L</v>
      </c>
      <c r="T28" s="22" t="str">
        <f>[24]Março!$I$23</f>
        <v>SE</v>
      </c>
      <c r="U28" s="22" t="str">
        <f>[24]Março!$I$24</f>
        <v>O</v>
      </c>
      <c r="V28" s="22" t="str">
        <f>[24]Março!$I$25</f>
        <v>NO</v>
      </c>
      <c r="W28" s="22" t="str">
        <f>[24]Março!$I$26</f>
        <v>SE</v>
      </c>
      <c r="X28" s="22" t="str">
        <f>[24]Março!$I$27</f>
        <v>SE</v>
      </c>
      <c r="Y28" s="22" t="str">
        <f>[24]Março!$I$28</f>
        <v>L</v>
      </c>
      <c r="Z28" s="22" t="str">
        <f>[24]Março!$I$29</f>
        <v>L</v>
      </c>
      <c r="AA28" s="22" t="str">
        <f>[24]Março!$I$30</f>
        <v>L</v>
      </c>
      <c r="AB28" s="22" t="str">
        <f>[24]Março!$I$31</f>
        <v>L</v>
      </c>
      <c r="AC28" s="22" t="str">
        <f>[24]Março!$I$32</f>
        <v>SE</v>
      </c>
      <c r="AD28" s="22" t="str">
        <f>[24]Março!$I$33</f>
        <v>L</v>
      </c>
      <c r="AE28" s="22" t="str">
        <f>[24]Março!$I$34</f>
        <v>N</v>
      </c>
      <c r="AF28" s="22" t="str">
        <f>[24]Março!$I$35</f>
        <v>NE</v>
      </c>
      <c r="AG28" s="40" t="str">
        <f>[24]Março!$I$36</f>
        <v>L</v>
      </c>
      <c r="AH28" s="2"/>
    </row>
    <row r="29" spans="1:34" ht="12.75" customHeight="1" x14ac:dyDescent="0.2">
      <c r="A29" s="14" t="s">
        <v>19</v>
      </c>
      <c r="B29" s="22" t="str">
        <f>[25]Março!$I$5</f>
        <v>S</v>
      </c>
      <c r="C29" s="22" t="str">
        <f>[25]Março!$I$6</f>
        <v>SE</v>
      </c>
      <c r="D29" s="22" t="str">
        <f>[25]Março!$I$7</f>
        <v>NE</v>
      </c>
      <c r="E29" s="22" t="str">
        <f>[25]Março!$I$8</f>
        <v>SE</v>
      </c>
      <c r="F29" s="22" t="str">
        <f>[25]Março!$I$9</f>
        <v>O</v>
      </c>
      <c r="G29" s="22" t="str">
        <f>[25]Março!$I$10</f>
        <v>S</v>
      </c>
      <c r="H29" s="22" t="str">
        <f>[25]Março!$I$11</f>
        <v>S</v>
      </c>
      <c r="I29" s="22" t="str">
        <f>[25]Março!$I$12</f>
        <v>S</v>
      </c>
      <c r="J29" s="22" t="str">
        <f>[25]Março!$I$13</f>
        <v>N</v>
      </c>
      <c r="K29" s="22" t="str">
        <f>[25]Março!$I$14</f>
        <v>NE</v>
      </c>
      <c r="L29" s="22" t="str">
        <f>[25]Março!$I$15</f>
        <v>NO</v>
      </c>
      <c r="M29" s="22" t="str">
        <f>[25]Março!$I$16</f>
        <v>NE</v>
      </c>
      <c r="N29" s="22" t="str">
        <f>[25]Março!$I$17</f>
        <v>NE</v>
      </c>
      <c r="O29" s="22" t="str">
        <f>[25]Março!$I$18</f>
        <v>NE</v>
      </c>
      <c r="P29" s="22" t="str">
        <f>[25]Março!$I$19</f>
        <v>N</v>
      </c>
      <c r="Q29" s="22" t="str">
        <f>[25]Março!$I$20</f>
        <v>N</v>
      </c>
      <c r="R29" s="22" t="str">
        <f>[25]Março!$I$21</f>
        <v>N</v>
      </c>
      <c r="S29" s="22" t="str">
        <f>[25]Março!$I$22</f>
        <v>NE</v>
      </c>
      <c r="T29" s="22" t="str">
        <f>[25]Março!$I$23</f>
        <v>NE</v>
      </c>
      <c r="U29" s="22" t="str">
        <f>[25]Março!$I$24</f>
        <v>NE</v>
      </c>
      <c r="V29" s="22" t="str">
        <f>[25]Março!$I$25</f>
        <v>O</v>
      </c>
      <c r="W29" s="22" t="str">
        <f>[25]Março!$I$26</f>
        <v>S</v>
      </c>
      <c r="X29" s="22" t="str">
        <f>[25]Março!$I$27</f>
        <v>S</v>
      </c>
      <c r="Y29" s="22" t="str">
        <f>[25]Março!$I$28</f>
        <v>NE</v>
      </c>
      <c r="Z29" s="22" t="str">
        <f>[25]Março!$I$29</f>
        <v>SE</v>
      </c>
      <c r="AA29" s="22" t="str">
        <f>[25]Março!$I$30</f>
        <v>SE</v>
      </c>
      <c r="AB29" s="22" t="str">
        <f>[25]Março!$I$31</f>
        <v>L</v>
      </c>
      <c r="AC29" s="22" t="str">
        <f>[25]Março!$I$32</f>
        <v>NE</v>
      </c>
      <c r="AD29" s="22" t="str">
        <f>[25]Março!$I$33</f>
        <v>NE</v>
      </c>
      <c r="AE29" s="22" t="str">
        <f>[25]Março!$I$34</f>
        <v>NE</v>
      </c>
      <c r="AF29" s="22" t="str">
        <f>[25]Março!$I$35</f>
        <v>N</v>
      </c>
      <c r="AG29" s="40" t="str">
        <f>[25]Março!$I$36</f>
        <v>NE</v>
      </c>
      <c r="AH29" s="2"/>
    </row>
    <row r="30" spans="1:34" ht="12.75" customHeight="1" x14ac:dyDescent="0.2">
      <c r="A30" s="14" t="s">
        <v>31</v>
      </c>
      <c r="B30" s="22" t="str">
        <f>[26]Março!$I$5</f>
        <v>NO</v>
      </c>
      <c r="C30" s="22" t="str">
        <f>[26]Março!$I$6</f>
        <v>SE</v>
      </c>
      <c r="D30" s="22" t="str">
        <f>[26]Março!$I$7</f>
        <v>S</v>
      </c>
      <c r="E30" s="22" t="str">
        <f>[26]Março!$I$8</f>
        <v>SE</v>
      </c>
      <c r="F30" s="22" t="str">
        <f>[26]Março!$I$9</f>
        <v>NO</v>
      </c>
      <c r="G30" s="22" t="str">
        <f>[26]Março!$I$10</f>
        <v>SE</v>
      </c>
      <c r="H30" s="22" t="str">
        <f>[26]Março!$I$11</f>
        <v>S</v>
      </c>
      <c r="I30" s="22" t="str">
        <f>[26]Março!$I$12</f>
        <v>NE</v>
      </c>
      <c r="J30" s="22" t="str">
        <f>[26]Março!$I$13</f>
        <v>NO</v>
      </c>
      <c r="K30" s="22" t="str">
        <f>[26]Março!$I$14</f>
        <v>NE</v>
      </c>
      <c r="L30" s="22" t="str">
        <f>[26]Março!$I$15</f>
        <v>SE</v>
      </c>
      <c r="M30" s="22" t="str">
        <f>[26]Março!$I$16</f>
        <v>NO</v>
      </c>
      <c r="N30" s="22" t="str">
        <f>[26]Março!$I$17</f>
        <v>NE</v>
      </c>
      <c r="O30" s="22" t="str">
        <f>[26]Março!$I$18</f>
        <v>SE</v>
      </c>
      <c r="P30" s="22" t="str">
        <f>[26]Março!$I$19</f>
        <v>NO</v>
      </c>
      <c r="Q30" s="22" t="str">
        <f>[26]Março!$I$20</f>
        <v>NO</v>
      </c>
      <c r="R30" s="22" t="str">
        <f>[26]Março!$I$21</f>
        <v>NO</v>
      </c>
      <c r="S30" s="22" t="str">
        <f>[26]Março!$I$22</f>
        <v>NO</v>
      </c>
      <c r="T30" s="22" t="str">
        <f>[26]Março!$I$23</f>
        <v>NO</v>
      </c>
      <c r="U30" s="22" t="str">
        <f>[26]Março!$I$24</f>
        <v>NO</v>
      </c>
      <c r="V30" s="22" t="str">
        <f>[26]Março!$I$25</f>
        <v>NO</v>
      </c>
      <c r="W30" s="22" t="str">
        <f>[26]Março!$I$26</f>
        <v>SE</v>
      </c>
      <c r="X30" s="22" t="str">
        <f>[26]Março!$I$27</f>
        <v>SE</v>
      </c>
      <c r="Y30" s="22" t="str">
        <f>[26]Março!$I$28</f>
        <v>SE</v>
      </c>
      <c r="Z30" s="22" t="str">
        <f>[26]Março!$I$29</f>
        <v>SE</v>
      </c>
      <c r="AA30" s="22" t="str">
        <f>[26]Março!$I$30</f>
        <v>SE</v>
      </c>
      <c r="AB30" s="22" t="str">
        <f>[26]Março!$I$31</f>
        <v>SE</v>
      </c>
      <c r="AC30" s="22" t="str">
        <f>[26]Março!$I$32</f>
        <v>SE</v>
      </c>
      <c r="AD30" s="22" t="str">
        <f>[26]Março!$I$33</f>
        <v>NO</v>
      </c>
      <c r="AE30" s="22" t="str">
        <f>[26]Março!$I$34</f>
        <v>N</v>
      </c>
      <c r="AF30" s="22" t="str">
        <f>[26]Março!$I$35</f>
        <v>NO</v>
      </c>
      <c r="AG30" s="40" t="str">
        <f>[26]Março!$I$36</f>
        <v>NO</v>
      </c>
      <c r="AH30" s="2"/>
    </row>
    <row r="31" spans="1:34" ht="12.75" customHeight="1" x14ac:dyDescent="0.2">
      <c r="A31" s="14" t="s">
        <v>49</v>
      </c>
      <c r="B31" s="22" t="str">
        <f>[27]Março!$I$5</f>
        <v>O</v>
      </c>
      <c r="C31" s="22" t="str">
        <f>[27]Março!$I$6</f>
        <v>NE</v>
      </c>
      <c r="D31" s="22" t="str">
        <f>[27]Março!$I$7</f>
        <v>NE</v>
      </c>
      <c r="E31" s="22" t="str">
        <f>[27]Março!$I$8</f>
        <v>L</v>
      </c>
      <c r="F31" s="22" t="str">
        <f>[27]Março!$I$9</f>
        <v>L</v>
      </c>
      <c r="G31" s="22" t="str">
        <f>[27]Março!$I$10</f>
        <v>NE</v>
      </c>
      <c r="H31" s="22" t="str">
        <f>[27]Março!$I$11</f>
        <v>L</v>
      </c>
      <c r="I31" s="22" t="str">
        <f>[27]Março!$I$12</f>
        <v>NE</v>
      </c>
      <c r="J31" s="22" t="str">
        <f>[27]Março!$I$13</f>
        <v>NE</v>
      </c>
      <c r="K31" s="22" t="str">
        <f>[27]Março!$I$14</f>
        <v>NE</v>
      </c>
      <c r="L31" s="22" t="str">
        <f>[27]Março!$I$15</f>
        <v>N</v>
      </c>
      <c r="M31" s="22" t="str">
        <f>[27]Março!$I$16</f>
        <v>L</v>
      </c>
      <c r="N31" s="22" t="str">
        <f>[27]Março!$I$17</f>
        <v>NE</v>
      </c>
      <c r="O31" s="22" t="str">
        <f>[27]Março!$I$18</f>
        <v>L</v>
      </c>
      <c r="P31" s="22" t="str">
        <f>[27]Março!$I$19</f>
        <v>L</v>
      </c>
      <c r="Q31" s="22" t="str">
        <f>[27]Março!$I$20</f>
        <v>NE</v>
      </c>
      <c r="R31" s="22" t="str">
        <f>[27]Março!$I$21</f>
        <v>N</v>
      </c>
      <c r="S31" s="22" t="str">
        <f>[27]Março!$I$22</f>
        <v>L</v>
      </c>
      <c r="T31" s="22" t="str">
        <f>[27]Março!$I$23</f>
        <v>L</v>
      </c>
      <c r="U31" s="22" t="str">
        <f>[27]Março!$I$24</f>
        <v>NE</v>
      </c>
      <c r="V31" s="22" t="str">
        <f>[27]Março!$I$25</f>
        <v>NE</v>
      </c>
      <c r="W31" s="22" t="str">
        <f>[27]Março!$I$26</f>
        <v>L</v>
      </c>
      <c r="X31" s="22" t="str">
        <f>[27]Março!$I$27</f>
        <v>SE</v>
      </c>
      <c r="Y31" s="22" t="str">
        <f>[27]Março!$I$28</f>
        <v>S</v>
      </c>
      <c r="Z31" s="22" t="str">
        <f>[27]Março!$I$29</f>
        <v>SE</v>
      </c>
      <c r="AA31" s="22" t="str">
        <f>[27]Março!$I$30</f>
        <v>L</v>
      </c>
      <c r="AB31" s="22" t="str">
        <f>[27]Março!$I$31</f>
        <v>L</v>
      </c>
      <c r="AC31" s="22" t="str">
        <f>[27]Março!$I$32</f>
        <v>NE</v>
      </c>
      <c r="AD31" s="22" t="str">
        <f>[27]Março!$I$33</f>
        <v>NE</v>
      </c>
      <c r="AE31" s="22" t="str">
        <f>[27]Março!$I$34</f>
        <v>NE</v>
      </c>
      <c r="AF31" s="22" t="str">
        <f>[27]Março!$I$35</f>
        <v>NE</v>
      </c>
      <c r="AG31" s="40" t="str">
        <f>[27]Março!$I$36</f>
        <v>NE</v>
      </c>
      <c r="AH31" s="2"/>
    </row>
    <row r="32" spans="1:34" ht="12" customHeight="1" x14ac:dyDescent="0.2">
      <c r="A32" s="14" t="s">
        <v>20</v>
      </c>
      <c r="B32" s="19" t="str">
        <f>[28]Março!$I$5</f>
        <v>N</v>
      </c>
      <c r="C32" s="19" t="str">
        <f>[28]Março!$I$6</f>
        <v>NE</v>
      </c>
      <c r="D32" s="19" t="str">
        <f>[28]Março!$I$7</f>
        <v>SE</v>
      </c>
      <c r="E32" s="19" t="str">
        <f>[28]Março!$I$8</f>
        <v>NE</v>
      </c>
      <c r="F32" s="19" t="str">
        <f>[28]Março!$I$9</f>
        <v>N</v>
      </c>
      <c r="G32" s="19" t="str">
        <f>[28]Março!$I$10</f>
        <v>N</v>
      </c>
      <c r="H32" s="19" t="str">
        <f>[28]Março!$I$11</f>
        <v>S</v>
      </c>
      <c r="I32" s="19" t="str">
        <f>[28]Março!$I$12</f>
        <v>SE</v>
      </c>
      <c r="J32" s="19" t="str">
        <f>[28]Março!$I$13</f>
        <v>N</v>
      </c>
      <c r="K32" s="19" t="str">
        <f>[28]Março!$I$14</f>
        <v>NE</v>
      </c>
      <c r="L32" s="19" t="str">
        <f>[28]Março!$I$15</f>
        <v>N</v>
      </c>
      <c r="M32" s="19" t="str">
        <f>[28]Março!$I$16</f>
        <v>NE</v>
      </c>
      <c r="N32" s="19" t="str">
        <f>[28]Março!$I$17</f>
        <v>NE</v>
      </c>
      <c r="O32" s="19" t="str">
        <f>[28]Março!$I$18</f>
        <v>NE</v>
      </c>
      <c r="P32" s="19" t="str">
        <f>[28]Março!$I$19</f>
        <v>NO</v>
      </c>
      <c r="Q32" s="19" t="str">
        <f>[28]Março!$I$20</f>
        <v>NO</v>
      </c>
      <c r="R32" s="19" t="str">
        <f>[28]Março!$I$21</f>
        <v>NO</v>
      </c>
      <c r="S32" s="19" t="str">
        <f>[28]Março!$I$22</f>
        <v>N</v>
      </c>
      <c r="T32" s="19" t="str">
        <f>[28]Março!$I$23</f>
        <v>N</v>
      </c>
      <c r="U32" s="19" t="str">
        <f>[28]Março!$I$24</f>
        <v>NO</v>
      </c>
      <c r="V32" s="19" t="str">
        <f>[28]Março!$I$25</f>
        <v>N</v>
      </c>
      <c r="W32" s="19" t="str">
        <f>[28]Março!$I$26</f>
        <v>NO</v>
      </c>
      <c r="X32" s="19" t="str">
        <f>[28]Março!$I$27</f>
        <v>S</v>
      </c>
      <c r="Y32" s="19" t="str">
        <f>[28]Março!$I$28</f>
        <v>SE</v>
      </c>
      <c r="Z32" s="19" t="str">
        <f>[28]Março!$I$29</f>
        <v>SE</v>
      </c>
      <c r="AA32" s="19" t="str">
        <f>[28]Março!$I$30</f>
        <v>SE</v>
      </c>
      <c r="AB32" s="19" t="str">
        <f>[28]Março!$I$31</f>
        <v>SE</v>
      </c>
      <c r="AC32" s="19" t="str">
        <f>[28]Março!$I$32</f>
        <v>NE</v>
      </c>
      <c r="AD32" s="19" t="str">
        <f>[28]Março!$I$33</f>
        <v>NE</v>
      </c>
      <c r="AE32" s="19" t="str">
        <f>[28]Março!$I$34</f>
        <v>NE</v>
      </c>
      <c r="AF32" s="19" t="str">
        <f>[28]Março!$I$35</f>
        <v>NE</v>
      </c>
      <c r="AG32" s="41" t="str">
        <f>[28]Março!$I$36</f>
        <v>NE</v>
      </c>
      <c r="AH32" s="2"/>
    </row>
    <row r="33" spans="1:35" s="5" customFormat="1" ht="12" customHeight="1" x14ac:dyDescent="0.2">
      <c r="A33" s="30" t="s">
        <v>38</v>
      </c>
      <c r="B33" s="31" t="s">
        <v>59</v>
      </c>
      <c r="C33" s="31" t="s">
        <v>56</v>
      </c>
      <c r="D33" s="31" t="s">
        <v>56</v>
      </c>
      <c r="E33" s="31" t="s">
        <v>61</v>
      </c>
      <c r="F33" s="31" t="s">
        <v>56</v>
      </c>
      <c r="G33" s="31" t="s">
        <v>59</v>
      </c>
      <c r="H33" s="31" t="s">
        <v>59</v>
      </c>
      <c r="I33" s="31" t="s">
        <v>56</v>
      </c>
      <c r="J33" s="31" t="s">
        <v>58</v>
      </c>
      <c r="K33" s="31" t="s">
        <v>56</v>
      </c>
      <c r="L33" s="31" t="s">
        <v>61</v>
      </c>
      <c r="M33" s="31" t="s">
        <v>61</v>
      </c>
      <c r="N33" s="31" t="s">
        <v>56</v>
      </c>
      <c r="O33" s="31" t="s">
        <v>56</v>
      </c>
      <c r="P33" s="38" t="s">
        <v>61</v>
      </c>
      <c r="Q33" s="38" t="s">
        <v>58</v>
      </c>
      <c r="R33" s="38" t="s">
        <v>58</v>
      </c>
      <c r="S33" s="38" t="s">
        <v>58</v>
      </c>
      <c r="T33" s="38" t="s">
        <v>56</v>
      </c>
      <c r="U33" s="38" t="s">
        <v>57</v>
      </c>
      <c r="V33" s="38" t="s">
        <v>57</v>
      </c>
      <c r="W33" s="38" t="s">
        <v>59</v>
      </c>
      <c r="X33" s="38" t="s">
        <v>59</v>
      </c>
      <c r="Y33" s="38" t="s">
        <v>61</v>
      </c>
      <c r="Z33" s="38" t="s">
        <v>60</v>
      </c>
      <c r="AA33" s="38" t="s">
        <v>61</v>
      </c>
      <c r="AB33" s="38" t="s">
        <v>59</v>
      </c>
      <c r="AC33" s="38" t="s">
        <v>61</v>
      </c>
      <c r="AD33" s="38" t="s">
        <v>56</v>
      </c>
      <c r="AE33" s="38" t="s">
        <v>58</v>
      </c>
      <c r="AF33" s="38" t="s">
        <v>56</v>
      </c>
      <c r="AG33" s="53"/>
      <c r="AH33" s="10"/>
    </row>
    <row r="34" spans="1:35" x14ac:dyDescent="0.2">
      <c r="A34" s="97" t="s">
        <v>37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26"/>
      <c r="AG34" s="43" t="s">
        <v>56</v>
      </c>
      <c r="AH34" s="2"/>
    </row>
    <row r="35" spans="1:35" x14ac:dyDescent="0.2">
      <c r="AD35" s="9"/>
      <c r="AE35" s="1"/>
      <c r="AF35"/>
      <c r="AG35"/>
      <c r="AH35"/>
    </row>
    <row r="36" spans="1:35" x14ac:dyDescent="0.2">
      <c r="A36" s="83"/>
      <c r="B36" s="83"/>
      <c r="C36" s="84"/>
      <c r="D36" s="84" t="s">
        <v>142</v>
      </c>
      <c r="E36" s="84"/>
      <c r="F36" s="84"/>
      <c r="G36" s="84"/>
      <c r="R36" s="2" t="s">
        <v>51</v>
      </c>
      <c r="AC36" s="2" t="s">
        <v>64</v>
      </c>
      <c r="AG36" s="9"/>
      <c r="AH36" s="2"/>
    </row>
    <row r="37" spans="1:35" x14ac:dyDescent="0.2">
      <c r="O37" s="24"/>
      <c r="P37" s="24"/>
      <c r="Q37" s="24"/>
      <c r="R37" s="24" t="s">
        <v>52</v>
      </c>
      <c r="S37" s="24"/>
      <c r="T37" s="24"/>
      <c r="U37" s="24"/>
      <c r="AC37" s="24" t="s">
        <v>65</v>
      </c>
      <c r="AD37" s="24"/>
      <c r="AG37" s="2"/>
      <c r="AH37" s="2"/>
      <c r="AI37" s="2"/>
    </row>
    <row r="38" spans="1:35" x14ac:dyDescent="0.2">
      <c r="A38" s="87"/>
      <c r="B38" s="87"/>
      <c r="C38" s="87"/>
      <c r="D38" s="87"/>
      <c r="E38" s="87"/>
      <c r="F38" s="87"/>
      <c r="G38" s="87"/>
      <c r="H38" s="87"/>
      <c r="I38" s="89" t="s">
        <v>146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  <c r="AG38" s="9"/>
      <c r="AH38" s="2"/>
    </row>
    <row r="40" spans="1:35" x14ac:dyDescent="0.2">
      <c r="K40" s="2" t="s">
        <v>53</v>
      </c>
      <c r="Y40" s="2" t="s">
        <v>50</v>
      </c>
    </row>
    <row r="41" spans="1:35" x14ac:dyDescent="0.2">
      <c r="AG41" s="6" t="s">
        <v>50</v>
      </c>
    </row>
    <row r="43" spans="1:35" x14ac:dyDescent="0.2">
      <c r="M43" s="2" t="s">
        <v>50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Q38" sqref="Q3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140625" style="2" customWidth="1"/>
    <col min="4" max="4" width="6.140625" style="2" bestFit="1" customWidth="1"/>
    <col min="5" max="8" width="6.28515625" style="2" customWidth="1"/>
    <col min="9" max="9" width="6.7109375" style="2" customWidth="1"/>
    <col min="10" max="10" width="7" style="2" customWidth="1"/>
    <col min="11" max="11" width="6.28515625" style="2" customWidth="1"/>
    <col min="12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4" s="4" customFormat="1" ht="20.100000000000001" customHeight="1" x14ac:dyDescent="0.2">
      <c r="A2" s="93" t="s">
        <v>21</v>
      </c>
      <c r="B2" s="91" t="s">
        <v>63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7"/>
    </row>
    <row r="3" spans="1:34" s="5" customFormat="1" ht="20.100000000000001" customHeight="1" x14ac:dyDescent="0.2">
      <c r="A3" s="93"/>
      <c r="B3" s="90">
        <v>1</v>
      </c>
      <c r="C3" s="90">
        <f>SUM(B3+1)</f>
        <v>2</v>
      </c>
      <c r="D3" s="90">
        <f t="shared" ref="D3:AD3" si="0">SUM(C3+1)</f>
        <v>3</v>
      </c>
      <c r="E3" s="90">
        <f t="shared" si="0"/>
        <v>4</v>
      </c>
      <c r="F3" s="90">
        <f t="shared" si="0"/>
        <v>5</v>
      </c>
      <c r="G3" s="90">
        <f t="shared" si="0"/>
        <v>6</v>
      </c>
      <c r="H3" s="90">
        <f t="shared" si="0"/>
        <v>7</v>
      </c>
      <c r="I3" s="90">
        <f t="shared" si="0"/>
        <v>8</v>
      </c>
      <c r="J3" s="90">
        <f t="shared" si="0"/>
        <v>9</v>
      </c>
      <c r="K3" s="90">
        <f t="shared" si="0"/>
        <v>10</v>
      </c>
      <c r="L3" s="90">
        <f t="shared" si="0"/>
        <v>11</v>
      </c>
      <c r="M3" s="90">
        <f t="shared" si="0"/>
        <v>12</v>
      </c>
      <c r="N3" s="90">
        <f t="shared" si="0"/>
        <v>13</v>
      </c>
      <c r="O3" s="90">
        <f t="shared" si="0"/>
        <v>14</v>
      </c>
      <c r="P3" s="90">
        <f t="shared" si="0"/>
        <v>15</v>
      </c>
      <c r="Q3" s="90">
        <f t="shared" si="0"/>
        <v>16</v>
      </c>
      <c r="R3" s="90">
        <f t="shared" si="0"/>
        <v>17</v>
      </c>
      <c r="S3" s="90">
        <f t="shared" si="0"/>
        <v>18</v>
      </c>
      <c r="T3" s="90">
        <f t="shared" si="0"/>
        <v>19</v>
      </c>
      <c r="U3" s="90">
        <f t="shared" si="0"/>
        <v>20</v>
      </c>
      <c r="V3" s="90">
        <f t="shared" si="0"/>
        <v>21</v>
      </c>
      <c r="W3" s="90">
        <f t="shared" si="0"/>
        <v>22</v>
      </c>
      <c r="X3" s="90">
        <f t="shared" si="0"/>
        <v>23</v>
      </c>
      <c r="Y3" s="90">
        <f t="shared" si="0"/>
        <v>24</v>
      </c>
      <c r="Z3" s="90">
        <f t="shared" si="0"/>
        <v>25</v>
      </c>
      <c r="AA3" s="90">
        <f t="shared" si="0"/>
        <v>26</v>
      </c>
      <c r="AB3" s="90">
        <f t="shared" si="0"/>
        <v>27</v>
      </c>
      <c r="AC3" s="90">
        <f t="shared" si="0"/>
        <v>28</v>
      </c>
      <c r="AD3" s="90">
        <f t="shared" si="0"/>
        <v>29</v>
      </c>
      <c r="AE3" s="90">
        <v>30</v>
      </c>
      <c r="AF3" s="90">
        <v>31</v>
      </c>
      <c r="AG3" s="32" t="s">
        <v>41</v>
      </c>
      <c r="AH3" s="10"/>
    </row>
    <row r="4" spans="1:34" s="5" customFormat="1" ht="20.100000000000001" customHeight="1" x14ac:dyDescent="0.2">
      <c r="A4" s="93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32" t="s">
        <v>39</v>
      </c>
      <c r="AH4" s="10"/>
    </row>
    <row r="5" spans="1:34" s="5" customFormat="1" ht="20.100000000000001" customHeight="1" x14ac:dyDescent="0.2">
      <c r="A5" s="14" t="s">
        <v>45</v>
      </c>
      <c r="B5" s="15">
        <f>[1]Março!$J$5</f>
        <v>29.52</v>
      </c>
      <c r="C5" s="15">
        <f>[1]Março!$J$6</f>
        <v>26.64</v>
      </c>
      <c r="D5" s="15">
        <f>[1]Março!$J$7</f>
        <v>23.040000000000003</v>
      </c>
      <c r="E5" s="15">
        <f>[1]Março!$J$8</f>
        <v>32.4</v>
      </c>
      <c r="F5" s="15">
        <f>[1]Março!$J$9</f>
        <v>30.96</v>
      </c>
      <c r="G5" s="15">
        <f>[1]Março!$J$10</f>
        <v>25.56</v>
      </c>
      <c r="H5" s="15">
        <f>[1]Março!$J$11</f>
        <v>62.28</v>
      </c>
      <c r="I5" s="15">
        <f>[1]Março!$J$12</f>
        <v>18.36</v>
      </c>
      <c r="J5" s="15">
        <f>[1]Março!$J$13</f>
        <v>23.400000000000002</v>
      </c>
      <c r="K5" s="15">
        <f>[1]Março!$J$14</f>
        <v>47.519999999999996</v>
      </c>
      <c r="L5" s="15">
        <f>[1]Março!$J$15</f>
        <v>27.720000000000002</v>
      </c>
      <c r="M5" s="15">
        <f>[1]Março!$J$16</f>
        <v>19.079999999999998</v>
      </c>
      <c r="N5" s="15">
        <f>[1]Março!$J$17</f>
        <v>28.08</v>
      </c>
      <c r="O5" s="15">
        <f>[1]Março!$J$18</f>
        <v>40.680000000000007</v>
      </c>
      <c r="P5" s="15">
        <f>[1]Março!$J$19</f>
        <v>41.4</v>
      </c>
      <c r="Q5" s="15">
        <f>[1]Março!$J$20</f>
        <v>29.52</v>
      </c>
      <c r="R5" s="15">
        <f>[1]Março!$J$21</f>
        <v>55.080000000000005</v>
      </c>
      <c r="S5" s="15">
        <f>[1]Março!$J$22</f>
        <v>34.92</v>
      </c>
      <c r="T5" s="15">
        <f>[1]Março!$J$23</f>
        <v>23.759999999999998</v>
      </c>
      <c r="U5" s="15">
        <f>[1]Março!$J$24</f>
        <v>54.36</v>
      </c>
      <c r="V5" s="15">
        <f>[1]Março!$J$25</f>
        <v>22.68</v>
      </c>
      <c r="W5" s="15">
        <f>[1]Março!$J$26</f>
        <v>30.96</v>
      </c>
      <c r="X5" s="15">
        <f>[1]Março!$J$27</f>
        <v>20.16</v>
      </c>
      <c r="Y5" s="15">
        <f>[1]Março!$J$28</f>
        <v>23.040000000000003</v>
      </c>
      <c r="Z5" s="15">
        <f>[1]Março!$J$29</f>
        <v>24.12</v>
      </c>
      <c r="AA5" s="15">
        <f>[1]Março!$J$30</f>
        <v>25.92</v>
      </c>
      <c r="AB5" s="15">
        <f>[1]Março!$J$31</f>
        <v>40.680000000000007</v>
      </c>
      <c r="AC5" s="15">
        <f>[1]Março!$J$32</f>
        <v>23.040000000000003</v>
      </c>
      <c r="AD5" s="15">
        <f>[1]Março!$J$33</f>
        <v>28.44</v>
      </c>
      <c r="AE5" s="15">
        <f>[1]Março!$J$34</f>
        <v>24.840000000000003</v>
      </c>
      <c r="AF5" s="15">
        <f>[1]Março!$J$35</f>
        <v>20.88</v>
      </c>
      <c r="AG5" s="33">
        <f>MAX(B5:AF5)</f>
        <v>62.28</v>
      </c>
      <c r="AH5" s="10"/>
    </row>
    <row r="6" spans="1:34" s="1" customFormat="1" ht="17.100000000000001" customHeight="1" x14ac:dyDescent="0.2">
      <c r="A6" s="14" t="s">
        <v>0</v>
      </c>
      <c r="B6" s="16">
        <f>[2]Março!$J$5</f>
        <v>24.12</v>
      </c>
      <c r="C6" s="16">
        <f>[2]Março!$J$6</f>
        <v>47.519999999999996</v>
      </c>
      <c r="D6" s="16">
        <f>[2]Março!$J$7</f>
        <v>28.8</v>
      </c>
      <c r="E6" s="16">
        <f>[2]Março!$J$8</f>
        <v>18.36</v>
      </c>
      <c r="F6" s="16">
        <f>[2]Março!$J$9</f>
        <v>30.96</v>
      </c>
      <c r="G6" s="16">
        <f>[2]Março!$J$10</f>
        <v>39.6</v>
      </c>
      <c r="H6" s="16">
        <f>[2]Março!$J$11</f>
        <v>24.840000000000003</v>
      </c>
      <c r="I6" s="16">
        <f>[2]Março!$J$12</f>
        <v>23.040000000000003</v>
      </c>
      <c r="J6" s="16">
        <f>[2]Março!$J$13</f>
        <v>33.840000000000003</v>
      </c>
      <c r="K6" s="16">
        <f>[2]Março!$J$14</f>
        <v>38.880000000000003</v>
      </c>
      <c r="L6" s="16">
        <f>[2]Março!$J$15</f>
        <v>14.4</v>
      </c>
      <c r="M6" s="16">
        <f>[2]Março!$J$16</f>
        <v>33.119999999999997</v>
      </c>
      <c r="N6" s="16">
        <f>[2]Março!$J$17</f>
        <v>36.72</v>
      </c>
      <c r="O6" s="16">
        <f>[2]Março!$J$18</f>
        <v>51.84</v>
      </c>
      <c r="P6" s="16">
        <f>[2]Março!$J$19</f>
        <v>42.84</v>
      </c>
      <c r="Q6" s="16">
        <f>[2]Março!$J$20</f>
        <v>38.159999999999997</v>
      </c>
      <c r="R6" s="16">
        <f>[2]Março!$J$21</f>
        <v>51.84</v>
      </c>
      <c r="S6" s="16">
        <f>[2]Março!$J$22</f>
        <v>32.76</v>
      </c>
      <c r="T6" s="16">
        <f>[2]Março!$J$23</f>
        <v>38.519999999999996</v>
      </c>
      <c r="U6" s="16">
        <f>[2]Março!$J$24</f>
        <v>47.519999999999996</v>
      </c>
      <c r="V6" s="16">
        <f>[2]Março!$J$25</f>
        <v>29.52</v>
      </c>
      <c r="W6" s="16">
        <f>[2]Março!$J$26</f>
        <v>29.880000000000003</v>
      </c>
      <c r="X6" s="16">
        <f>[2]Março!$J$27</f>
        <v>37.440000000000005</v>
      </c>
      <c r="Y6" s="16">
        <f>[2]Março!$J$28</f>
        <v>35.64</v>
      </c>
      <c r="Z6" s="16">
        <f>[2]Março!$J$29</f>
        <v>24.840000000000003</v>
      </c>
      <c r="AA6" s="16">
        <f>[2]Março!$J$30</f>
        <v>32.76</v>
      </c>
      <c r="AB6" s="16">
        <f>[2]Março!$J$31</f>
        <v>32.76</v>
      </c>
      <c r="AC6" s="16">
        <f>[2]Março!$J$32</f>
        <v>33.480000000000004</v>
      </c>
      <c r="AD6" s="16">
        <f>[2]Março!$J$33</f>
        <v>36.72</v>
      </c>
      <c r="AE6" s="16">
        <f>[2]Março!$J$34</f>
        <v>43.56</v>
      </c>
      <c r="AF6" s="16">
        <f>[2]Março!$J$35</f>
        <v>40.680000000000007</v>
      </c>
      <c r="AG6" s="34">
        <f>MAX(B6:AF6)</f>
        <v>51.84</v>
      </c>
      <c r="AH6" s="2"/>
    </row>
    <row r="7" spans="1:34" ht="17.100000000000001" customHeight="1" x14ac:dyDescent="0.2">
      <c r="A7" s="14" t="s">
        <v>1</v>
      </c>
      <c r="B7" s="86" t="str">
        <f>[3]Março!$J$5</f>
        <v>*</v>
      </c>
      <c r="C7" s="17">
        <f>[3]Março!$J$6</f>
        <v>24.840000000000003</v>
      </c>
      <c r="D7" s="86" t="str">
        <f>[3]Março!$J$7</f>
        <v>*</v>
      </c>
      <c r="E7" s="86" t="str">
        <f>[3]Março!$J$8</f>
        <v>*</v>
      </c>
      <c r="F7" s="86" t="str">
        <f>[3]Março!$J$9</f>
        <v>*</v>
      </c>
      <c r="G7" s="86" t="str">
        <f>[3]Março!$J$10</f>
        <v>*</v>
      </c>
      <c r="H7" s="86" t="str">
        <f>[3]Março!$J$11</f>
        <v>*</v>
      </c>
      <c r="I7" s="86" t="str">
        <f>[3]Março!$J$12</f>
        <v>*</v>
      </c>
      <c r="J7" s="86" t="str">
        <f>[3]Março!$J$13</f>
        <v>*</v>
      </c>
      <c r="K7" s="86" t="str">
        <f>[3]Março!$J$14</f>
        <v>*</v>
      </c>
      <c r="L7" s="86" t="str">
        <f>[3]Março!$J$15</f>
        <v>*</v>
      </c>
      <c r="M7" s="86" t="str">
        <f>[3]Março!$J$16</f>
        <v>*</v>
      </c>
      <c r="N7" s="86" t="str">
        <f>[3]Março!$J$17</f>
        <v>*</v>
      </c>
      <c r="O7" s="86" t="str">
        <f>[3]Março!$J$18</f>
        <v>*</v>
      </c>
      <c r="P7" s="86" t="str">
        <f>[3]Março!$J$19</f>
        <v>*</v>
      </c>
      <c r="Q7" s="86" t="str">
        <f>[3]Março!$J$20</f>
        <v>*</v>
      </c>
      <c r="R7" s="86" t="str">
        <f>[3]Março!$J$21</f>
        <v>*</v>
      </c>
      <c r="S7" s="86" t="str">
        <f>[3]Março!$J$22</f>
        <v>*</v>
      </c>
      <c r="T7" s="86" t="str">
        <f>[3]Março!$J$23</f>
        <v>*</v>
      </c>
      <c r="U7" s="86" t="str">
        <f>[3]Março!$J$24</f>
        <v>*</v>
      </c>
      <c r="V7" s="86" t="str">
        <f>[3]Março!$J$25</f>
        <v>*</v>
      </c>
      <c r="W7" s="86" t="str">
        <f>[3]Março!$J$26</f>
        <v>*</v>
      </c>
      <c r="X7" s="86" t="str">
        <f>[3]Março!$J$27</f>
        <v>*</v>
      </c>
      <c r="Y7" s="86" t="str">
        <f>[3]Março!$J$28</f>
        <v>*</v>
      </c>
      <c r="Z7" s="86" t="str">
        <f>[3]Março!$J$29</f>
        <v>*</v>
      </c>
      <c r="AA7" s="86" t="str">
        <f>[3]Março!$J$30</f>
        <v>*</v>
      </c>
      <c r="AB7" s="86" t="str">
        <f>[3]Março!$J$31</f>
        <v>*</v>
      </c>
      <c r="AC7" s="86" t="str">
        <f>[3]Março!$J$32</f>
        <v>*</v>
      </c>
      <c r="AD7" s="86" t="str">
        <f>[3]Março!$J$33</f>
        <v>*</v>
      </c>
      <c r="AE7" s="86" t="str">
        <f>[3]Março!$J$34</f>
        <v>*</v>
      </c>
      <c r="AF7" s="86" t="str">
        <f>[3]Março!$J$35</f>
        <v>*</v>
      </c>
      <c r="AG7" s="34">
        <f t="shared" ref="AG7:AG17" si="1">MAX(B7:AF7)</f>
        <v>24.840000000000003</v>
      </c>
      <c r="AH7" s="2"/>
    </row>
    <row r="8" spans="1:34" ht="17.100000000000001" customHeight="1" x14ac:dyDescent="0.2">
      <c r="A8" s="14" t="s">
        <v>62</v>
      </c>
      <c r="B8" s="17">
        <f>[4]Março!$J$5</f>
        <v>37.800000000000004</v>
      </c>
      <c r="C8" s="17">
        <f>[4]Março!$J$6</f>
        <v>30.240000000000002</v>
      </c>
      <c r="D8" s="17">
        <f>[4]Março!$J$7</f>
        <v>41.76</v>
      </c>
      <c r="E8" s="17">
        <f>[4]Março!$J$8</f>
        <v>51.12</v>
      </c>
      <c r="F8" s="17">
        <f>[4]Março!$J$9</f>
        <v>32.04</v>
      </c>
      <c r="G8" s="17">
        <f>[4]Março!$J$10</f>
        <v>27</v>
      </c>
      <c r="H8" s="17">
        <f>[4]Março!$J$11</f>
        <v>78.12</v>
      </c>
      <c r="I8" s="17">
        <f>[4]Março!$J$12</f>
        <v>21.6</v>
      </c>
      <c r="J8" s="17">
        <f>[4]Março!$J$13</f>
        <v>34.92</v>
      </c>
      <c r="K8" s="17">
        <f>[4]Março!$J$14</f>
        <v>59.760000000000005</v>
      </c>
      <c r="L8" s="17">
        <f>[4]Março!$J$15</f>
        <v>32.76</v>
      </c>
      <c r="M8" s="17">
        <f>[4]Março!$J$16</f>
        <v>27.720000000000002</v>
      </c>
      <c r="N8" s="17">
        <f>[4]Março!$J$17</f>
        <v>33.840000000000003</v>
      </c>
      <c r="O8" s="17">
        <f>[4]Março!$J$18</f>
        <v>32.76</v>
      </c>
      <c r="P8" s="17">
        <f>[4]Março!$J$19</f>
        <v>42.480000000000004</v>
      </c>
      <c r="Q8" s="17">
        <f>[4]Março!$J$20</f>
        <v>35.64</v>
      </c>
      <c r="R8" s="17">
        <f>[4]Março!$J$21</f>
        <v>49.32</v>
      </c>
      <c r="S8" s="17">
        <f>[4]Março!$J$22</f>
        <v>49.32</v>
      </c>
      <c r="T8" s="17">
        <f>[4]Março!$J$23</f>
        <v>38.519999999999996</v>
      </c>
      <c r="U8" s="17">
        <f>[4]Março!$J$24</f>
        <v>36</v>
      </c>
      <c r="V8" s="17">
        <f>[4]Março!$J$25</f>
        <v>50.76</v>
      </c>
      <c r="W8" s="17">
        <f>[4]Março!$J$26</f>
        <v>52.92</v>
      </c>
      <c r="X8" s="17">
        <f>[4]Março!$J$27</f>
        <v>40.680000000000007</v>
      </c>
      <c r="Y8" s="17">
        <f>[4]Março!$J$28</f>
        <v>38.159999999999997</v>
      </c>
      <c r="Z8" s="17">
        <f>[4]Março!$J$29</f>
        <v>36</v>
      </c>
      <c r="AA8" s="17">
        <f>[4]Março!$J$30</f>
        <v>32.4</v>
      </c>
      <c r="AB8" s="17">
        <f>[4]Março!$J$31</f>
        <v>32.76</v>
      </c>
      <c r="AC8" s="17">
        <f>[4]Março!$J$32</f>
        <v>31.680000000000003</v>
      </c>
      <c r="AD8" s="17">
        <f>[4]Março!$J$33</f>
        <v>38.519999999999996</v>
      </c>
      <c r="AE8" s="17">
        <f>[4]Março!$J$34</f>
        <v>41.04</v>
      </c>
      <c r="AF8" s="17">
        <f>[4]Março!$J$35</f>
        <v>28.44</v>
      </c>
      <c r="AG8" s="34">
        <f t="shared" ref="AG8" si="2">MAX(B8:AF8)</f>
        <v>78.12</v>
      </c>
      <c r="AH8" s="2"/>
    </row>
    <row r="9" spans="1:34" ht="17.100000000000001" customHeight="1" x14ac:dyDescent="0.2">
      <c r="A9" s="14" t="s">
        <v>46</v>
      </c>
      <c r="B9" s="17">
        <f>[5]Março!$J$5</f>
        <v>16.559999999999999</v>
      </c>
      <c r="C9" s="17">
        <f>[5]Março!$J$6</f>
        <v>63.360000000000007</v>
      </c>
      <c r="D9" s="17">
        <f>[5]Março!$J$7</f>
        <v>21.96</v>
      </c>
      <c r="E9" s="17">
        <f>[5]Março!$J$8</f>
        <v>41.76</v>
      </c>
      <c r="F9" s="17">
        <f>[5]Março!$J$9</f>
        <v>20.52</v>
      </c>
      <c r="G9" s="17">
        <f>[5]Março!$J$10</f>
        <v>24.12</v>
      </c>
      <c r="H9" s="17">
        <f>[5]Março!$J$11</f>
        <v>25.56</v>
      </c>
      <c r="I9" s="17">
        <f>[5]Março!$J$12</f>
        <v>23.400000000000002</v>
      </c>
      <c r="J9" s="17">
        <f>[5]Março!$J$13</f>
        <v>30.240000000000002</v>
      </c>
      <c r="K9" s="17">
        <f>[5]Março!$J$14</f>
        <v>54.72</v>
      </c>
      <c r="L9" s="17">
        <f>[5]Março!$J$15</f>
        <v>23.400000000000002</v>
      </c>
      <c r="M9" s="17">
        <f>[5]Março!$J$16</f>
        <v>19.079999999999998</v>
      </c>
      <c r="N9" s="17">
        <f>[5]Março!$J$17</f>
        <v>37.800000000000004</v>
      </c>
      <c r="O9" s="17">
        <f>[5]Março!$J$18</f>
        <v>49.32</v>
      </c>
      <c r="P9" s="17">
        <f>[5]Março!$J$19</f>
        <v>33.840000000000003</v>
      </c>
      <c r="Q9" s="17">
        <f>[5]Março!$J$20</f>
        <v>32.76</v>
      </c>
      <c r="R9" s="17">
        <f>[5]Março!$J$21</f>
        <v>45.72</v>
      </c>
      <c r="S9" s="17">
        <f>[5]Março!$J$22</f>
        <v>40.32</v>
      </c>
      <c r="T9" s="17">
        <f>[5]Março!$J$23</f>
        <v>31.319999999999997</v>
      </c>
      <c r="U9" s="17">
        <f>[5]Março!$J$24</f>
        <v>39.96</v>
      </c>
      <c r="V9" s="17">
        <f>[5]Março!$J$25</f>
        <v>25.92</v>
      </c>
      <c r="W9" s="17">
        <f>[5]Março!$J$26</f>
        <v>28.44</v>
      </c>
      <c r="X9" s="17">
        <f>[5]Março!$J$27</f>
        <v>29.16</v>
      </c>
      <c r="Y9" s="17">
        <f>[5]Março!$J$28</f>
        <v>20.88</v>
      </c>
      <c r="Z9" s="17">
        <f>[5]Março!$J$29</f>
        <v>21.6</v>
      </c>
      <c r="AA9" s="17">
        <f>[5]Março!$J$30</f>
        <v>20.16</v>
      </c>
      <c r="AB9" s="17">
        <f>[5]Março!$J$31</f>
        <v>21.96</v>
      </c>
      <c r="AC9" s="17">
        <f>[5]Março!$J$32</f>
        <v>31.680000000000003</v>
      </c>
      <c r="AD9" s="17">
        <f>[5]Março!$J$33</f>
        <v>42.84</v>
      </c>
      <c r="AE9" s="17">
        <f>[5]Março!$J$34</f>
        <v>47.16</v>
      </c>
      <c r="AF9" s="17">
        <f>[5]Março!$J$35</f>
        <v>40.680000000000007</v>
      </c>
      <c r="AG9" s="34">
        <f t="shared" si="1"/>
        <v>63.360000000000007</v>
      </c>
      <c r="AH9" s="2"/>
    </row>
    <row r="10" spans="1:34" ht="17.100000000000001" customHeight="1" x14ac:dyDescent="0.2">
      <c r="A10" s="14" t="s">
        <v>2</v>
      </c>
      <c r="B10" s="16">
        <f>[6]Março!$J$5</f>
        <v>25.92</v>
      </c>
      <c r="C10" s="16">
        <f>[6]Março!$J$6</f>
        <v>59.4</v>
      </c>
      <c r="D10" s="16">
        <f>[6]Março!$J$7</f>
        <v>39.24</v>
      </c>
      <c r="E10" s="16">
        <f>[6]Março!$J$8</f>
        <v>47.519999999999996</v>
      </c>
      <c r="F10" s="16">
        <f>[6]Março!$J$9</f>
        <v>21.96</v>
      </c>
      <c r="G10" s="16">
        <f>[6]Março!$J$10</f>
        <v>42.12</v>
      </c>
      <c r="H10" s="16">
        <f>[6]Março!$J$11</f>
        <v>38.159999999999997</v>
      </c>
      <c r="I10" s="16">
        <f>[6]Março!$J$12</f>
        <v>23.759999999999998</v>
      </c>
      <c r="J10" s="16">
        <f>[6]Março!$J$13</f>
        <v>33.119999999999997</v>
      </c>
      <c r="K10" s="16">
        <f>[6]Março!$J$14</f>
        <v>44.64</v>
      </c>
      <c r="L10" s="16">
        <f>[6]Março!$J$15</f>
        <v>43.56</v>
      </c>
      <c r="M10" s="16">
        <f>[6]Março!$J$16</f>
        <v>33.119999999999997</v>
      </c>
      <c r="N10" s="16">
        <f>[6]Março!$J$17</f>
        <v>24.12</v>
      </c>
      <c r="O10" s="16">
        <f>[6]Março!$J$18</f>
        <v>46.800000000000004</v>
      </c>
      <c r="P10" s="16">
        <f>[6]Março!$J$19</f>
        <v>49.680000000000007</v>
      </c>
      <c r="Q10" s="16">
        <f>[6]Março!$J$20</f>
        <v>38.159999999999997</v>
      </c>
      <c r="R10" s="16">
        <f>[6]Março!$J$21</f>
        <v>43.2</v>
      </c>
      <c r="S10" s="16">
        <f>[6]Março!$J$22</f>
        <v>32.4</v>
      </c>
      <c r="T10" s="16">
        <f>[6]Março!$J$23</f>
        <v>35.64</v>
      </c>
      <c r="U10" s="16">
        <f>[6]Março!$J$24</f>
        <v>34.92</v>
      </c>
      <c r="V10" s="16">
        <f>[6]Março!$J$25</f>
        <v>32.4</v>
      </c>
      <c r="W10" s="16">
        <f>[6]Março!$J$26</f>
        <v>47.88</v>
      </c>
      <c r="X10" s="16">
        <f>[6]Março!$J$27</f>
        <v>32.04</v>
      </c>
      <c r="Y10" s="16">
        <f>[6]Março!$J$28</f>
        <v>39.24</v>
      </c>
      <c r="Z10" s="16">
        <f>[6]Março!$J$29</f>
        <v>34.200000000000003</v>
      </c>
      <c r="AA10" s="16">
        <f>[6]Março!$J$30</f>
        <v>39.96</v>
      </c>
      <c r="AB10" s="16">
        <f>[6]Março!$J$31</f>
        <v>43.56</v>
      </c>
      <c r="AC10" s="16">
        <f>[6]Março!$J$32</f>
        <v>31.680000000000003</v>
      </c>
      <c r="AD10" s="16">
        <f>[6]Março!$J$33</f>
        <v>32.04</v>
      </c>
      <c r="AE10" s="16">
        <f>[6]Março!$J$34</f>
        <v>41.76</v>
      </c>
      <c r="AF10" s="16">
        <f>[6]Março!$J$35</f>
        <v>34.56</v>
      </c>
      <c r="AG10" s="34">
        <f t="shared" si="1"/>
        <v>59.4</v>
      </c>
      <c r="AH10" s="2"/>
    </row>
    <row r="11" spans="1:34" ht="17.100000000000001" customHeight="1" x14ac:dyDescent="0.2">
      <c r="A11" s="14" t="s">
        <v>3</v>
      </c>
      <c r="B11" s="16">
        <f>[7]Março!$J$5</f>
        <v>33.480000000000004</v>
      </c>
      <c r="C11" s="16">
        <f>[7]Março!$J$6</f>
        <v>24.48</v>
      </c>
      <c r="D11" s="16">
        <f>[7]Março!$J$7</f>
        <v>26.64</v>
      </c>
      <c r="E11" s="16">
        <f>[7]Março!$J$8</f>
        <v>37.800000000000004</v>
      </c>
      <c r="F11" s="16">
        <f>[7]Março!$J$9</f>
        <v>20.88</v>
      </c>
      <c r="G11" s="16">
        <f>[7]Março!$J$10</f>
        <v>19.440000000000001</v>
      </c>
      <c r="H11" s="16">
        <f>[7]Março!$J$11</f>
        <v>39.24</v>
      </c>
      <c r="I11" s="16">
        <f>[7]Março!$J$12</f>
        <v>18.36</v>
      </c>
      <c r="J11" s="16">
        <f>[7]Março!$J$13</f>
        <v>18.36</v>
      </c>
      <c r="K11" s="16">
        <f>[7]Março!$J$14</f>
        <v>30.6</v>
      </c>
      <c r="L11" s="16">
        <f>[7]Março!$J$15</f>
        <v>38.880000000000003</v>
      </c>
      <c r="M11" s="16">
        <f>[7]Março!$J$16</f>
        <v>33.480000000000004</v>
      </c>
      <c r="N11" s="16">
        <f>[7]Março!$J$17</f>
        <v>28.08</v>
      </c>
      <c r="O11" s="16">
        <f>[7]Março!$J$18</f>
        <v>32.76</v>
      </c>
      <c r="P11" s="16">
        <f>[7]Março!$J$19</f>
        <v>33.840000000000003</v>
      </c>
      <c r="Q11" s="16">
        <f>[7]Março!$J$20</f>
        <v>25.92</v>
      </c>
      <c r="R11" s="16">
        <f>[7]Março!$J$21</f>
        <v>61.92</v>
      </c>
      <c r="S11" s="16">
        <f>[7]Março!$J$22</f>
        <v>30.6</v>
      </c>
      <c r="T11" s="16">
        <f>[7]Março!$J$23</f>
        <v>16.920000000000002</v>
      </c>
      <c r="U11" s="16">
        <f>[7]Março!$J$24</f>
        <v>39.6</v>
      </c>
      <c r="V11" s="16">
        <f>[7]Março!$J$25</f>
        <v>28.8</v>
      </c>
      <c r="W11" s="16">
        <f>[7]Março!$J$26</f>
        <v>37.080000000000005</v>
      </c>
      <c r="X11" s="16">
        <f>[7]Março!$J$27</f>
        <v>16.559999999999999</v>
      </c>
      <c r="Y11" s="16">
        <f>[7]Março!$J$28</f>
        <v>23.400000000000002</v>
      </c>
      <c r="Z11" s="16">
        <f>[7]Março!$J$29</f>
        <v>33.480000000000004</v>
      </c>
      <c r="AA11" s="16">
        <f>[7]Março!$J$30</f>
        <v>31.319999999999997</v>
      </c>
      <c r="AB11" s="16">
        <f>[7]Março!$J$31</f>
        <v>38.159999999999997</v>
      </c>
      <c r="AC11" s="16">
        <f>[7]Março!$J$32</f>
        <v>21.96</v>
      </c>
      <c r="AD11" s="16">
        <f>[7]Março!$J$33</f>
        <v>44.64</v>
      </c>
      <c r="AE11" s="16">
        <f>[7]Março!$J$34</f>
        <v>32.4</v>
      </c>
      <c r="AF11" s="16">
        <f>[7]Março!$J$35</f>
        <v>15.48</v>
      </c>
      <c r="AG11" s="34">
        <f>MAX(B11:AF11)</f>
        <v>61.92</v>
      </c>
      <c r="AH11" s="2"/>
    </row>
    <row r="12" spans="1:34" ht="17.100000000000001" customHeight="1" x14ac:dyDescent="0.2">
      <c r="A12" s="14" t="s">
        <v>4</v>
      </c>
      <c r="B12" s="16">
        <f>[8]Março!$J$5</f>
        <v>34.92</v>
      </c>
      <c r="C12" s="16">
        <f>[8]Março!$J$6</f>
        <v>41.04</v>
      </c>
      <c r="D12" s="16">
        <f>[8]Março!$J$7</f>
        <v>42.84</v>
      </c>
      <c r="E12" s="16">
        <f>[8]Março!$J$8</f>
        <v>50.04</v>
      </c>
      <c r="F12" s="16">
        <f>[8]Março!$J$9</f>
        <v>43.56</v>
      </c>
      <c r="G12" s="16">
        <f>[8]Março!$J$10</f>
        <v>26.28</v>
      </c>
      <c r="H12" s="16">
        <f>[8]Março!$J$11</f>
        <v>44.64</v>
      </c>
      <c r="I12" s="16">
        <f>[8]Março!$J$12</f>
        <v>24.840000000000003</v>
      </c>
      <c r="J12" s="16">
        <f>[8]Março!$J$13</f>
        <v>34.200000000000003</v>
      </c>
      <c r="K12" s="16">
        <f>[8]Março!$J$14</f>
        <v>41.76</v>
      </c>
      <c r="L12" s="16">
        <f>[8]Março!$J$15</f>
        <v>34.92</v>
      </c>
      <c r="M12" s="16">
        <f>[8]Março!$J$16</f>
        <v>35.64</v>
      </c>
      <c r="N12" s="16">
        <f>[8]Março!$J$17</f>
        <v>32.4</v>
      </c>
      <c r="O12" s="16">
        <f>[8]Março!$J$18</f>
        <v>39.6</v>
      </c>
      <c r="P12" s="16">
        <f>[8]Março!$J$19</f>
        <v>37.800000000000004</v>
      </c>
      <c r="Q12" s="16">
        <f>[8]Março!$J$20</f>
        <v>56.16</v>
      </c>
      <c r="R12" s="16">
        <f>[8]Março!$J$21</f>
        <v>35.28</v>
      </c>
      <c r="S12" s="16">
        <f>[8]Março!$J$22</f>
        <v>34.92</v>
      </c>
      <c r="T12" s="16">
        <f>[8]Março!$J$23</f>
        <v>42.480000000000004</v>
      </c>
      <c r="U12" s="16">
        <f>[8]Março!$J$24</f>
        <v>48.6</v>
      </c>
      <c r="V12" s="16">
        <f>[8]Março!$J$25</f>
        <v>31.319999999999997</v>
      </c>
      <c r="W12" s="16">
        <f>[8]Março!$J$26</f>
        <v>33.480000000000004</v>
      </c>
      <c r="X12" s="16">
        <f>[8]Março!$J$27</f>
        <v>30.6</v>
      </c>
      <c r="Y12" s="16">
        <f>[8]Março!$J$28</f>
        <v>29.52</v>
      </c>
      <c r="Z12" s="16">
        <f>[8]Março!$J$29</f>
        <v>30.240000000000002</v>
      </c>
      <c r="AA12" s="16">
        <f>[8]Março!$J$30</f>
        <v>37.440000000000005</v>
      </c>
      <c r="AB12" s="16">
        <f>[8]Março!$J$31</f>
        <v>41.04</v>
      </c>
      <c r="AC12" s="16">
        <f>[8]Março!$J$32</f>
        <v>27.720000000000002</v>
      </c>
      <c r="AD12" s="16">
        <f>[8]Março!$J$33</f>
        <v>30.6</v>
      </c>
      <c r="AE12" s="16">
        <f>[8]Março!$J$34</f>
        <v>37.080000000000005</v>
      </c>
      <c r="AF12" s="16">
        <f>[8]Março!$J$35</f>
        <v>29.16</v>
      </c>
      <c r="AG12" s="34">
        <f t="shared" si="1"/>
        <v>56.16</v>
      </c>
      <c r="AH12" s="2"/>
    </row>
    <row r="13" spans="1:34" ht="17.100000000000001" customHeight="1" x14ac:dyDescent="0.2">
      <c r="A13" s="14" t="s">
        <v>5</v>
      </c>
      <c r="B13" s="16">
        <f>[9]Março!$J$5</f>
        <v>18.36</v>
      </c>
      <c r="C13" s="16">
        <f>[9]Março!$J$6</f>
        <v>20.16</v>
      </c>
      <c r="D13" s="16">
        <f>[9]Março!$J$7</f>
        <v>32.04</v>
      </c>
      <c r="E13" s="16">
        <f>[9]Março!$J$8</f>
        <v>22.32</v>
      </c>
      <c r="F13" s="16">
        <f>[9]Março!$J$9</f>
        <v>28.44</v>
      </c>
      <c r="G13" s="16">
        <f>[9]Março!$J$10</f>
        <v>17.28</v>
      </c>
      <c r="H13" s="16">
        <f>[9]Março!$J$11</f>
        <v>26.28</v>
      </c>
      <c r="I13" s="16">
        <f>[9]Março!$J$12</f>
        <v>21.240000000000002</v>
      </c>
      <c r="J13" s="16">
        <f>[9]Março!$J$13</f>
        <v>18.36</v>
      </c>
      <c r="K13" s="16">
        <f>[9]Março!$J$14</f>
        <v>42.84</v>
      </c>
      <c r="L13" s="16">
        <f>[9]Março!$J$15</f>
        <v>52.56</v>
      </c>
      <c r="M13" s="16">
        <f>[9]Março!$J$16</f>
        <v>21.6</v>
      </c>
      <c r="N13" s="16">
        <f>[9]Março!$J$17</f>
        <v>20.16</v>
      </c>
      <c r="O13" s="16">
        <f>[9]Março!$J$18</f>
        <v>34.200000000000003</v>
      </c>
      <c r="P13" s="16">
        <f>[9]Março!$J$19</f>
        <v>53.28</v>
      </c>
      <c r="Q13" s="16">
        <f>[9]Março!$J$20</f>
        <v>29.880000000000003</v>
      </c>
      <c r="R13" s="16">
        <f>[9]Março!$J$21</f>
        <v>38.159999999999997</v>
      </c>
      <c r="S13" s="16">
        <f>[9]Março!$J$22</f>
        <v>30.96</v>
      </c>
      <c r="T13" s="16">
        <f>[9]Março!$J$23</f>
        <v>48.96</v>
      </c>
      <c r="U13" s="16">
        <f>[9]Março!$J$24</f>
        <v>23.400000000000002</v>
      </c>
      <c r="V13" s="16">
        <f>[9]Março!$J$25</f>
        <v>37.080000000000005</v>
      </c>
      <c r="W13" s="16">
        <f>[9]Março!$J$26</f>
        <v>37.440000000000005</v>
      </c>
      <c r="X13" s="16">
        <f>[9]Março!$J$27</f>
        <v>32.04</v>
      </c>
      <c r="Y13" s="16">
        <f>[9]Março!$J$28</f>
        <v>19.440000000000001</v>
      </c>
      <c r="Z13" s="16">
        <f>[9]Março!$J$29</f>
        <v>29.16</v>
      </c>
      <c r="AA13" s="16">
        <f>[9]Março!$J$30</f>
        <v>37.800000000000004</v>
      </c>
      <c r="AB13" s="16">
        <f>[9]Março!$J$31</f>
        <v>48.24</v>
      </c>
      <c r="AC13" s="16">
        <f>[9]Março!$J$32</f>
        <v>18.720000000000002</v>
      </c>
      <c r="AD13" s="16">
        <f>[9]Março!$J$33</f>
        <v>24.48</v>
      </c>
      <c r="AE13" s="16">
        <f>[9]Março!$J$34</f>
        <v>48.24</v>
      </c>
      <c r="AF13" s="16">
        <f>[9]Março!$J$35</f>
        <v>32.76</v>
      </c>
      <c r="AG13" s="34">
        <f t="shared" si="1"/>
        <v>53.28</v>
      </c>
      <c r="AH13" s="2"/>
    </row>
    <row r="14" spans="1:34" ht="17.100000000000001" customHeight="1" x14ac:dyDescent="0.2">
      <c r="A14" s="14" t="s">
        <v>48</v>
      </c>
      <c r="B14" s="16">
        <f>[10]Março!$J$5</f>
        <v>30.240000000000002</v>
      </c>
      <c r="C14" s="16">
        <f>[10]Março!$J$6</f>
        <v>42.480000000000004</v>
      </c>
      <c r="D14" s="16">
        <f>[10]Março!$J$7</f>
        <v>33.480000000000004</v>
      </c>
      <c r="E14" s="16">
        <f>[10]Março!$J$8</f>
        <v>36.36</v>
      </c>
      <c r="F14" s="16">
        <f>[10]Março!$J$9</f>
        <v>42.84</v>
      </c>
      <c r="G14" s="16">
        <f>[10]Março!$J$10</f>
        <v>29.52</v>
      </c>
      <c r="H14" s="16">
        <f>[10]Março!$J$11</f>
        <v>48.6</v>
      </c>
      <c r="I14" s="16">
        <f>[10]Março!$J$12</f>
        <v>31.680000000000003</v>
      </c>
      <c r="J14" s="16">
        <f>[10]Março!$J$13</f>
        <v>25.92</v>
      </c>
      <c r="K14" s="16">
        <f>[10]Março!$J$14</f>
        <v>49.32</v>
      </c>
      <c r="L14" s="16">
        <f>[10]Março!$J$15</f>
        <v>39.96</v>
      </c>
      <c r="M14" s="16">
        <f>[10]Março!$J$16</f>
        <v>35.28</v>
      </c>
      <c r="N14" s="16">
        <f>[10]Março!$J$17</f>
        <v>34.92</v>
      </c>
      <c r="O14" s="16">
        <f>[10]Março!$J$18</f>
        <v>47.16</v>
      </c>
      <c r="P14" s="16">
        <f>[10]Março!$J$19</f>
        <v>51.480000000000004</v>
      </c>
      <c r="Q14" s="16">
        <f>[10]Março!$J$20</f>
        <v>36.72</v>
      </c>
      <c r="R14" s="16">
        <f>[10]Março!$J$21</f>
        <v>45</v>
      </c>
      <c r="S14" s="16">
        <f>[10]Março!$J$22</f>
        <v>36.36</v>
      </c>
      <c r="T14" s="16">
        <f>[10]Março!$J$23</f>
        <v>32.76</v>
      </c>
      <c r="U14" s="16">
        <f>[10]Março!$J$24</f>
        <v>56.16</v>
      </c>
      <c r="V14" s="16">
        <f>[10]Março!$J$25</f>
        <v>44.28</v>
      </c>
      <c r="W14" s="16">
        <f>[10]Março!$J$26</f>
        <v>43.56</v>
      </c>
      <c r="X14" s="16">
        <f>[10]Março!$J$27</f>
        <v>28.44</v>
      </c>
      <c r="Y14" s="16">
        <f>[10]Março!$J$28</f>
        <v>26.28</v>
      </c>
      <c r="Z14" s="16">
        <f>[10]Março!$J$29</f>
        <v>47.16</v>
      </c>
      <c r="AA14" s="16">
        <f>[10]Março!$J$30</f>
        <v>39.24</v>
      </c>
      <c r="AB14" s="16">
        <f>[10]Março!$J$31</f>
        <v>35.64</v>
      </c>
      <c r="AC14" s="16">
        <f>[10]Março!$J$32</f>
        <v>24.840000000000003</v>
      </c>
      <c r="AD14" s="16">
        <f>[10]Março!$J$33</f>
        <v>43.2</v>
      </c>
      <c r="AE14" s="16">
        <f>[10]Março!$J$34</f>
        <v>37.080000000000005</v>
      </c>
      <c r="AF14" s="16">
        <f>[10]Março!$J$35</f>
        <v>43.2</v>
      </c>
      <c r="AG14" s="34">
        <f>MAX(B14:AF14)</f>
        <v>56.16</v>
      </c>
      <c r="AH14" s="2"/>
    </row>
    <row r="15" spans="1:34" ht="17.100000000000001" customHeight="1" x14ac:dyDescent="0.2">
      <c r="A15" s="14" t="s">
        <v>6</v>
      </c>
      <c r="B15" s="16">
        <f>[11]Março!$J$5</f>
        <v>36</v>
      </c>
      <c r="C15" s="16">
        <f>[11]Março!$J$6</f>
        <v>21.6</v>
      </c>
      <c r="D15" s="16">
        <f>[11]Março!$J$7</f>
        <v>24.12</v>
      </c>
      <c r="E15" s="16">
        <f>[11]Março!$J$8</f>
        <v>35.28</v>
      </c>
      <c r="F15" s="16">
        <f>[11]Março!$J$9</f>
        <v>23.400000000000002</v>
      </c>
      <c r="G15" s="16">
        <f>[11]Março!$J$10</f>
        <v>20.16</v>
      </c>
      <c r="H15" s="16">
        <f>[11]Março!$J$11</f>
        <v>36.72</v>
      </c>
      <c r="I15" s="16">
        <f>[11]Março!$J$12</f>
        <v>26.28</v>
      </c>
      <c r="J15" s="16">
        <f>[11]Março!$J$13</f>
        <v>39.24</v>
      </c>
      <c r="K15" s="16">
        <f>[11]Março!$J$14</f>
        <v>33.119999999999997</v>
      </c>
      <c r="L15" s="16">
        <f>[11]Março!$J$15</f>
        <v>39.6</v>
      </c>
      <c r="M15" s="16">
        <f>[11]Março!$J$16</f>
        <v>27</v>
      </c>
      <c r="N15" s="16">
        <f>[11]Março!$J$17</f>
        <v>26.28</v>
      </c>
      <c r="O15" s="16">
        <f>[11]Março!$J$18</f>
        <v>51.12</v>
      </c>
      <c r="P15" s="16">
        <f>[11]Março!$J$19</f>
        <v>47.16</v>
      </c>
      <c r="Q15" s="16">
        <f>[11]Março!$J$20</f>
        <v>48.6</v>
      </c>
      <c r="R15" s="16">
        <f>[11]Março!$J$21</f>
        <v>39.6</v>
      </c>
      <c r="S15" s="16">
        <f>[11]Março!$J$22</f>
        <v>33.119999999999997</v>
      </c>
      <c r="T15" s="16">
        <f>[11]Março!$J$23</f>
        <v>33.119999999999997</v>
      </c>
      <c r="U15" s="16">
        <f>[11]Março!$J$24</f>
        <v>30.96</v>
      </c>
      <c r="V15" s="16">
        <f>[11]Março!$J$25</f>
        <v>37.080000000000005</v>
      </c>
      <c r="W15" s="16">
        <f>[11]Março!$J$26</f>
        <v>30.96</v>
      </c>
      <c r="X15" s="16">
        <f>[11]Março!$J$27</f>
        <v>21.96</v>
      </c>
      <c r="Y15" s="16">
        <f>[11]Março!$J$28</f>
        <v>21.6</v>
      </c>
      <c r="Z15" s="16">
        <f>[11]Março!$J$29</f>
        <v>39.6</v>
      </c>
      <c r="AA15" s="16">
        <f>[11]Março!$J$30</f>
        <v>38.880000000000003</v>
      </c>
      <c r="AB15" s="16">
        <f>[11]Março!$J$31</f>
        <v>28.08</v>
      </c>
      <c r="AC15" s="16">
        <f>[11]Março!$J$32</f>
        <v>37.080000000000005</v>
      </c>
      <c r="AD15" s="16">
        <f>[11]Março!$J$33</f>
        <v>34.200000000000003</v>
      </c>
      <c r="AE15" s="16">
        <f>[11]Março!$J$34</f>
        <v>34.92</v>
      </c>
      <c r="AF15" s="16">
        <f>[11]Março!$J$35</f>
        <v>25.2</v>
      </c>
      <c r="AG15" s="34">
        <f t="shared" si="1"/>
        <v>51.12</v>
      </c>
      <c r="AH15" s="2"/>
    </row>
    <row r="16" spans="1:34" ht="17.100000000000001" customHeight="1" x14ac:dyDescent="0.2">
      <c r="A16" s="14" t="s">
        <v>7</v>
      </c>
      <c r="B16" s="16">
        <f>[12]Março!$J$5</f>
        <v>21.240000000000002</v>
      </c>
      <c r="C16" s="16">
        <f>[12]Março!$J$6</f>
        <v>59.04</v>
      </c>
      <c r="D16" s="16">
        <f>[12]Março!$J$7</f>
        <v>38.880000000000003</v>
      </c>
      <c r="E16" s="16">
        <f>[12]Março!$J$8</f>
        <v>23.400000000000002</v>
      </c>
      <c r="F16" s="16">
        <f>[12]Março!$J$9</f>
        <v>24.12</v>
      </c>
      <c r="G16" s="16">
        <f>[12]Março!$J$10</f>
        <v>58.680000000000007</v>
      </c>
      <c r="H16" s="16">
        <f>[12]Março!$J$11</f>
        <v>27.36</v>
      </c>
      <c r="I16" s="16">
        <f>[12]Março!$J$12</f>
        <v>16.559999999999999</v>
      </c>
      <c r="J16" s="16">
        <f>[12]Março!$J$13</f>
        <v>36.72</v>
      </c>
      <c r="K16" s="16">
        <f>[12]Março!$J$14</f>
        <v>39.96</v>
      </c>
      <c r="L16" s="16">
        <f>[12]Março!$J$15</f>
        <v>45.36</v>
      </c>
      <c r="M16" s="16">
        <f>[12]Março!$J$16</f>
        <v>24.840000000000003</v>
      </c>
      <c r="N16" s="16">
        <f>[12]Março!$J$17</f>
        <v>38.159999999999997</v>
      </c>
      <c r="O16" s="16">
        <f>[12]Março!$J$18</f>
        <v>42.84</v>
      </c>
      <c r="P16" s="16">
        <f>[12]Março!$J$19</f>
        <v>42.12</v>
      </c>
      <c r="Q16" s="16">
        <f>[12]Março!$J$20</f>
        <v>37.440000000000005</v>
      </c>
      <c r="R16" s="16">
        <f>[12]Março!$J$21</f>
        <v>56.519999999999996</v>
      </c>
      <c r="S16" s="16">
        <f>[12]Março!$J$22</f>
        <v>54</v>
      </c>
      <c r="T16" s="16">
        <f>[12]Março!$J$23</f>
        <v>43.92</v>
      </c>
      <c r="U16" s="16">
        <f>[12]Março!$J$24</f>
        <v>37.800000000000004</v>
      </c>
      <c r="V16" s="16">
        <f>[12]Março!$J$25</f>
        <v>37.800000000000004</v>
      </c>
      <c r="W16" s="16">
        <f>[12]Março!$J$26</f>
        <v>28.8</v>
      </c>
      <c r="X16" s="16">
        <f>[12]Março!$J$27</f>
        <v>24.48</v>
      </c>
      <c r="Y16" s="16">
        <f>[12]Março!$J$28</f>
        <v>28.44</v>
      </c>
      <c r="Z16" s="16">
        <f>[12]Março!$J$29</f>
        <v>25.92</v>
      </c>
      <c r="AA16" s="16">
        <f>[12]Março!$J$30</f>
        <v>28.08</v>
      </c>
      <c r="AB16" s="16">
        <f>[12]Março!$J$31</f>
        <v>30.6</v>
      </c>
      <c r="AC16" s="16">
        <f>[12]Março!$J$32</f>
        <v>30.6</v>
      </c>
      <c r="AD16" s="16">
        <f>[12]Março!$J$33</f>
        <v>31.680000000000003</v>
      </c>
      <c r="AE16" s="16">
        <f>[12]Março!$J$34</f>
        <v>47.88</v>
      </c>
      <c r="AF16" s="16">
        <f>[12]Março!$J$35</f>
        <v>37.080000000000005</v>
      </c>
      <c r="AG16" s="34">
        <f t="shared" si="1"/>
        <v>59.04</v>
      </c>
      <c r="AH16" s="2"/>
    </row>
    <row r="17" spans="1:34" ht="17.100000000000001" customHeight="1" x14ac:dyDescent="0.2">
      <c r="A17" s="14" t="s">
        <v>8</v>
      </c>
      <c r="B17" s="16">
        <f>[13]Março!$J$5</f>
        <v>20.52</v>
      </c>
      <c r="C17" s="16">
        <f>[13]Março!$J$6</f>
        <v>46.800000000000004</v>
      </c>
      <c r="D17" s="16">
        <f>[13]Março!$J$7</f>
        <v>33.480000000000004</v>
      </c>
      <c r="E17" s="16">
        <f>[13]Março!$J$8</f>
        <v>29.16</v>
      </c>
      <c r="F17" s="16">
        <f>[13]Março!$J$9</f>
        <v>55.440000000000005</v>
      </c>
      <c r="G17" s="16">
        <f>[13]Março!$J$10</f>
        <v>28.08</v>
      </c>
      <c r="H17" s="16">
        <f>[13]Março!$J$11</f>
        <v>21.240000000000002</v>
      </c>
      <c r="I17" s="16">
        <f>[13]Março!$J$12</f>
        <v>14.76</v>
      </c>
      <c r="J17" s="16">
        <f>[13]Março!$J$13</f>
        <v>28.8</v>
      </c>
      <c r="K17" s="16">
        <f>[13]Março!$J$14</f>
        <v>46.800000000000004</v>
      </c>
      <c r="L17" s="16">
        <f>[13]Março!$J$15</f>
        <v>27.36</v>
      </c>
      <c r="M17" s="16">
        <f>[13]Março!$J$16</f>
        <v>38.880000000000003</v>
      </c>
      <c r="N17" s="16">
        <f>[13]Março!$J$17</f>
        <v>75.239999999999995</v>
      </c>
      <c r="O17" s="16">
        <f>[13]Março!$J$18</f>
        <v>38.159999999999997</v>
      </c>
      <c r="P17" s="16">
        <f>[13]Março!$J$19</f>
        <v>29.52</v>
      </c>
      <c r="Q17" s="16">
        <f>[13]Março!$J$20</f>
        <v>43.2</v>
      </c>
      <c r="R17" s="16">
        <f>[13]Março!$J$21</f>
        <v>40.680000000000007</v>
      </c>
      <c r="S17" s="16">
        <f>[13]Março!$J$22</f>
        <v>27.36</v>
      </c>
      <c r="T17" s="16">
        <f>[13]Março!$J$23</f>
        <v>47.16</v>
      </c>
      <c r="U17" s="16">
        <f>[13]Março!$J$24</f>
        <v>33.119999999999997</v>
      </c>
      <c r="V17" s="16">
        <f>[13]Março!$J$25</f>
        <v>31.319999999999997</v>
      </c>
      <c r="W17" s="16">
        <f>[13]Março!$J$26</f>
        <v>33.840000000000003</v>
      </c>
      <c r="X17" s="16">
        <f>[13]Março!$J$27</f>
        <v>26.64</v>
      </c>
      <c r="Y17" s="16">
        <f>[13]Março!$J$28</f>
        <v>36.72</v>
      </c>
      <c r="Z17" s="16">
        <f>[13]Março!$J$29</f>
        <v>28.44</v>
      </c>
      <c r="AA17" s="16">
        <f>[13]Março!$J$30</f>
        <v>31.319999999999997</v>
      </c>
      <c r="AB17" s="16">
        <f>[13]Março!$J$31</f>
        <v>37.440000000000005</v>
      </c>
      <c r="AC17" s="16">
        <f>[13]Março!$J$32</f>
        <v>37.440000000000005</v>
      </c>
      <c r="AD17" s="16">
        <f>[13]Março!$J$33</f>
        <v>48.6</v>
      </c>
      <c r="AE17" s="16">
        <f>[13]Março!$J$34</f>
        <v>46.800000000000004</v>
      </c>
      <c r="AF17" s="16">
        <f>[13]Março!$J$35</f>
        <v>39.6</v>
      </c>
      <c r="AG17" s="34">
        <f t="shared" si="1"/>
        <v>75.239999999999995</v>
      </c>
      <c r="AH17" s="2"/>
    </row>
    <row r="18" spans="1:34" ht="17.100000000000001" customHeight="1" x14ac:dyDescent="0.2">
      <c r="A18" s="14" t="s">
        <v>9</v>
      </c>
      <c r="B18" s="16">
        <f>[14]Março!$J$5</f>
        <v>23.400000000000002</v>
      </c>
      <c r="C18" s="16">
        <f>[14]Março!$J$6</f>
        <v>56.16</v>
      </c>
      <c r="D18" s="16">
        <f>[14]Março!$J$7</f>
        <v>74.160000000000011</v>
      </c>
      <c r="E18" s="16">
        <f>[14]Março!$J$8</f>
        <v>40.680000000000007</v>
      </c>
      <c r="F18" s="16">
        <f>[14]Março!$J$9</f>
        <v>33.480000000000004</v>
      </c>
      <c r="G18" s="16">
        <f>[14]Março!$J$10</f>
        <v>63</v>
      </c>
      <c r="H18" s="16">
        <f>[14]Março!$J$11</f>
        <v>27.720000000000002</v>
      </c>
      <c r="I18" s="16">
        <f>[14]Março!$J$12</f>
        <v>23.040000000000003</v>
      </c>
      <c r="J18" s="16">
        <f>[14]Março!$J$13</f>
        <v>28.08</v>
      </c>
      <c r="K18" s="16">
        <f>[14]Março!$J$14</f>
        <v>63.360000000000007</v>
      </c>
      <c r="L18" s="16">
        <f>[14]Março!$J$15</f>
        <v>33.480000000000004</v>
      </c>
      <c r="M18" s="16">
        <f>[14]Março!$J$16</f>
        <v>30.96</v>
      </c>
      <c r="N18" s="16">
        <f>[14]Março!$J$17</f>
        <v>27.720000000000002</v>
      </c>
      <c r="O18" s="16">
        <f>[14]Março!$J$18</f>
        <v>58.680000000000007</v>
      </c>
      <c r="P18" s="16">
        <f>[14]Março!$J$19</f>
        <v>29.880000000000003</v>
      </c>
      <c r="Q18" s="16">
        <f>[14]Março!$J$20</f>
        <v>41.76</v>
      </c>
      <c r="R18" s="16">
        <f>[14]Março!$J$21</f>
        <v>40.680000000000007</v>
      </c>
      <c r="S18" s="16">
        <f>[14]Março!$J$22</f>
        <v>33.840000000000003</v>
      </c>
      <c r="T18" s="16">
        <f>[14]Março!$J$23</f>
        <v>55.080000000000005</v>
      </c>
      <c r="U18" s="16">
        <f>[14]Março!$J$24</f>
        <v>39.6</v>
      </c>
      <c r="V18" s="16">
        <f>[14]Março!$J$25</f>
        <v>41.04</v>
      </c>
      <c r="W18" s="16">
        <f>[14]Março!$J$26</f>
        <v>34.92</v>
      </c>
      <c r="X18" s="16">
        <f>[14]Março!$J$27</f>
        <v>33.119999999999997</v>
      </c>
      <c r="Y18" s="16">
        <f>[14]Março!$J$28</f>
        <v>37.080000000000005</v>
      </c>
      <c r="Z18" s="16">
        <f>[14]Março!$J$29</f>
        <v>28.08</v>
      </c>
      <c r="AA18" s="16">
        <f>[14]Março!$J$30</f>
        <v>32.04</v>
      </c>
      <c r="AB18" s="16">
        <f>[14]Março!$J$31</f>
        <v>28.44</v>
      </c>
      <c r="AC18" s="16">
        <f>[14]Março!$J$32</f>
        <v>27</v>
      </c>
      <c r="AD18" s="16">
        <f>[14]Março!$J$33</f>
        <v>39.6</v>
      </c>
      <c r="AE18" s="16">
        <f>[14]Março!$J$34</f>
        <v>72</v>
      </c>
      <c r="AF18" s="16">
        <f>[14]Março!$J$35</f>
        <v>38.159999999999997</v>
      </c>
      <c r="AG18" s="34">
        <f t="shared" ref="AG18:AG25" si="3">MAX(B18:AF18)</f>
        <v>74.160000000000011</v>
      </c>
      <c r="AH18" s="2"/>
    </row>
    <row r="19" spans="1:34" ht="17.100000000000001" customHeight="1" x14ac:dyDescent="0.2">
      <c r="A19" s="14" t="s">
        <v>47</v>
      </c>
      <c r="B19" s="16">
        <f>[15]Março!$J$5</f>
        <v>19.079999999999998</v>
      </c>
      <c r="C19" s="16">
        <f>[15]Março!$J$6</f>
        <v>40.680000000000007</v>
      </c>
      <c r="D19" s="16">
        <f>[15]Março!$J$7</f>
        <v>22.32</v>
      </c>
      <c r="E19" s="16">
        <f>[15]Março!$J$8</f>
        <v>25.56</v>
      </c>
      <c r="F19" s="16">
        <f>[15]Março!$J$9</f>
        <v>22.32</v>
      </c>
      <c r="G19" s="16">
        <f>[15]Março!$J$10</f>
        <v>21.240000000000002</v>
      </c>
      <c r="H19" s="16">
        <f>[15]Março!$J$11</f>
        <v>27</v>
      </c>
      <c r="I19" s="16">
        <f>[15]Março!$J$12</f>
        <v>21.240000000000002</v>
      </c>
      <c r="J19" s="16">
        <f>[15]Março!$J$13</f>
        <v>32.4</v>
      </c>
      <c r="K19" s="16">
        <f>[15]Março!$J$14</f>
        <v>40.680000000000007</v>
      </c>
      <c r="L19" s="16">
        <f>[15]Março!$J$15</f>
        <v>15.48</v>
      </c>
      <c r="M19" s="16">
        <f>[15]Março!$J$16</f>
        <v>21.240000000000002</v>
      </c>
      <c r="N19" s="16">
        <f>[15]Março!$J$17</f>
        <v>19.440000000000001</v>
      </c>
      <c r="O19" s="16">
        <f>[15]Março!$J$18</f>
        <v>37.800000000000004</v>
      </c>
      <c r="P19" s="16">
        <f>[15]Março!$J$19</f>
        <v>39.96</v>
      </c>
      <c r="Q19" s="16">
        <f>[15]Março!$J$20</f>
        <v>39.96</v>
      </c>
      <c r="R19" s="16">
        <f>[15]Março!$J$21</f>
        <v>35.28</v>
      </c>
      <c r="S19" s="16">
        <f>[15]Março!$J$22</f>
        <v>28.08</v>
      </c>
      <c r="T19" s="16">
        <f>[15]Março!$J$23</f>
        <v>59.760000000000005</v>
      </c>
      <c r="U19" s="16">
        <f>[15]Março!$J$24</f>
        <v>38.880000000000003</v>
      </c>
      <c r="V19" s="16">
        <f>[15]Março!$J$25</f>
        <v>33.480000000000004</v>
      </c>
      <c r="W19" s="16">
        <f>[15]Março!$J$26</f>
        <v>32.04</v>
      </c>
      <c r="X19" s="16">
        <f>[15]Março!$J$27</f>
        <v>16.559999999999999</v>
      </c>
      <c r="Y19" s="16">
        <f>[15]Março!$J$28</f>
        <v>21.96</v>
      </c>
      <c r="Z19" s="16">
        <f>[15]Março!$J$29</f>
        <v>19.8</v>
      </c>
      <c r="AA19" s="16">
        <f>[15]Março!$J$30</f>
        <v>23.400000000000002</v>
      </c>
      <c r="AB19" s="16">
        <f>[15]Março!$J$31</f>
        <v>31.319999999999997</v>
      </c>
      <c r="AC19" s="16">
        <f>[15]Março!$J$32</f>
        <v>32.76</v>
      </c>
      <c r="AD19" s="16">
        <f>[15]Março!$J$33</f>
        <v>32.76</v>
      </c>
      <c r="AE19" s="16">
        <f>[15]Março!$J$34</f>
        <v>42.480000000000004</v>
      </c>
      <c r="AF19" s="16">
        <f>[15]Março!$J$35</f>
        <v>30.6</v>
      </c>
      <c r="AG19" s="34">
        <f t="shared" si="3"/>
        <v>59.760000000000005</v>
      </c>
      <c r="AH19" s="2"/>
    </row>
    <row r="20" spans="1:34" ht="17.100000000000001" customHeight="1" x14ac:dyDescent="0.2">
      <c r="A20" s="14" t="s">
        <v>10</v>
      </c>
      <c r="B20" s="16">
        <f>[16]Março!$J$5</f>
        <v>29.880000000000003</v>
      </c>
      <c r="C20" s="16">
        <f>[16]Março!$J$6</f>
        <v>41.04</v>
      </c>
      <c r="D20" s="16">
        <f>[16]Março!$J$7</f>
        <v>23.759999999999998</v>
      </c>
      <c r="E20" s="16">
        <f>[16]Março!$J$8</f>
        <v>20.88</v>
      </c>
      <c r="F20" s="16">
        <f>[16]Março!$J$9</f>
        <v>23.040000000000003</v>
      </c>
      <c r="G20" s="16">
        <f>[16]Março!$J$10</f>
        <v>36.72</v>
      </c>
      <c r="H20" s="16">
        <f>[16]Março!$J$11</f>
        <v>28.08</v>
      </c>
      <c r="I20" s="16">
        <f>[16]Março!$J$12</f>
        <v>18.36</v>
      </c>
      <c r="J20" s="16">
        <f>[16]Março!$J$13</f>
        <v>29.52</v>
      </c>
      <c r="K20" s="16">
        <f>[16]Março!$J$14</f>
        <v>37.080000000000005</v>
      </c>
      <c r="L20" s="16">
        <f>[16]Março!$J$15</f>
        <v>18.36</v>
      </c>
      <c r="M20" s="16">
        <f>[16]Março!$J$16</f>
        <v>32.4</v>
      </c>
      <c r="N20" s="16">
        <f>[16]Março!$J$17</f>
        <v>37.440000000000005</v>
      </c>
      <c r="O20" s="16">
        <f>[16]Março!$J$18</f>
        <v>41.04</v>
      </c>
      <c r="P20" s="16">
        <f>[16]Março!$J$19</f>
        <v>34.200000000000003</v>
      </c>
      <c r="Q20" s="16">
        <f>[16]Março!$J$20</f>
        <v>31.680000000000003</v>
      </c>
      <c r="R20" s="16">
        <f>[16]Março!$J$21</f>
        <v>36.36</v>
      </c>
      <c r="S20" s="16">
        <f>[16]Março!$J$22</f>
        <v>30.96</v>
      </c>
      <c r="T20" s="16">
        <f>[16]Março!$J$23</f>
        <v>50.4</v>
      </c>
      <c r="U20" s="16">
        <f>[16]Março!$J$24</f>
        <v>37.800000000000004</v>
      </c>
      <c r="V20" s="16">
        <f>[16]Março!$J$25</f>
        <v>41.76</v>
      </c>
      <c r="W20" s="16">
        <f>[16]Março!$J$26</f>
        <v>30.6</v>
      </c>
      <c r="X20" s="16">
        <f>[16]Março!$J$27</f>
        <v>23.040000000000003</v>
      </c>
      <c r="Y20" s="16">
        <f>[16]Março!$J$28</f>
        <v>24.48</v>
      </c>
      <c r="Z20" s="16">
        <f>[16]Março!$J$29</f>
        <v>23.400000000000002</v>
      </c>
      <c r="AA20" s="16">
        <f>[16]Março!$J$30</f>
        <v>30.240000000000002</v>
      </c>
      <c r="AB20" s="16">
        <f>[16]Março!$J$31</f>
        <v>30.240000000000002</v>
      </c>
      <c r="AC20" s="16">
        <f>[16]Março!$J$32</f>
        <v>30.240000000000002</v>
      </c>
      <c r="AD20" s="16">
        <f>[16]Março!$J$33</f>
        <v>41.04</v>
      </c>
      <c r="AE20" s="16">
        <f>[16]Março!$J$34</f>
        <v>38.880000000000003</v>
      </c>
      <c r="AF20" s="16">
        <f>[16]Março!$J$35</f>
        <v>33.840000000000003</v>
      </c>
      <c r="AG20" s="34">
        <f t="shared" si="3"/>
        <v>50.4</v>
      </c>
      <c r="AH20" s="2"/>
    </row>
    <row r="21" spans="1:34" ht="17.100000000000001" customHeight="1" x14ac:dyDescent="0.2">
      <c r="A21" s="14" t="s">
        <v>11</v>
      </c>
      <c r="B21" s="16">
        <f>[17]Março!$J$5</f>
        <v>20.52</v>
      </c>
      <c r="C21" s="16">
        <f>[17]Março!$J$6</f>
        <v>39.24</v>
      </c>
      <c r="D21" s="16">
        <f>[17]Março!$J$7</f>
        <v>29.52</v>
      </c>
      <c r="E21" s="16">
        <f>[17]Março!$J$8</f>
        <v>26.64</v>
      </c>
      <c r="F21" s="16">
        <f>[17]Março!$J$9</f>
        <v>21.240000000000002</v>
      </c>
      <c r="G21" s="16">
        <f>[17]Março!$J$10</f>
        <v>39.96</v>
      </c>
      <c r="H21" s="16">
        <f>[17]Março!$J$11</f>
        <v>24.840000000000003</v>
      </c>
      <c r="I21" s="16">
        <f>[17]Março!$J$12</f>
        <v>20.88</v>
      </c>
      <c r="J21" s="16">
        <f>[17]Março!$J$13</f>
        <v>24.48</v>
      </c>
      <c r="K21" s="16">
        <f>[17]Março!$J$14</f>
        <v>65.88000000000001</v>
      </c>
      <c r="L21" s="16">
        <f>[17]Março!$J$15</f>
        <v>27</v>
      </c>
      <c r="M21" s="16">
        <f>[17]Março!$J$16</f>
        <v>16.2</v>
      </c>
      <c r="N21" s="16">
        <f>[17]Março!$J$17</f>
        <v>32.04</v>
      </c>
      <c r="O21" s="16">
        <f>[17]Março!$J$18</f>
        <v>39.96</v>
      </c>
      <c r="P21" s="16">
        <f>[17]Março!$J$19</f>
        <v>34.56</v>
      </c>
      <c r="Q21" s="16">
        <f>[17]Março!$J$20</f>
        <v>30.6</v>
      </c>
      <c r="R21" s="16">
        <f>[17]Março!$J$21</f>
        <v>35.28</v>
      </c>
      <c r="S21" s="16">
        <f>[17]Março!$J$22</f>
        <v>39.24</v>
      </c>
      <c r="T21" s="16">
        <f>[17]Março!$J$23</f>
        <v>37.080000000000005</v>
      </c>
      <c r="U21" s="16">
        <f>[17]Março!$J$24</f>
        <v>39.96</v>
      </c>
      <c r="V21" s="16">
        <f>[17]Março!$J$25</f>
        <v>33.119999999999997</v>
      </c>
      <c r="W21" s="16">
        <f>[17]Março!$J$26</f>
        <v>21.6</v>
      </c>
      <c r="X21" s="16">
        <f>[17]Março!$J$27</f>
        <v>24.840000000000003</v>
      </c>
      <c r="Y21" s="16">
        <f>[17]Março!$J$28</f>
        <v>25.56</v>
      </c>
      <c r="Z21" s="16">
        <f>[17]Março!$J$29</f>
        <v>26.28</v>
      </c>
      <c r="AA21" s="16">
        <f>[17]Março!$J$30</f>
        <v>27.36</v>
      </c>
      <c r="AB21" s="16">
        <f>[17]Março!$J$31</f>
        <v>22.32</v>
      </c>
      <c r="AC21" s="16">
        <f>[17]Março!$J$32</f>
        <v>38.880000000000003</v>
      </c>
      <c r="AD21" s="16">
        <f>[17]Março!$J$33</f>
        <v>24.840000000000003</v>
      </c>
      <c r="AE21" s="16">
        <f>[17]Março!$J$34</f>
        <v>39.6</v>
      </c>
      <c r="AF21" s="16">
        <f>[17]Março!$J$35</f>
        <v>29.880000000000003</v>
      </c>
      <c r="AG21" s="34">
        <f t="shared" si="3"/>
        <v>65.88000000000001</v>
      </c>
      <c r="AH21" s="2"/>
    </row>
    <row r="22" spans="1:34" ht="17.100000000000001" customHeight="1" x14ac:dyDescent="0.2">
      <c r="A22" s="14" t="s">
        <v>12</v>
      </c>
      <c r="B22" s="16">
        <f>[18]Março!$J$5</f>
        <v>21.96</v>
      </c>
      <c r="C22" s="16">
        <f>[18]Março!$J$6</f>
        <v>29.16</v>
      </c>
      <c r="D22" s="16">
        <f>[18]Março!$J$7</f>
        <v>23.040000000000003</v>
      </c>
      <c r="E22" s="16">
        <f>[18]Março!$J$8</f>
        <v>19.8</v>
      </c>
      <c r="F22" s="16">
        <f>[18]Março!$J$9</f>
        <v>15.120000000000001</v>
      </c>
      <c r="G22" s="16">
        <f>[18]Março!$J$10</f>
        <v>20.88</v>
      </c>
      <c r="H22" s="16">
        <f>[18]Março!$J$11</f>
        <v>28.08</v>
      </c>
      <c r="I22" s="16">
        <f>[18]Março!$J$12</f>
        <v>17.28</v>
      </c>
      <c r="J22" s="16">
        <f>[18]Março!$J$13</f>
        <v>23.040000000000003</v>
      </c>
      <c r="K22" s="16">
        <f>[18]Março!$J$14</f>
        <v>46.080000000000005</v>
      </c>
      <c r="L22" s="16">
        <f>[18]Março!$J$15</f>
        <v>33.840000000000003</v>
      </c>
      <c r="M22" s="16">
        <f>[18]Março!$J$16</f>
        <v>13.32</v>
      </c>
      <c r="N22" s="16">
        <f>[18]Março!$J$17</f>
        <v>17.64</v>
      </c>
      <c r="O22" s="16">
        <f>[18]Março!$J$18</f>
        <v>37.800000000000004</v>
      </c>
      <c r="P22" s="16">
        <f>[18]Março!$J$19</f>
        <v>36.36</v>
      </c>
      <c r="Q22" s="16">
        <f>[18]Março!$J$20</f>
        <v>32.76</v>
      </c>
      <c r="R22" s="16">
        <f>[18]Março!$J$21</f>
        <v>30.240000000000002</v>
      </c>
      <c r="S22" s="16">
        <f>[18]Março!$J$22</f>
        <v>24.48</v>
      </c>
      <c r="T22" s="16">
        <f>[18]Março!$J$23</f>
        <v>42.12</v>
      </c>
      <c r="U22" s="16">
        <f>[18]Março!$J$24</f>
        <v>29.52</v>
      </c>
      <c r="V22" s="16">
        <f>[18]Março!$J$25</f>
        <v>30.6</v>
      </c>
      <c r="W22" s="16">
        <f>[18]Março!$J$26</f>
        <v>46.080000000000005</v>
      </c>
      <c r="X22" s="16">
        <f>[18]Março!$J$27</f>
        <v>26.28</v>
      </c>
      <c r="Y22" s="16">
        <f>[18]Março!$J$28</f>
        <v>18.36</v>
      </c>
      <c r="Z22" s="16">
        <f>[18]Março!$J$29</f>
        <v>20.16</v>
      </c>
      <c r="AA22" s="16">
        <f>[18]Março!$J$30</f>
        <v>16.920000000000002</v>
      </c>
      <c r="AB22" s="16">
        <f>[18]Março!$J$31</f>
        <v>18.36</v>
      </c>
      <c r="AC22" s="16">
        <f>[18]Março!$J$32</f>
        <v>25.2</v>
      </c>
      <c r="AD22" s="16">
        <f>[18]Março!$J$33</f>
        <v>27.720000000000002</v>
      </c>
      <c r="AE22" s="16">
        <f>[18]Março!$J$34</f>
        <v>41.04</v>
      </c>
      <c r="AF22" s="16">
        <f>[18]Março!$J$35</f>
        <v>25.56</v>
      </c>
      <c r="AG22" s="34">
        <f t="shared" si="3"/>
        <v>46.080000000000005</v>
      </c>
      <c r="AH22" s="2"/>
    </row>
    <row r="23" spans="1:34" ht="17.100000000000001" customHeight="1" x14ac:dyDescent="0.2">
      <c r="A23" s="14" t="s">
        <v>13</v>
      </c>
      <c r="B23" s="16">
        <f>[19]Março!$J$5</f>
        <v>26.64</v>
      </c>
      <c r="C23" s="16">
        <f>[19]Março!$J$6</f>
        <v>30.6</v>
      </c>
      <c r="D23" s="16">
        <f>[19]Março!$J$7</f>
        <v>18.36</v>
      </c>
      <c r="E23" s="16">
        <f>[19]Março!$J$8</f>
        <v>19.079999999999998</v>
      </c>
      <c r="F23" s="16">
        <f>[19]Março!$J$9</f>
        <v>27</v>
      </c>
      <c r="G23" s="16">
        <f>[19]Março!$J$10</f>
        <v>32.76</v>
      </c>
      <c r="H23" s="16">
        <f>[19]Março!$J$11</f>
        <v>24.840000000000003</v>
      </c>
      <c r="I23" s="16">
        <f>[19]Março!$J$12</f>
        <v>19.440000000000001</v>
      </c>
      <c r="J23" s="16">
        <f>[19]Março!$J$13</f>
        <v>27</v>
      </c>
      <c r="K23" s="16">
        <f>[19]Março!$J$14</f>
        <v>38.880000000000003</v>
      </c>
      <c r="L23" s="16">
        <f>[19]Março!$J$15</f>
        <v>48.24</v>
      </c>
      <c r="M23" s="16">
        <f>[19]Março!$J$16</f>
        <v>38.159999999999997</v>
      </c>
      <c r="N23" s="16">
        <f>[19]Março!$J$17</f>
        <v>33.119999999999997</v>
      </c>
      <c r="O23" s="16">
        <f>[19]Março!$J$18</f>
        <v>40.32</v>
      </c>
      <c r="P23" s="16">
        <f>[19]Março!$J$19</f>
        <v>45.72</v>
      </c>
      <c r="Q23" s="16">
        <f>[19]Março!$J$20</f>
        <v>57.960000000000008</v>
      </c>
      <c r="R23" s="16">
        <f>[19]Março!$J$21</f>
        <v>43.2</v>
      </c>
      <c r="S23" s="16">
        <f>[19]Março!$J$22</f>
        <v>47.16</v>
      </c>
      <c r="T23" s="16">
        <f>[19]Março!$J$23</f>
        <v>47.88</v>
      </c>
      <c r="U23" s="16">
        <f>[19]Março!$J$24</f>
        <v>40.680000000000007</v>
      </c>
      <c r="V23" s="16">
        <f>[19]Março!$J$25</f>
        <v>36.72</v>
      </c>
      <c r="W23" s="16">
        <f>[19]Março!$J$26</f>
        <v>57.960000000000008</v>
      </c>
      <c r="X23" s="16">
        <f>[19]Março!$J$27</f>
        <v>28.08</v>
      </c>
      <c r="Y23" s="16">
        <f>[19]Março!$J$28</f>
        <v>22.32</v>
      </c>
      <c r="Z23" s="16">
        <f>[19]Março!$J$29</f>
        <v>28.44</v>
      </c>
      <c r="AA23" s="16">
        <f>[19]Março!$J$30</f>
        <v>34.200000000000003</v>
      </c>
      <c r="AB23" s="16">
        <f>[19]Março!$J$31</f>
        <v>53.64</v>
      </c>
      <c r="AC23" s="16">
        <f>[19]Março!$J$32</f>
        <v>27.720000000000002</v>
      </c>
      <c r="AD23" s="86" t="str">
        <f>[19]Março!$J$33</f>
        <v>*</v>
      </c>
      <c r="AE23" s="16">
        <f>[19]Março!$J$34</f>
        <v>32.76</v>
      </c>
      <c r="AF23" s="16">
        <f>[19]Março!$J$35</f>
        <v>28.08</v>
      </c>
      <c r="AG23" s="34">
        <f t="shared" si="3"/>
        <v>57.960000000000008</v>
      </c>
      <c r="AH23" s="2"/>
    </row>
    <row r="24" spans="1:34" ht="17.100000000000001" customHeight="1" x14ac:dyDescent="0.2">
      <c r="A24" s="14" t="s">
        <v>14</v>
      </c>
      <c r="B24" s="16">
        <f>[20]Março!$J$5</f>
        <v>43.56</v>
      </c>
      <c r="C24" s="16">
        <f>[20]Março!$J$6</f>
        <v>39.6</v>
      </c>
      <c r="D24" s="16">
        <f>[20]Março!$J$7</f>
        <v>31.680000000000003</v>
      </c>
      <c r="E24" s="16">
        <f>[20]Março!$J$8</f>
        <v>37.800000000000004</v>
      </c>
      <c r="F24" s="16">
        <f>[20]Março!$J$9</f>
        <v>37.440000000000005</v>
      </c>
      <c r="G24" s="16">
        <f>[20]Março!$J$10</f>
        <v>24.840000000000003</v>
      </c>
      <c r="H24" s="16">
        <f>[20]Março!$J$11</f>
        <v>73.08</v>
      </c>
      <c r="I24" s="16">
        <f>[20]Março!$J$12</f>
        <v>24.48</v>
      </c>
      <c r="J24" s="16">
        <f>[20]Março!$J$13</f>
        <v>25.2</v>
      </c>
      <c r="K24" s="16">
        <f>[20]Março!$J$14</f>
        <v>48.24</v>
      </c>
      <c r="L24" s="16">
        <f>[20]Março!$J$15</f>
        <v>32.4</v>
      </c>
      <c r="M24" s="16">
        <f>[20]Março!$J$16</f>
        <v>21.240000000000002</v>
      </c>
      <c r="N24" s="16">
        <f>[20]Março!$J$17</f>
        <v>45.36</v>
      </c>
      <c r="O24" s="16">
        <f>[20]Março!$J$18</f>
        <v>32.04</v>
      </c>
      <c r="P24" s="16">
        <f>[20]Março!$J$19</f>
        <v>28.08</v>
      </c>
      <c r="Q24" s="16">
        <f>[20]Março!$J$20</f>
        <v>29.16</v>
      </c>
      <c r="R24" s="16">
        <f>[20]Março!$J$21</f>
        <v>36.36</v>
      </c>
      <c r="S24" s="16">
        <f>[20]Março!$J$22</f>
        <v>24.840000000000003</v>
      </c>
      <c r="T24" s="16">
        <f>[20]Março!$J$23</f>
        <v>20.16</v>
      </c>
      <c r="U24" s="16">
        <f>[20]Março!$J$24</f>
        <v>34.56</v>
      </c>
      <c r="V24" s="16">
        <f>[20]Março!$J$25</f>
        <v>28.44</v>
      </c>
      <c r="W24" s="16">
        <f>[20]Março!$J$26</f>
        <v>46.440000000000005</v>
      </c>
      <c r="X24" s="16">
        <f>[20]Março!$J$27</f>
        <v>25.56</v>
      </c>
      <c r="Y24" s="16">
        <f>[20]Março!$J$28</f>
        <v>27.720000000000002</v>
      </c>
      <c r="Z24" s="16">
        <f>[20]Março!$J$29</f>
        <v>24.840000000000003</v>
      </c>
      <c r="AA24" s="16">
        <f>[20]Março!$J$30</f>
        <v>37.440000000000005</v>
      </c>
      <c r="AB24" s="16">
        <f>[20]Março!$J$31</f>
        <v>34.56</v>
      </c>
      <c r="AC24" s="16">
        <f>[20]Março!$J$32</f>
        <v>24.48</v>
      </c>
      <c r="AD24" s="16">
        <f>[20]Março!$J$33</f>
        <v>74.52</v>
      </c>
      <c r="AE24" s="16">
        <f>[20]Março!$J$34</f>
        <v>33.480000000000004</v>
      </c>
      <c r="AF24" s="16">
        <f>[20]Março!$J$35</f>
        <v>29.16</v>
      </c>
      <c r="AG24" s="34">
        <f t="shared" si="3"/>
        <v>74.52</v>
      </c>
      <c r="AH24" s="2"/>
    </row>
    <row r="25" spans="1:34" ht="17.100000000000001" customHeight="1" x14ac:dyDescent="0.2">
      <c r="A25" s="14" t="s">
        <v>15</v>
      </c>
      <c r="B25" s="16">
        <f>[21]Março!$J$5</f>
        <v>25.2</v>
      </c>
      <c r="C25" s="16">
        <f>[21]Março!$J$6</f>
        <v>45</v>
      </c>
      <c r="D25" s="16">
        <f>[21]Março!$J$7</f>
        <v>32.76</v>
      </c>
      <c r="E25" s="16">
        <f>[21]Março!$J$8</f>
        <v>29.880000000000003</v>
      </c>
      <c r="F25" s="16">
        <f>[21]Março!$J$9</f>
        <v>24.840000000000003</v>
      </c>
      <c r="G25" s="16">
        <f>[21]Março!$J$10</f>
        <v>25.56</v>
      </c>
      <c r="H25" s="16">
        <f>[21]Março!$J$11</f>
        <v>23.759999999999998</v>
      </c>
      <c r="I25" s="16">
        <f>[21]Março!$J$12</f>
        <v>26.64</v>
      </c>
      <c r="J25" s="16">
        <f>[21]Março!$J$13</f>
        <v>35.28</v>
      </c>
      <c r="K25" s="16">
        <f>[21]Março!$J$14</f>
        <v>43.2</v>
      </c>
      <c r="L25" s="16">
        <f>[21]Março!$J$15</f>
        <v>38.519999999999996</v>
      </c>
      <c r="M25" s="16">
        <f>[21]Março!$J$16</f>
        <v>34.56</v>
      </c>
      <c r="N25" s="16">
        <f>[21]Março!$J$17</f>
        <v>32.4</v>
      </c>
      <c r="O25" s="16">
        <f>[21]Março!$J$18</f>
        <v>34.56</v>
      </c>
      <c r="P25" s="16">
        <f>[21]Março!$J$19</f>
        <v>48.96</v>
      </c>
      <c r="Q25" s="16">
        <f>[21]Março!$J$20</f>
        <v>38.159999999999997</v>
      </c>
      <c r="R25" s="16">
        <f>[21]Março!$J$21</f>
        <v>42.480000000000004</v>
      </c>
      <c r="S25" s="16">
        <f>[21]Março!$J$22</f>
        <v>32.04</v>
      </c>
      <c r="T25" s="16">
        <f>[21]Março!$J$23</f>
        <v>54</v>
      </c>
      <c r="U25" s="16">
        <f>[21]Março!$J$24</f>
        <v>46.440000000000005</v>
      </c>
      <c r="V25" s="16">
        <f>[21]Março!$J$25</f>
        <v>38.880000000000003</v>
      </c>
      <c r="W25" s="16">
        <f>[21]Março!$J$26</f>
        <v>29.52</v>
      </c>
      <c r="X25" s="16">
        <f>[21]Março!$J$27</f>
        <v>29.880000000000003</v>
      </c>
      <c r="Y25" s="16">
        <f>[21]Março!$J$28</f>
        <v>38.159999999999997</v>
      </c>
      <c r="Z25" s="16">
        <f>[21]Março!$J$29</f>
        <v>32.76</v>
      </c>
      <c r="AA25" s="16">
        <f>[21]Março!$J$30</f>
        <v>44.28</v>
      </c>
      <c r="AB25" s="16">
        <f>[21]Março!$J$31</f>
        <v>35.28</v>
      </c>
      <c r="AC25" s="16">
        <f>[21]Março!$J$32</f>
        <v>66.960000000000008</v>
      </c>
      <c r="AD25" s="16">
        <f>[21]Março!$J$33</f>
        <v>39.24</v>
      </c>
      <c r="AE25" s="16">
        <f>[21]Março!$J$34</f>
        <v>50.04</v>
      </c>
      <c r="AF25" s="16">
        <f>[21]Março!$J$35</f>
        <v>36.72</v>
      </c>
      <c r="AG25" s="34">
        <f t="shared" si="3"/>
        <v>66.960000000000008</v>
      </c>
      <c r="AH25" s="2"/>
    </row>
    <row r="26" spans="1:34" ht="17.100000000000001" customHeight="1" x14ac:dyDescent="0.2">
      <c r="A26" s="14" t="s">
        <v>16</v>
      </c>
      <c r="B26" s="16">
        <f>[22]Março!$J$5</f>
        <v>18.36</v>
      </c>
      <c r="C26" s="16">
        <f>[22]Março!$J$6</f>
        <v>45.36</v>
      </c>
      <c r="D26" s="16">
        <f>[22]Março!$J$7</f>
        <v>29.52</v>
      </c>
      <c r="E26" s="16">
        <f>[22]Março!$J$8</f>
        <v>23.400000000000002</v>
      </c>
      <c r="F26" s="16">
        <f>[22]Março!$J$9</f>
        <v>18.36</v>
      </c>
      <c r="G26" s="16">
        <f>[22]Março!$J$10</f>
        <v>19.440000000000001</v>
      </c>
      <c r="H26" s="16">
        <f>[22]Março!$J$11</f>
        <v>30.96</v>
      </c>
      <c r="I26" s="16">
        <f>[22]Março!$J$12</f>
        <v>20.88</v>
      </c>
      <c r="J26" s="16">
        <f>[22]Março!$J$13</f>
        <v>31.680000000000003</v>
      </c>
      <c r="K26" s="16">
        <f>[22]Março!$J$14</f>
        <v>39.96</v>
      </c>
      <c r="L26" s="16">
        <f>[22]Março!$J$15</f>
        <v>21.240000000000002</v>
      </c>
      <c r="M26" s="16">
        <f>[22]Março!$J$16</f>
        <v>16.2</v>
      </c>
      <c r="N26" s="16">
        <f>[22]Março!$J$17</f>
        <v>20.88</v>
      </c>
      <c r="O26" s="16">
        <f>[22]Março!$J$18</f>
        <v>38.519999999999996</v>
      </c>
      <c r="P26" s="16">
        <f>[22]Março!$J$19</f>
        <v>30.6</v>
      </c>
      <c r="Q26" s="16">
        <f>[22]Março!$J$20</f>
        <v>41.04</v>
      </c>
      <c r="R26" s="16">
        <f>[22]Março!$J$21</f>
        <v>41.4</v>
      </c>
      <c r="S26" s="16">
        <f>[22]Março!$J$22</f>
        <v>45.72</v>
      </c>
      <c r="T26" s="16">
        <f>[22]Março!$J$23</f>
        <v>24.48</v>
      </c>
      <c r="U26" s="16">
        <f>[22]Março!$J$24</f>
        <v>46.440000000000005</v>
      </c>
      <c r="V26" s="16">
        <f>[22]Março!$J$25</f>
        <v>16.2</v>
      </c>
      <c r="W26" s="16">
        <f>[22]Março!$J$26</f>
        <v>57.24</v>
      </c>
      <c r="X26" s="16">
        <f>[22]Março!$J$27</f>
        <v>32.76</v>
      </c>
      <c r="Y26" s="16">
        <f>[22]Março!$J$28</f>
        <v>16.920000000000002</v>
      </c>
      <c r="Z26" s="16">
        <f>[22]Março!$J$29</f>
        <v>23.040000000000003</v>
      </c>
      <c r="AA26" s="16">
        <f>[22]Março!$J$30</f>
        <v>17.28</v>
      </c>
      <c r="AB26" s="16">
        <f>[22]Março!$J$31</f>
        <v>22.32</v>
      </c>
      <c r="AC26" s="16">
        <f>[22]Março!$J$32</f>
        <v>47.16</v>
      </c>
      <c r="AD26" s="16">
        <f>[22]Março!$J$33</f>
        <v>38.880000000000003</v>
      </c>
      <c r="AE26" s="16">
        <f>[22]Março!$J$34</f>
        <v>50.4</v>
      </c>
      <c r="AF26" s="16">
        <f>[22]Março!$J$35</f>
        <v>37.440000000000005</v>
      </c>
      <c r="AG26" s="34">
        <f t="shared" ref="AG26:AG32" si="4">MAX(B26:AF26)</f>
        <v>57.24</v>
      </c>
      <c r="AH26" s="2"/>
    </row>
    <row r="27" spans="1:34" ht="17.100000000000001" customHeight="1" x14ac:dyDescent="0.2">
      <c r="A27" s="14" t="s">
        <v>17</v>
      </c>
      <c r="B27" s="16">
        <f>[23]Março!$J$5</f>
        <v>0</v>
      </c>
      <c r="C27" s="16">
        <f>[23]Março!$J$6</f>
        <v>0</v>
      </c>
      <c r="D27" s="16">
        <f>[23]Março!$J$7</f>
        <v>0</v>
      </c>
      <c r="E27" s="16">
        <f>[23]Março!$J$8</f>
        <v>0</v>
      </c>
      <c r="F27" s="16">
        <f>[23]Março!$J$9</f>
        <v>0</v>
      </c>
      <c r="G27" s="16">
        <f>[23]Março!$J$10</f>
        <v>0</v>
      </c>
      <c r="H27" s="16">
        <f>[23]Março!$J$11</f>
        <v>0</v>
      </c>
      <c r="I27" s="16">
        <f>[23]Março!$J$12</f>
        <v>0</v>
      </c>
      <c r="J27" s="16">
        <f>[23]Março!$J$13</f>
        <v>0</v>
      </c>
      <c r="K27" s="16">
        <f>[23]Março!$J$14</f>
        <v>0</v>
      </c>
      <c r="L27" s="16">
        <f>[23]Março!$J$15</f>
        <v>0</v>
      </c>
      <c r="M27" s="16">
        <f>[23]Março!$J$16</f>
        <v>0</v>
      </c>
      <c r="N27" s="16">
        <f>[23]Março!$J$17</f>
        <v>0</v>
      </c>
      <c r="O27" s="16">
        <f>[23]Março!$J$18</f>
        <v>0</v>
      </c>
      <c r="P27" s="16">
        <f>[23]Março!$J$19</f>
        <v>0</v>
      </c>
      <c r="Q27" s="16">
        <f>[23]Março!$J$20</f>
        <v>0</v>
      </c>
      <c r="R27" s="16">
        <f>[23]Março!$J$21</f>
        <v>0</v>
      </c>
      <c r="S27" s="16">
        <f>[23]Março!$J$22</f>
        <v>0</v>
      </c>
      <c r="T27" s="16">
        <f>[23]Março!$J$23</f>
        <v>0</v>
      </c>
      <c r="U27" s="16">
        <f>[23]Março!$J$24</f>
        <v>0</v>
      </c>
      <c r="V27" s="16">
        <f>[23]Março!$J$25</f>
        <v>0</v>
      </c>
      <c r="W27" s="16">
        <f>[23]Março!$J$26</f>
        <v>0</v>
      </c>
      <c r="X27" s="16">
        <f>[23]Março!$J$27</f>
        <v>0</v>
      </c>
      <c r="Y27" s="16">
        <f>[23]Março!$J$28</f>
        <v>0</v>
      </c>
      <c r="Z27" s="16">
        <f>[23]Março!$J$29</f>
        <v>0</v>
      </c>
      <c r="AA27" s="16">
        <f>[23]Março!$J$30</f>
        <v>0</v>
      </c>
      <c r="AB27" s="16">
        <f>[23]Março!$J$31</f>
        <v>0</v>
      </c>
      <c r="AC27" s="16">
        <f>[23]Março!$J$32</f>
        <v>0</v>
      </c>
      <c r="AD27" s="16">
        <f>[23]Março!$J$33</f>
        <v>0</v>
      </c>
      <c r="AE27" s="16">
        <f>[23]Março!$J$34</f>
        <v>0</v>
      </c>
      <c r="AF27" s="16">
        <f>[23]Março!$J$35</f>
        <v>0</v>
      </c>
      <c r="AG27" s="34">
        <f t="shared" si="4"/>
        <v>0</v>
      </c>
      <c r="AH27" s="2"/>
    </row>
    <row r="28" spans="1:34" ht="17.100000000000001" customHeight="1" x14ac:dyDescent="0.2">
      <c r="A28" s="14" t="s">
        <v>18</v>
      </c>
      <c r="B28" s="16">
        <f>[24]Março!$J$5</f>
        <v>26.28</v>
      </c>
      <c r="C28" s="16">
        <f>[24]Março!$J$6</f>
        <v>28.44</v>
      </c>
      <c r="D28" s="16">
        <f>[24]Março!$J$7</f>
        <v>37.080000000000005</v>
      </c>
      <c r="E28" s="16">
        <f>[24]Março!$J$8</f>
        <v>32.76</v>
      </c>
      <c r="F28" s="16">
        <f>[24]Março!$J$9</f>
        <v>11.16</v>
      </c>
      <c r="G28" s="16">
        <f>[24]Março!$J$10</f>
        <v>30.6</v>
      </c>
      <c r="H28" s="16">
        <f>[24]Março!$J$11</f>
        <v>54.36</v>
      </c>
      <c r="I28" s="16">
        <f>[24]Março!$J$12</f>
        <v>24.48</v>
      </c>
      <c r="J28" s="16">
        <f>[24]Março!$J$13</f>
        <v>27.720000000000002</v>
      </c>
      <c r="K28" s="16">
        <f>[24]Março!$J$14</f>
        <v>35.64</v>
      </c>
      <c r="L28" s="16">
        <f>[24]Março!$J$15</f>
        <v>53.64</v>
      </c>
      <c r="M28" s="16">
        <f>[24]Março!$J$16</f>
        <v>59.04</v>
      </c>
      <c r="N28" s="16">
        <f>[24]Março!$J$17</f>
        <v>42.84</v>
      </c>
      <c r="O28" s="16">
        <f>[24]Março!$J$18</f>
        <v>47.16</v>
      </c>
      <c r="P28" s="16">
        <f>[24]Março!$J$19</f>
        <v>36</v>
      </c>
      <c r="Q28" s="16">
        <f>[24]Março!$J$20</f>
        <v>34.92</v>
      </c>
      <c r="R28" s="16">
        <f>[24]Março!$J$21</f>
        <v>39.6</v>
      </c>
      <c r="S28" s="16">
        <f>[24]Março!$J$22</f>
        <v>67.319999999999993</v>
      </c>
      <c r="T28" s="16">
        <f>[24]Março!$J$23</f>
        <v>50.4</v>
      </c>
      <c r="U28" s="16">
        <f>[24]Março!$J$24</f>
        <v>46.800000000000004</v>
      </c>
      <c r="V28" s="16">
        <f>[24]Março!$J$25</f>
        <v>60.12</v>
      </c>
      <c r="W28" s="16">
        <f>[24]Março!$J$26</f>
        <v>42.84</v>
      </c>
      <c r="X28" s="16">
        <f>[24]Março!$J$27</f>
        <v>25.92</v>
      </c>
      <c r="Y28" s="16">
        <f>[24]Março!$J$28</f>
        <v>32.4</v>
      </c>
      <c r="Z28" s="16">
        <f>[24]Março!$J$29</f>
        <v>60.480000000000004</v>
      </c>
      <c r="AA28" s="16">
        <f>[24]Março!$J$30</f>
        <v>30.6</v>
      </c>
      <c r="AB28" s="16">
        <f>[24]Março!$J$31</f>
        <v>30.96</v>
      </c>
      <c r="AC28" s="16">
        <f>[24]Março!$J$32</f>
        <v>38.880000000000003</v>
      </c>
      <c r="AD28" s="16">
        <f>[24]Março!$J$33</f>
        <v>41.76</v>
      </c>
      <c r="AE28" s="16">
        <f>[24]Março!$J$34</f>
        <v>38.519999999999996</v>
      </c>
      <c r="AF28" s="16">
        <f>[24]Março!$J$35</f>
        <v>30.6</v>
      </c>
      <c r="AG28" s="34">
        <f t="shared" si="4"/>
        <v>67.319999999999993</v>
      </c>
      <c r="AH28" s="2"/>
    </row>
    <row r="29" spans="1:34" ht="17.100000000000001" customHeight="1" x14ac:dyDescent="0.2">
      <c r="A29" s="14" t="s">
        <v>19</v>
      </c>
      <c r="B29" s="16">
        <f>[25]Março!$J$5</f>
        <v>31.680000000000003</v>
      </c>
      <c r="C29" s="16">
        <f>[25]Março!$J$6</f>
        <v>30.6</v>
      </c>
      <c r="D29" s="16">
        <f>[25]Março!$J$7</f>
        <v>41.04</v>
      </c>
      <c r="E29" s="16">
        <f>[25]Março!$J$8</f>
        <v>38.519999999999996</v>
      </c>
      <c r="F29" s="16">
        <f>[25]Março!$J$9</f>
        <v>25.92</v>
      </c>
      <c r="G29" s="16">
        <f>[25]Março!$J$10</f>
        <v>25.2</v>
      </c>
      <c r="H29" s="16">
        <f>[25]Março!$J$11</f>
        <v>27.36</v>
      </c>
      <c r="I29" s="16">
        <f>[25]Março!$J$12</f>
        <v>24.48</v>
      </c>
      <c r="J29" s="16">
        <f>[25]Março!$J$13</f>
        <v>32.76</v>
      </c>
      <c r="K29" s="16">
        <f>[25]Março!$J$14</f>
        <v>60.480000000000004</v>
      </c>
      <c r="L29" s="16">
        <f>[25]Março!$J$15</f>
        <v>26.64</v>
      </c>
      <c r="M29" s="16">
        <f>[25]Março!$J$16</f>
        <v>43.2</v>
      </c>
      <c r="N29" s="16">
        <f>[25]Março!$J$17</f>
        <v>46.080000000000005</v>
      </c>
      <c r="O29" s="16">
        <f>[25]Março!$J$18</f>
        <v>48.6</v>
      </c>
      <c r="P29" s="16">
        <f>[25]Março!$J$19</f>
        <v>37.800000000000004</v>
      </c>
      <c r="Q29" s="16">
        <f>[25]Março!$J$20</f>
        <v>38.159999999999997</v>
      </c>
      <c r="R29" s="16">
        <f>[25]Março!$J$21</f>
        <v>40.32</v>
      </c>
      <c r="S29" s="16">
        <f>[25]Março!$J$22</f>
        <v>48.24</v>
      </c>
      <c r="T29" s="16">
        <f>[25]Março!$J$23</f>
        <v>46.440000000000005</v>
      </c>
      <c r="U29" s="16">
        <f>[25]Março!$J$24</f>
        <v>30.6</v>
      </c>
      <c r="V29" s="16">
        <f>[25]Março!$J$25</f>
        <v>29.52</v>
      </c>
      <c r="W29" s="16">
        <f>[25]Março!$J$26</f>
        <v>31.319999999999997</v>
      </c>
      <c r="X29" s="16">
        <f>[25]Março!$J$27</f>
        <v>28.44</v>
      </c>
      <c r="Y29" s="16">
        <f>[25]Março!$J$28</f>
        <v>31.319999999999997</v>
      </c>
      <c r="Z29" s="16">
        <f>[25]Março!$J$29</f>
        <v>28.8</v>
      </c>
      <c r="AA29" s="16">
        <f>[25]Março!$J$30</f>
        <v>30.96</v>
      </c>
      <c r="AB29" s="16">
        <f>[25]Março!$J$31</f>
        <v>31.680000000000003</v>
      </c>
      <c r="AC29" s="16">
        <f>[25]Março!$J$32</f>
        <v>36.72</v>
      </c>
      <c r="AD29" s="16">
        <f>[25]Março!$J$33</f>
        <v>63</v>
      </c>
      <c r="AE29" s="16">
        <f>[25]Março!$J$34</f>
        <v>39.96</v>
      </c>
      <c r="AF29" s="16">
        <f>[25]Março!$J$35</f>
        <v>54.72</v>
      </c>
      <c r="AG29" s="34">
        <f t="shared" si="4"/>
        <v>63</v>
      </c>
      <c r="AH29" s="2"/>
    </row>
    <row r="30" spans="1:34" ht="17.100000000000001" customHeight="1" x14ac:dyDescent="0.2">
      <c r="A30" s="14" t="s">
        <v>31</v>
      </c>
      <c r="B30" s="16">
        <f>[26]Março!$J$5</f>
        <v>24.840000000000003</v>
      </c>
      <c r="C30" s="16">
        <f>[26]Março!$J$6</f>
        <v>72.72</v>
      </c>
      <c r="D30" s="16">
        <f>[26]Março!$J$7</f>
        <v>73.08</v>
      </c>
      <c r="E30" s="16">
        <f>[26]Março!$J$8</f>
        <v>27</v>
      </c>
      <c r="F30" s="16">
        <f>[26]Março!$J$9</f>
        <v>28.08</v>
      </c>
      <c r="G30" s="16">
        <f>[26]Março!$J$10</f>
        <v>29.52</v>
      </c>
      <c r="H30" s="16">
        <f>[26]Março!$J$11</f>
        <v>72.360000000000014</v>
      </c>
      <c r="I30" s="16">
        <f>[26]Março!$J$12</f>
        <v>20.52</v>
      </c>
      <c r="J30" s="16">
        <f>[26]Março!$J$13</f>
        <v>29.52</v>
      </c>
      <c r="K30" s="16">
        <f>[26]Março!$J$14</f>
        <v>51.480000000000004</v>
      </c>
      <c r="L30" s="16">
        <f>[26]Março!$J$15</f>
        <v>31.319999999999997</v>
      </c>
      <c r="M30" s="16">
        <f>[26]Março!$J$16</f>
        <v>35.64</v>
      </c>
      <c r="N30" s="16">
        <f>[26]Março!$J$17</f>
        <v>37.080000000000005</v>
      </c>
      <c r="O30" s="16">
        <f>[26]Março!$J$18</f>
        <v>38.880000000000003</v>
      </c>
      <c r="P30" s="16">
        <f>[26]Março!$J$19</f>
        <v>33.480000000000004</v>
      </c>
      <c r="Q30" s="16">
        <f>[26]Março!$J$20</f>
        <v>33.840000000000003</v>
      </c>
      <c r="R30" s="16">
        <f>[26]Março!$J$21</f>
        <v>34.92</v>
      </c>
      <c r="S30" s="16">
        <f>[26]Março!$J$22</f>
        <v>37.800000000000004</v>
      </c>
      <c r="T30" s="16">
        <f>[26]Março!$J$23</f>
        <v>49.680000000000007</v>
      </c>
      <c r="U30" s="16">
        <f>[26]Março!$J$24</f>
        <v>38.880000000000003</v>
      </c>
      <c r="V30" s="16">
        <f>[26]Março!$J$25</f>
        <v>34.200000000000003</v>
      </c>
      <c r="W30" s="16">
        <f>[26]Março!$J$26</f>
        <v>27.720000000000002</v>
      </c>
      <c r="X30" s="16">
        <f>[26]Março!$J$27</f>
        <v>35.64</v>
      </c>
      <c r="Y30" s="16">
        <f>[26]Março!$J$28</f>
        <v>28.08</v>
      </c>
      <c r="Z30" s="16">
        <f>[26]Março!$J$29</f>
        <v>28.8</v>
      </c>
      <c r="AA30" s="16">
        <f>[26]Março!$J$30</f>
        <v>27.36</v>
      </c>
      <c r="AB30" s="16">
        <f>[26]Março!$J$31</f>
        <v>25.92</v>
      </c>
      <c r="AC30" s="16">
        <f>[26]Março!$J$32</f>
        <v>28.8</v>
      </c>
      <c r="AD30" s="16">
        <f>[26]Março!$J$33</f>
        <v>32.4</v>
      </c>
      <c r="AE30" s="16">
        <f>[26]Março!$J$34</f>
        <v>38.519999999999996</v>
      </c>
      <c r="AF30" s="16">
        <f>[26]Março!$J$35</f>
        <v>30.96</v>
      </c>
      <c r="AG30" s="34">
        <f t="shared" si="4"/>
        <v>73.08</v>
      </c>
      <c r="AH30" s="2"/>
    </row>
    <row r="31" spans="1:34" ht="17.100000000000001" customHeight="1" x14ac:dyDescent="0.2">
      <c r="A31" s="14" t="s">
        <v>49</v>
      </c>
      <c r="B31" s="16">
        <f>[27]Março!$J$5</f>
        <v>31.319999999999997</v>
      </c>
      <c r="C31" s="16">
        <f>[27]Março!$J$6</f>
        <v>25.2</v>
      </c>
      <c r="D31" s="16">
        <f>[27]Março!$J$7</f>
        <v>51.480000000000004</v>
      </c>
      <c r="E31" s="16">
        <f>[27]Março!$J$8</f>
        <v>36.36</v>
      </c>
      <c r="F31" s="16">
        <f>[27]Março!$J$9</f>
        <v>33.119999999999997</v>
      </c>
      <c r="G31" s="16">
        <f>[27]Março!$J$10</f>
        <v>26.64</v>
      </c>
      <c r="H31" s="16">
        <f>[27]Março!$J$11</f>
        <v>47.519999999999996</v>
      </c>
      <c r="I31" s="16">
        <f>[27]Março!$J$12</f>
        <v>30.240000000000002</v>
      </c>
      <c r="J31" s="16">
        <f>[27]Março!$J$13</f>
        <v>41.04</v>
      </c>
      <c r="K31" s="16">
        <f>[27]Março!$J$14</f>
        <v>38.159999999999997</v>
      </c>
      <c r="L31" s="16">
        <f>[27]Março!$J$15</f>
        <v>68.400000000000006</v>
      </c>
      <c r="M31" s="16">
        <f>[27]Março!$J$16</f>
        <v>38.159999999999997</v>
      </c>
      <c r="N31" s="16">
        <f>[27]Março!$J$17</f>
        <v>36</v>
      </c>
      <c r="O31" s="16">
        <f>[27]Março!$J$18</f>
        <v>37.080000000000005</v>
      </c>
      <c r="P31" s="16">
        <f>[27]Março!$J$19</f>
        <v>36.36</v>
      </c>
      <c r="Q31" s="16">
        <f>[27]Março!$J$20</f>
        <v>36.72</v>
      </c>
      <c r="R31" s="16">
        <f>[27]Março!$J$21</f>
        <v>55.080000000000005</v>
      </c>
      <c r="S31" s="16">
        <f>[27]Março!$J$22</f>
        <v>42.84</v>
      </c>
      <c r="T31" s="16">
        <f>[27]Março!$J$23</f>
        <v>49.32</v>
      </c>
      <c r="U31" s="16">
        <f>[27]Março!$J$24</f>
        <v>46.080000000000005</v>
      </c>
      <c r="V31" s="16">
        <f>[27]Março!$J$25</f>
        <v>33.119999999999997</v>
      </c>
      <c r="W31" s="16">
        <f>[27]Março!$J$26</f>
        <v>71.64</v>
      </c>
      <c r="X31" s="16">
        <f>[27]Março!$J$27</f>
        <v>32.4</v>
      </c>
      <c r="Y31" s="16">
        <f>[27]Março!$J$28</f>
        <v>30.6</v>
      </c>
      <c r="Z31" s="16">
        <f>[27]Março!$J$29</f>
        <v>46.440000000000005</v>
      </c>
      <c r="AA31" s="16">
        <f>[27]Março!$J$30</f>
        <v>58.680000000000007</v>
      </c>
      <c r="AB31" s="16">
        <f>[27]Março!$J$31</f>
        <v>44.28</v>
      </c>
      <c r="AC31" s="16">
        <f>[27]Março!$J$32</f>
        <v>37.440000000000005</v>
      </c>
      <c r="AD31" s="16">
        <f>[27]Março!$J$33</f>
        <v>49.680000000000007</v>
      </c>
      <c r="AE31" s="16">
        <f>[27]Março!$J$34</f>
        <v>39.24</v>
      </c>
      <c r="AF31" s="16">
        <f>[27]Março!$J$35</f>
        <v>28.44</v>
      </c>
      <c r="AG31" s="34">
        <f>MAX(B31:AF31)</f>
        <v>71.64</v>
      </c>
      <c r="AH31" s="2"/>
    </row>
    <row r="32" spans="1:34" ht="17.100000000000001" customHeight="1" x14ac:dyDescent="0.2">
      <c r="A32" s="14" t="s">
        <v>20</v>
      </c>
      <c r="B32" s="16">
        <f>[28]Março!$J$5</f>
        <v>20.88</v>
      </c>
      <c r="C32" s="16">
        <f>[28]Março!$J$6</f>
        <v>33.840000000000003</v>
      </c>
      <c r="D32" s="16">
        <f>[28]Março!$J$7</f>
        <v>24.840000000000003</v>
      </c>
      <c r="E32" s="16">
        <f>[28]Março!$J$8</f>
        <v>51.480000000000004</v>
      </c>
      <c r="F32" s="16">
        <f>[28]Março!$J$9</f>
        <v>34.56</v>
      </c>
      <c r="G32" s="16">
        <f>[28]Março!$J$10</f>
        <v>25.2</v>
      </c>
      <c r="H32" s="16">
        <f>[28]Março!$J$11</f>
        <v>86.039999999999992</v>
      </c>
      <c r="I32" s="16">
        <f>[28]Março!$J$12</f>
        <v>23.759999999999998</v>
      </c>
      <c r="J32" s="16">
        <f>[28]Março!$J$13</f>
        <v>45.36</v>
      </c>
      <c r="K32" s="16">
        <f>[28]Março!$J$14</f>
        <v>38.880000000000003</v>
      </c>
      <c r="L32" s="16">
        <f>[28]Março!$J$15</f>
        <v>21.96</v>
      </c>
      <c r="M32" s="16">
        <f>[28]Março!$J$16</f>
        <v>44.28</v>
      </c>
      <c r="N32" s="16">
        <f>[28]Março!$J$17</f>
        <v>26.28</v>
      </c>
      <c r="O32" s="16">
        <f>[28]Março!$J$18</f>
        <v>77.400000000000006</v>
      </c>
      <c r="P32" s="16">
        <f>[28]Março!$J$19</f>
        <v>41.76</v>
      </c>
      <c r="Q32" s="16">
        <f>[28]Março!$J$20</f>
        <v>21.96</v>
      </c>
      <c r="R32" s="16">
        <f>[28]Março!$J$21</f>
        <v>33.840000000000003</v>
      </c>
      <c r="S32" s="16">
        <f>[28]Março!$J$22</f>
        <v>27.720000000000002</v>
      </c>
      <c r="T32" s="16">
        <f>[28]Março!$J$23</f>
        <v>27</v>
      </c>
      <c r="U32" s="16">
        <f>[28]Março!$J$24</f>
        <v>30.240000000000002</v>
      </c>
      <c r="V32" s="16">
        <f>[28]Março!$J$25</f>
        <v>34.56</v>
      </c>
      <c r="W32" s="16">
        <f>[28]Março!$J$26</f>
        <v>33.119999999999997</v>
      </c>
      <c r="X32" s="16">
        <f>[28]Março!$J$27</f>
        <v>26.28</v>
      </c>
      <c r="Y32" s="16">
        <f>[28]Março!$J$28</f>
        <v>25.92</v>
      </c>
      <c r="Z32" s="16">
        <f>[28]Março!$J$29</f>
        <v>26.28</v>
      </c>
      <c r="AA32" s="16">
        <f>[28]Março!$J$30</f>
        <v>32.4</v>
      </c>
      <c r="AB32" s="16">
        <f>[28]Março!$J$31</f>
        <v>32.76</v>
      </c>
      <c r="AC32" s="16">
        <f>[28]Março!$J$32</f>
        <v>21.96</v>
      </c>
      <c r="AD32" s="16">
        <f>[28]Março!$J$33</f>
        <v>43.56</v>
      </c>
      <c r="AE32" s="16">
        <f>[28]Março!$J$34</f>
        <v>26.64</v>
      </c>
      <c r="AF32" s="16">
        <f>[28]Março!$J$35</f>
        <v>19.8</v>
      </c>
      <c r="AG32" s="34">
        <f t="shared" si="4"/>
        <v>86.039999999999992</v>
      </c>
      <c r="AH32" s="2"/>
    </row>
    <row r="33" spans="1:35" s="5" customFormat="1" ht="17.100000000000001" customHeight="1" x14ac:dyDescent="0.2">
      <c r="A33" s="30" t="s">
        <v>33</v>
      </c>
      <c r="B33" s="31">
        <f t="shared" ref="B33:AG33" si="5">MAX(B5:B32)</f>
        <v>43.56</v>
      </c>
      <c r="C33" s="31">
        <f t="shared" si="5"/>
        <v>72.72</v>
      </c>
      <c r="D33" s="31">
        <f t="shared" si="5"/>
        <v>74.160000000000011</v>
      </c>
      <c r="E33" s="31">
        <f t="shared" si="5"/>
        <v>51.480000000000004</v>
      </c>
      <c r="F33" s="31">
        <f t="shared" si="5"/>
        <v>55.440000000000005</v>
      </c>
      <c r="G33" s="31">
        <f t="shared" si="5"/>
        <v>63</v>
      </c>
      <c r="H33" s="31">
        <f t="shared" si="5"/>
        <v>86.039999999999992</v>
      </c>
      <c r="I33" s="31">
        <f t="shared" si="5"/>
        <v>31.680000000000003</v>
      </c>
      <c r="J33" s="31">
        <f t="shared" si="5"/>
        <v>45.36</v>
      </c>
      <c r="K33" s="31">
        <f t="shared" si="5"/>
        <v>65.88000000000001</v>
      </c>
      <c r="L33" s="31">
        <f t="shared" si="5"/>
        <v>68.400000000000006</v>
      </c>
      <c r="M33" s="31">
        <f t="shared" si="5"/>
        <v>59.04</v>
      </c>
      <c r="N33" s="31">
        <f t="shared" si="5"/>
        <v>75.239999999999995</v>
      </c>
      <c r="O33" s="31">
        <f t="shared" si="5"/>
        <v>77.400000000000006</v>
      </c>
      <c r="P33" s="31">
        <f t="shared" si="5"/>
        <v>53.28</v>
      </c>
      <c r="Q33" s="31">
        <f t="shared" si="5"/>
        <v>57.960000000000008</v>
      </c>
      <c r="R33" s="31">
        <f t="shared" si="5"/>
        <v>61.92</v>
      </c>
      <c r="S33" s="31">
        <f t="shared" si="5"/>
        <v>67.319999999999993</v>
      </c>
      <c r="T33" s="31">
        <f t="shared" si="5"/>
        <v>59.760000000000005</v>
      </c>
      <c r="U33" s="31">
        <f t="shared" si="5"/>
        <v>56.16</v>
      </c>
      <c r="V33" s="31">
        <f t="shared" si="5"/>
        <v>60.12</v>
      </c>
      <c r="W33" s="31">
        <f t="shared" si="5"/>
        <v>71.64</v>
      </c>
      <c r="X33" s="31">
        <f t="shared" si="5"/>
        <v>40.680000000000007</v>
      </c>
      <c r="Y33" s="31">
        <f t="shared" si="5"/>
        <v>39.24</v>
      </c>
      <c r="Z33" s="31">
        <f t="shared" si="5"/>
        <v>60.480000000000004</v>
      </c>
      <c r="AA33" s="31">
        <f t="shared" si="5"/>
        <v>58.680000000000007</v>
      </c>
      <c r="AB33" s="31">
        <f t="shared" si="5"/>
        <v>53.64</v>
      </c>
      <c r="AC33" s="31">
        <f t="shared" si="5"/>
        <v>66.960000000000008</v>
      </c>
      <c r="AD33" s="31">
        <f t="shared" si="5"/>
        <v>74.52</v>
      </c>
      <c r="AE33" s="31">
        <f t="shared" si="5"/>
        <v>72</v>
      </c>
      <c r="AF33" s="31">
        <f t="shared" si="5"/>
        <v>54.72</v>
      </c>
      <c r="AG33" s="33">
        <f t="shared" si="5"/>
        <v>86.039999999999992</v>
      </c>
      <c r="AH33" s="10"/>
    </row>
    <row r="34" spans="1:35" x14ac:dyDescent="0.2">
      <c r="AD34" s="9"/>
      <c r="AE34" s="1"/>
      <c r="AF34"/>
      <c r="AG34"/>
      <c r="AH34"/>
    </row>
    <row r="35" spans="1:35" x14ac:dyDescent="0.2">
      <c r="A35" s="83"/>
      <c r="B35" s="83"/>
      <c r="C35" s="84"/>
      <c r="D35" s="84" t="s">
        <v>142</v>
      </c>
      <c r="E35" s="84"/>
      <c r="F35" s="84"/>
      <c r="G35" s="84"/>
      <c r="M35" s="2" t="s">
        <v>51</v>
      </c>
      <c r="V35" s="2" t="s">
        <v>64</v>
      </c>
      <c r="AD35" s="9"/>
      <c r="AG35" s="9"/>
      <c r="AH35" s="2"/>
    </row>
    <row r="36" spans="1:35" x14ac:dyDescent="0.2">
      <c r="J36" s="24"/>
      <c r="K36" s="24"/>
      <c r="L36" s="24"/>
      <c r="M36" s="24" t="s">
        <v>52</v>
      </c>
      <c r="N36" s="24"/>
      <c r="O36" s="24"/>
      <c r="P36" s="24"/>
      <c r="V36" s="24" t="s">
        <v>65</v>
      </c>
      <c r="W36" s="24"/>
      <c r="AD36" s="9"/>
      <c r="AE36" s="1"/>
      <c r="AF36"/>
      <c r="AG36" s="2"/>
      <c r="AH36" s="2"/>
      <c r="AI36" s="2"/>
    </row>
    <row r="37" spans="1:35" x14ac:dyDescent="0.2">
      <c r="AD37" s="9"/>
      <c r="AE37" s="1"/>
      <c r="AF37"/>
      <c r="AG37" s="24"/>
      <c r="AH37" s="24"/>
      <c r="AI37" s="2"/>
    </row>
    <row r="38" spans="1:35" x14ac:dyDescent="0.2">
      <c r="B38" s="87"/>
      <c r="C38" s="88"/>
      <c r="D38" s="88"/>
      <c r="E38" s="88" t="s">
        <v>144</v>
      </c>
      <c r="F38" s="88"/>
      <c r="G38" s="88"/>
      <c r="H38" s="88"/>
      <c r="I38" s="88"/>
      <c r="J38" s="3"/>
      <c r="K38" s="88"/>
      <c r="L38" s="3"/>
      <c r="M38" s="88"/>
      <c r="N38" s="88"/>
      <c r="O38" s="3"/>
      <c r="AG38" s="9"/>
      <c r="AH38" s="2"/>
    </row>
    <row r="41" spans="1:35" x14ac:dyDescent="0.2">
      <c r="H41" s="2" t="s">
        <v>50</v>
      </c>
      <c r="M41" s="2" t="s">
        <v>50</v>
      </c>
    </row>
    <row r="42" spans="1:35" x14ac:dyDescent="0.2">
      <c r="G42" s="2" t="s">
        <v>50</v>
      </c>
      <c r="Y42" s="2" t="s">
        <v>50</v>
      </c>
    </row>
    <row r="43" spans="1:35" x14ac:dyDescent="0.2">
      <c r="J43" s="2" t="s">
        <v>50</v>
      </c>
      <c r="P43" s="2" t="s">
        <v>50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2014-04-01T17:48:31Z</cp:lastPrinted>
  <dcterms:created xsi:type="dcterms:W3CDTF">2008-08-15T13:32:29Z</dcterms:created>
  <dcterms:modified xsi:type="dcterms:W3CDTF">2022-03-10T18:27:45Z</dcterms:modified>
</cp:coreProperties>
</file>