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5180" windowHeight="8835" tabRatio="874"/>
  </bookViews>
  <sheets>
    <sheet name="TempInst" sheetId="4" r:id="rId1"/>
    <sheet name="TempMax" sheetId="5" r:id="rId2"/>
    <sheet name="TempMin" sheetId="6" r:id="rId3"/>
    <sheet name="UmidInst" sheetId="7" r:id="rId4"/>
    <sheet name="UmidMax" sheetId="8" r:id="rId5"/>
    <sheet name="UmidMin" sheetId="9" r:id="rId6"/>
    <sheet name="VelVentoMax" sheetId="12" r:id="rId7"/>
    <sheet name="DirVento" sheetId="13" r:id="rId8"/>
    <sheet name="RajadaVento" sheetId="15" r:id="rId9"/>
    <sheet name="Chuva" sheetId="14" r:id="rId10"/>
    <sheet name="ESTAÇÕES METEOROLÓGICAS" sheetId="16" r:id="rId11"/>
  </sheets>
  <externalReferences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</externalReferences>
  <definedNames>
    <definedName name="_xlnm.Print_Area" localSheetId="9">Chuva!$A$1:$AI$40</definedName>
    <definedName name="_xlnm.Print_Area" localSheetId="7">DirVento!$A$1:$AG$39</definedName>
    <definedName name="_xlnm.Print_Area" localSheetId="8">RajadaVento!$A$1:$AG$39</definedName>
    <definedName name="_xlnm.Print_Area" localSheetId="0">TempInst!$A$1:$AG$38</definedName>
    <definedName name="_xlnm.Print_Area" localSheetId="1">TempMax!$A$1:$AH$38</definedName>
    <definedName name="_xlnm.Print_Area" localSheetId="2">TempMin!$A$1:$AH$38</definedName>
    <definedName name="_xlnm.Print_Area" localSheetId="3">UmidInst!$A$1:$AG$38</definedName>
    <definedName name="_xlnm.Print_Area" localSheetId="4">UmidMax!$A$1:$AH$39</definedName>
    <definedName name="_xlnm.Print_Area" localSheetId="5">UmidMin!$A$1:$AH$38</definedName>
    <definedName name="_xlnm.Print_Area" localSheetId="6">VelVentoMax!$A$1:$AG$38</definedName>
  </definedNames>
  <calcPr calcId="145621"/>
</workbook>
</file>

<file path=xl/calcChain.xml><?xml version="1.0" encoding="utf-8"?>
<calcChain xmlns="http://schemas.openxmlformats.org/spreadsheetml/2006/main">
  <c r="AG30" i="13" l="1"/>
  <c r="AF30" i="13"/>
  <c r="AE30" i="13"/>
  <c r="AD30" i="13"/>
  <c r="AC30" i="13"/>
  <c r="AB30" i="13"/>
  <c r="AA30" i="13"/>
  <c r="Z30" i="13"/>
  <c r="Y30" i="13"/>
  <c r="X30" i="13"/>
  <c r="W30" i="13"/>
  <c r="V30" i="13"/>
  <c r="U30" i="13"/>
  <c r="T30" i="13"/>
  <c r="S30" i="13"/>
  <c r="R30" i="13"/>
  <c r="Q30" i="13"/>
  <c r="P30" i="13"/>
  <c r="O30" i="13"/>
  <c r="N30" i="13"/>
  <c r="M30" i="13"/>
  <c r="L30" i="13"/>
  <c r="K30" i="13"/>
  <c r="J30" i="13"/>
  <c r="I30" i="13"/>
  <c r="H30" i="13"/>
  <c r="G30" i="13"/>
  <c r="F30" i="13"/>
  <c r="E30" i="13"/>
  <c r="D30" i="13"/>
  <c r="C30" i="13"/>
  <c r="B30" i="13"/>
  <c r="AG32" i="13"/>
  <c r="AG31" i="13"/>
  <c r="AG29" i="13"/>
  <c r="AG27" i="13"/>
  <c r="AG26" i="13"/>
  <c r="AG25" i="13"/>
  <c r="AG24" i="13"/>
  <c r="AG23" i="13"/>
  <c r="AG22" i="13"/>
  <c r="AG21" i="13"/>
  <c r="AG20" i="13"/>
  <c r="AG19" i="13"/>
  <c r="AG18" i="13"/>
  <c r="AG17" i="13"/>
  <c r="AG16" i="13"/>
  <c r="AG15" i="13"/>
  <c r="AG14" i="13"/>
  <c r="AG13" i="13"/>
  <c r="AG12" i="13"/>
  <c r="AG11" i="13"/>
  <c r="AG10" i="13"/>
  <c r="AG9" i="13"/>
  <c r="AG8" i="13"/>
  <c r="AG7" i="13"/>
  <c r="AG6" i="13"/>
  <c r="AG5" i="13"/>
  <c r="AF32" i="14" l="1"/>
  <c r="AE32" i="14"/>
  <c r="AD32" i="14"/>
  <c r="AC32" i="14"/>
  <c r="AB32" i="14"/>
  <c r="AA32" i="14"/>
  <c r="Z32" i="14"/>
  <c r="Y32" i="14"/>
  <c r="X32" i="14"/>
  <c r="W32" i="14"/>
  <c r="V32" i="14"/>
  <c r="U32" i="14"/>
  <c r="T32" i="14"/>
  <c r="S32" i="14"/>
  <c r="R32" i="14"/>
  <c r="Q32" i="14"/>
  <c r="P32" i="14"/>
  <c r="O32" i="14"/>
  <c r="N32" i="14"/>
  <c r="M32" i="14"/>
  <c r="L32" i="14"/>
  <c r="K32" i="14"/>
  <c r="J32" i="14"/>
  <c r="I32" i="14"/>
  <c r="H32" i="14"/>
  <c r="G32" i="14"/>
  <c r="F32" i="14"/>
  <c r="E32" i="14"/>
  <c r="D32" i="14"/>
  <c r="C32" i="14"/>
  <c r="B32" i="14"/>
  <c r="AF31" i="14"/>
  <c r="AE31" i="14"/>
  <c r="AD31" i="14"/>
  <c r="AC31" i="14"/>
  <c r="AB31" i="14"/>
  <c r="AA31" i="14"/>
  <c r="Z31" i="14"/>
  <c r="Y31" i="14"/>
  <c r="X31" i="14"/>
  <c r="W31" i="14"/>
  <c r="V31" i="14"/>
  <c r="U31" i="14"/>
  <c r="T31" i="14"/>
  <c r="S31" i="14"/>
  <c r="R31" i="14"/>
  <c r="Q31" i="14"/>
  <c r="P31" i="14"/>
  <c r="O31" i="14"/>
  <c r="N31" i="14"/>
  <c r="M31" i="14"/>
  <c r="L31" i="14"/>
  <c r="K31" i="14"/>
  <c r="J31" i="14"/>
  <c r="I31" i="14"/>
  <c r="H31" i="14"/>
  <c r="G31" i="14"/>
  <c r="F31" i="14"/>
  <c r="E31" i="14"/>
  <c r="D31" i="14"/>
  <c r="C31" i="14"/>
  <c r="B31" i="14"/>
  <c r="AF30" i="14"/>
  <c r="AE30" i="14"/>
  <c r="AD30" i="14"/>
  <c r="AC30" i="14"/>
  <c r="AB30" i="14"/>
  <c r="AA30" i="14"/>
  <c r="Z30" i="14"/>
  <c r="Y30" i="14"/>
  <c r="X30" i="14"/>
  <c r="W30" i="14"/>
  <c r="V30" i="14"/>
  <c r="U30" i="14"/>
  <c r="T30" i="14"/>
  <c r="S30" i="14"/>
  <c r="R30" i="14"/>
  <c r="Q30" i="14"/>
  <c r="P30" i="14"/>
  <c r="O30" i="14"/>
  <c r="N30" i="14"/>
  <c r="M30" i="14"/>
  <c r="L30" i="14"/>
  <c r="K30" i="14"/>
  <c r="J30" i="14"/>
  <c r="I30" i="14"/>
  <c r="H30" i="14"/>
  <c r="G30" i="14"/>
  <c r="F30" i="14"/>
  <c r="E30" i="14"/>
  <c r="D30" i="14"/>
  <c r="C30" i="14"/>
  <c r="B30" i="14"/>
  <c r="AF29" i="14"/>
  <c r="AE29" i="14"/>
  <c r="AD29" i="14"/>
  <c r="AC29" i="14"/>
  <c r="AB29" i="14"/>
  <c r="AA29" i="14"/>
  <c r="Z29" i="14"/>
  <c r="Y29" i="14"/>
  <c r="X29" i="14"/>
  <c r="W29" i="14"/>
  <c r="V29" i="14"/>
  <c r="U29" i="14"/>
  <c r="T29" i="14"/>
  <c r="S29" i="14"/>
  <c r="R29" i="14"/>
  <c r="Q29" i="14"/>
  <c r="P29" i="14"/>
  <c r="O29" i="14"/>
  <c r="N29" i="14"/>
  <c r="M29" i="14"/>
  <c r="L29" i="14"/>
  <c r="K29" i="14"/>
  <c r="J29" i="14"/>
  <c r="I29" i="14"/>
  <c r="H29" i="14"/>
  <c r="G29" i="14"/>
  <c r="F29" i="14"/>
  <c r="E29" i="14"/>
  <c r="D29" i="14"/>
  <c r="C29" i="14"/>
  <c r="B29" i="14"/>
  <c r="AF28" i="14"/>
  <c r="AE28" i="14"/>
  <c r="AD28" i="14"/>
  <c r="AC28" i="14"/>
  <c r="AB28" i="14"/>
  <c r="AA28" i="14"/>
  <c r="Z28" i="14"/>
  <c r="Y28" i="14"/>
  <c r="X28" i="14"/>
  <c r="W28" i="14"/>
  <c r="V28" i="14"/>
  <c r="U28" i="14"/>
  <c r="T28" i="14"/>
  <c r="S28" i="14"/>
  <c r="R28" i="14"/>
  <c r="Q28" i="14"/>
  <c r="P28" i="14"/>
  <c r="O28" i="14"/>
  <c r="N28" i="14"/>
  <c r="M28" i="14"/>
  <c r="L28" i="14"/>
  <c r="K28" i="14"/>
  <c r="J28" i="14"/>
  <c r="I28" i="14"/>
  <c r="H28" i="14"/>
  <c r="G28" i="14"/>
  <c r="F28" i="14"/>
  <c r="E28" i="14"/>
  <c r="D28" i="14"/>
  <c r="C28" i="14"/>
  <c r="B28" i="14"/>
  <c r="AF27" i="14"/>
  <c r="AE27" i="14"/>
  <c r="AD27" i="14"/>
  <c r="AC27" i="14"/>
  <c r="AB27" i="14"/>
  <c r="AA27" i="14"/>
  <c r="Z27" i="14"/>
  <c r="Y27" i="14"/>
  <c r="X27" i="14"/>
  <c r="W27" i="14"/>
  <c r="V27" i="14"/>
  <c r="U27" i="14"/>
  <c r="T27" i="14"/>
  <c r="S27" i="14"/>
  <c r="R27" i="14"/>
  <c r="Q27" i="14"/>
  <c r="P27" i="14"/>
  <c r="O27" i="14"/>
  <c r="N27" i="14"/>
  <c r="M27" i="14"/>
  <c r="L27" i="14"/>
  <c r="K27" i="14"/>
  <c r="J27" i="14"/>
  <c r="I27" i="14"/>
  <c r="H27" i="14"/>
  <c r="G27" i="14"/>
  <c r="F27" i="14"/>
  <c r="E27" i="14"/>
  <c r="D27" i="14"/>
  <c r="C27" i="14"/>
  <c r="B27" i="14"/>
  <c r="AF26" i="14"/>
  <c r="AE26" i="14"/>
  <c r="AD26" i="14"/>
  <c r="AC26" i="14"/>
  <c r="AB26" i="14"/>
  <c r="AA26" i="14"/>
  <c r="Z26" i="14"/>
  <c r="Y26" i="14"/>
  <c r="X26" i="14"/>
  <c r="W26" i="14"/>
  <c r="V26" i="14"/>
  <c r="U26" i="14"/>
  <c r="T26" i="14"/>
  <c r="S26" i="14"/>
  <c r="R26" i="14"/>
  <c r="Q26" i="14"/>
  <c r="P26" i="14"/>
  <c r="O26" i="14"/>
  <c r="N26" i="14"/>
  <c r="M26" i="14"/>
  <c r="L26" i="14"/>
  <c r="K26" i="14"/>
  <c r="J26" i="14"/>
  <c r="I26" i="14"/>
  <c r="H26" i="14"/>
  <c r="G26" i="14"/>
  <c r="F26" i="14"/>
  <c r="E26" i="14"/>
  <c r="D26" i="14"/>
  <c r="C26" i="14"/>
  <c r="B26" i="14"/>
  <c r="AF25" i="14"/>
  <c r="AE25" i="14"/>
  <c r="AD25" i="14"/>
  <c r="AC25" i="14"/>
  <c r="AB25" i="14"/>
  <c r="AA25" i="14"/>
  <c r="Z25" i="14"/>
  <c r="Y25" i="14"/>
  <c r="X25" i="14"/>
  <c r="W25" i="14"/>
  <c r="V25" i="14"/>
  <c r="U25" i="14"/>
  <c r="T25" i="14"/>
  <c r="S25" i="14"/>
  <c r="R25" i="14"/>
  <c r="Q25" i="14"/>
  <c r="P25" i="14"/>
  <c r="O25" i="14"/>
  <c r="N25" i="14"/>
  <c r="M25" i="14"/>
  <c r="L25" i="14"/>
  <c r="K25" i="14"/>
  <c r="J25" i="14"/>
  <c r="I25" i="14"/>
  <c r="H25" i="14"/>
  <c r="G25" i="14"/>
  <c r="F25" i="14"/>
  <c r="E25" i="14"/>
  <c r="D25" i="14"/>
  <c r="C25" i="14"/>
  <c r="B25" i="14"/>
  <c r="AF24" i="14"/>
  <c r="AE24" i="14"/>
  <c r="AD24" i="14"/>
  <c r="AC24" i="14"/>
  <c r="AB24" i="14"/>
  <c r="AA24" i="14"/>
  <c r="Z24" i="14"/>
  <c r="Y24" i="14"/>
  <c r="X24" i="14"/>
  <c r="W24" i="14"/>
  <c r="V24" i="14"/>
  <c r="U24" i="14"/>
  <c r="T24" i="14"/>
  <c r="S24" i="14"/>
  <c r="R24" i="14"/>
  <c r="Q24" i="14"/>
  <c r="P24" i="14"/>
  <c r="O24" i="14"/>
  <c r="N24" i="14"/>
  <c r="M24" i="14"/>
  <c r="L24" i="14"/>
  <c r="K24" i="14"/>
  <c r="J24" i="14"/>
  <c r="I24" i="14"/>
  <c r="H24" i="14"/>
  <c r="G24" i="14"/>
  <c r="F24" i="14"/>
  <c r="E24" i="14"/>
  <c r="D24" i="14"/>
  <c r="C24" i="14"/>
  <c r="B24" i="14"/>
  <c r="AF23" i="14"/>
  <c r="AE23" i="14"/>
  <c r="AD23" i="14"/>
  <c r="AC23" i="14"/>
  <c r="AB23" i="14"/>
  <c r="AA23" i="14"/>
  <c r="Z23" i="14"/>
  <c r="Y23" i="14"/>
  <c r="X23" i="14"/>
  <c r="W23" i="14"/>
  <c r="V23" i="14"/>
  <c r="U23" i="14"/>
  <c r="T23" i="14"/>
  <c r="S23" i="14"/>
  <c r="R23" i="14"/>
  <c r="Q23" i="14"/>
  <c r="P23" i="14"/>
  <c r="O23" i="14"/>
  <c r="N23" i="14"/>
  <c r="M23" i="14"/>
  <c r="L23" i="14"/>
  <c r="K23" i="14"/>
  <c r="J23" i="14"/>
  <c r="I23" i="14"/>
  <c r="H23" i="14"/>
  <c r="G23" i="14"/>
  <c r="F23" i="14"/>
  <c r="E23" i="14"/>
  <c r="D23" i="14"/>
  <c r="C23" i="14"/>
  <c r="B23" i="14"/>
  <c r="AF22" i="14"/>
  <c r="AE22" i="14"/>
  <c r="AD22" i="14"/>
  <c r="AC22" i="14"/>
  <c r="AB22" i="14"/>
  <c r="AA22" i="14"/>
  <c r="Z22" i="14"/>
  <c r="Y22" i="14"/>
  <c r="X22" i="14"/>
  <c r="W22" i="14"/>
  <c r="V22" i="14"/>
  <c r="U22" i="14"/>
  <c r="T22" i="14"/>
  <c r="S22" i="14"/>
  <c r="R22" i="14"/>
  <c r="Q22" i="14"/>
  <c r="P22" i="14"/>
  <c r="O22" i="14"/>
  <c r="N22" i="14"/>
  <c r="M22" i="14"/>
  <c r="L22" i="14"/>
  <c r="K22" i="14"/>
  <c r="J22" i="14"/>
  <c r="I22" i="14"/>
  <c r="H22" i="14"/>
  <c r="G22" i="14"/>
  <c r="F22" i="14"/>
  <c r="E22" i="14"/>
  <c r="D22" i="14"/>
  <c r="C22" i="14"/>
  <c r="B22" i="14"/>
  <c r="AF21" i="14"/>
  <c r="AE21" i="14"/>
  <c r="AD21" i="14"/>
  <c r="AC21" i="14"/>
  <c r="AB21" i="14"/>
  <c r="AA21" i="14"/>
  <c r="Z21" i="14"/>
  <c r="Y21" i="14"/>
  <c r="X21" i="14"/>
  <c r="W21" i="14"/>
  <c r="V21" i="14"/>
  <c r="U21" i="14"/>
  <c r="T21" i="14"/>
  <c r="S21" i="14"/>
  <c r="R21" i="14"/>
  <c r="Q21" i="14"/>
  <c r="P21" i="14"/>
  <c r="O21" i="14"/>
  <c r="N21" i="14"/>
  <c r="M21" i="14"/>
  <c r="L21" i="14"/>
  <c r="K21" i="14"/>
  <c r="J21" i="14"/>
  <c r="I21" i="14"/>
  <c r="H21" i="14"/>
  <c r="G21" i="14"/>
  <c r="F21" i="14"/>
  <c r="E21" i="14"/>
  <c r="D21" i="14"/>
  <c r="C21" i="14"/>
  <c r="B21" i="14"/>
  <c r="AF20" i="14"/>
  <c r="AE20" i="14"/>
  <c r="AD20" i="14"/>
  <c r="AC20" i="14"/>
  <c r="AB20" i="14"/>
  <c r="AA20" i="14"/>
  <c r="Z20" i="14"/>
  <c r="Y20" i="14"/>
  <c r="X20" i="14"/>
  <c r="W20" i="14"/>
  <c r="V20" i="14"/>
  <c r="U20" i="14"/>
  <c r="T20" i="14"/>
  <c r="S20" i="14"/>
  <c r="R20" i="14"/>
  <c r="Q20" i="14"/>
  <c r="P20" i="14"/>
  <c r="O20" i="14"/>
  <c r="N20" i="14"/>
  <c r="M20" i="14"/>
  <c r="L20" i="14"/>
  <c r="K20" i="14"/>
  <c r="J20" i="14"/>
  <c r="I20" i="14"/>
  <c r="H20" i="14"/>
  <c r="G20" i="14"/>
  <c r="F20" i="14"/>
  <c r="E20" i="14"/>
  <c r="D20" i="14"/>
  <c r="C20" i="14"/>
  <c r="B20" i="14"/>
  <c r="AF19" i="14"/>
  <c r="AE19" i="14"/>
  <c r="AD19" i="14"/>
  <c r="AC19" i="14"/>
  <c r="AB19" i="14"/>
  <c r="AA19" i="14"/>
  <c r="Z19" i="14"/>
  <c r="Y19" i="14"/>
  <c r="X19" i="14"/>
  <c r="W19" i="14"/>
  <c r="V19" i="14"/>
  <c r="U19" i="14"/>
  <c r="T19" i="14"/>
  <c r="S19" i="14"/>
  <c r="R19" i="14"/>
  <c r="Q19" i="14"/>
  <c r="P19" i="14"/>
  <c r="O19" i="14"/>
  <c r="N19" i="14"/>
  <c r="M19" i="14"/>
  <c r="L19" i="14"/>
  <c r="K19" i="14"/>
  <c r="J19" i="14"/>
  <c r="I19" i="14"/>
  <c r="H19" i="14"/>
  <c r="G19" i="14"/>
  <c r="F19" i="14"/>
  <c r="E19" i="14"/>
  <c r="D19" i="14"/>
  <c r="C19" i="14"/>
  <c r="B19" i="14"/>
  <c r="AF18" i="14"/>
  <c r="AE18" i="14"/>
  <c r="AD18" i="14"/>
  <c r="AC18" i="14"/>
  <c r="AB18" i="14"/>
  <c r="AA18" i="14"/>
  <c r="Z18" i="14"/>
  <c r="Y18" i="14"/>
  <c r="X18" i="14"/>
  <c r="W18" i="14"/>
  <c r="V18" i="14"/>
  <c r="U18" i="14"/>
  <c r="T18" i="14"/>
  <c r="S18" i="14"/>
  <c r="R18" i="14"/>
  <c r="Q18" i="14"/>
  <c r="P18" i="14"/>
  <c r="O18" i="14"/>
  <c r="N18" i="14"/>
  <c r="M18" i="14"/>
  <c r="L18" i="14"/>
  <c r="K18" i="14"/>
  <c r="J18" i="14"/>
  <c r="I18" i="14"/>
  <c r="H18" i="14"/>
  <c r="G18" i="14"/>
  <c r="F18" i="14"/>
  <c r="E18" i="14"/>
  <c r="D18" i="14"/>
  <c r="C18" i="14"/>
  <c r="B18" i="14"/>
  <c r="AF17" i="14"/>
  <c r="AE17" i="14"/>
  <c r="AD17" i="14"/>
  <c r="AC17" i="14"/>
  <c r="AB17" i="14"/>
  <c r="AA17" i="14"/>
  <c r="Z17" i="14"/>
  <c r="Y17" i="14"/>
  <c r="X17" i="14"/>
  <c r="W17" i="14"/>
  <c r="V17" i="14"/>
  <c r="U17" i="14"/>
  <c r="T17" i="14"/>
  <c r="S17" i="14"/>
  <c r="R17" i="14"/>
  <c r="Q17" i="14"/>
  <c r="P17" i="14"/>
  <c r="O17" i="14"/>
  <c r="N17" i="14"/>
  <c r="M17" i="14"/>
  <c r="L17" i="14"/>
  <c r="K17" i="14"/>
  <c r="J17" i="14"/>
  <c r="I17" i="14"/>
  <c r="H17" i="14"/>
  <c r="G17" i="14"/>
  <c r="F17" i="14"/>
  <c r="E17" i="14"/>
  <c r="D17" i="14"/>
  <c r="C17" i="14"/>
  <c r="B17" i="14"/>
  <c r="AF16" i="14"/>
  <c r="AE16" i="14"/>
  <c r="AD16" i="14"/>
  <c r="AC16" i="14"/>
  <c r="AB16" i="14"/>
  <c r="AA16" i="14"/>
  <c r="Z16" i="14"/>
  <c r="Y16" i="14"/>
  <c r="X16" i="14"/>
  <c r="W16" i="14"/>
  <c r="V16" i="14"/>
  <c r="U16" i="14"/>
  <c r="T16" i="14"/>
  <c r="S16" i="14"/>
  <c r="R16" i="14"/>
  <c r="Q16" i="14"/>
  <c r="P16" i="14"/>
  <c r="O16" i="14"/>
  <c r="N16" i="14"/>
  <c r="M16" i="14"/>
  <c r="L16" i="14"/>
  <c r="K16" i="14"/>
  <c r="J16" i="14"/>
  <c r="I16" i="14"/>
  <c r="H16" i="14"/>
  <c r="G16" i="14"/>
  <c r="F16" i="14"/>
  <c r="E16" i="14"/>
  <c r="D16" i="14"/>
  <c r="C16" i="14"/>
  <c r="B16" i="14"/>
  <c r="AF15" i="14"/>
  <c r="AE15" i="14"/>
  <c r="AD15" i="14"/>
  <c r="AC15" i="14"/>
  <c r="AB15" i="14"/>
  <c r="AA15" i="14"/>
  <c r="Z15" i="14"/>
  <c r="Y15" i="14"/>
  <c r="X15" i="14"/>
  <c r="W15" i="14"/>
  <c r="V15" i="14"/>
  <c r="U15" i="14"/>
  <c r="T15" i="14"/>
  <c r="S15" i="14"/>
  <c r="R15" i="14"/>
  <c r="Q15" i="14"/>
  <c r="P15" i="14"/>
  <c r="O15" i="14"/>
  <c r="N15" i="14"/>
  <c r="M15" i="14"/>
  <c r="L15" i="14"/>
  <c r="K15" i="14"/>
  <c r="J15" i="14"/>
  <c r="I15" i="14"/>
  <c r="H15" i="14"/>
  <c r="G15" i="14"/>
  <c r="F15" i="14"/>
  <c r="E15" i="14"/>
  <c r="D15" i="14"/>
  <c r="C15" i="14"/>
  <c r="B15" i="14"/>
  <c r="AF14" i="14"/>
  <c r="AE14" i="14"/>
  <c r="AD14" i="14"/>
  <c r="AC14" i="14"/>
  <c r="AB14" i="14"/>
  <c r="AA14" i="14"/>
  <c r="Z14" i="14"/>
  <c r="Y14" i="14"/>
  <c r="X14" i="14"/>
  <c r="W14" i="14"/>
  <c r="V14" i="14"/>
  <c r="U14" i="14"/>
  <c r="T14" i="14"/>
  <c r="S14" i="14"/>
  <c r="R14" i="14"/>
  <c r="Q14" i="14"/>
  <c r="P14" i="14"/>
  <c r="O14" i="14"/>
  <c r="N14" i="14"/>
  <c r="M14" i="14"/>
  <c r="L14" i="14"/>
  <c r="K14" i="14"/>
  <c r="J14" i="14"/>
  <c r="I14" i="14"/>
  <c r="H14" i="14"/>
  <c r="G14" i="14"/>
  <c r="F14" i="14"/>
  <c r="E14" i="14"/>
  <c r="D14" i="14"/>
  <c r="C14" i="14"/>
  <c r="B14" i="14"/>
  <c r="AF13" i="14"/>
  <c r="AE13" i="14"/>
  <c r="AD13" i="14"/>
  <c r="AC13" i="14"/>
  <c r="AB13" i="14"/>
  <c r="AA13" i="14"/>
  <c r="Z13" i="14"/>
  <c r="Y13" i="14"/>
  <c r="X13" i="14"/>
  <c r="W13" i="14"/>
  <c r="V13" i="14"/>
  <c r="U13" i="14"/>
  <c r="T13" i="14"/>
  <c r="S13" i="14"/>
  <c r="R13" i="14"/>
  <c r="Q13" i="14"/>
  <c r="P13" i="14"/>
  <c r="O13" i="14"/>
  <c r="N13" i="14"/>
  <c r="M13" i="14"/>
  <c r="L13" i="14"/>
  <c r="K13" i="14"/>
  <c r="J13" i="14"/>
  <c r="I13" i="14"/>
  <c r="H13" i="14"/>
  <c r="G13" i="14"/>
  <c r="F13" i="14"/>
  <c r="E13" i="14"/>
  <c r="D13" i="14"/>
  <c r="C13" i="14"/>
  <c r="B13" i="14"/>
  <c r="AF12" i="14"/>
  <c r="AE12" i="14"/>
  <c r="AD12" i="14"/>
  <c r="AC12" i="14"/>
  <c r="AB12" i="14"/>
  <c r="AA12" i="14"/>
  <c r="Z12" i="14"/>
  <c r="Y12" i="14"/>
  <c r="X12" i="14"/>
  <c r="W12" i="14"/>
  <c r="V12" i="14"/>
  <c r="U12" i="14"/>
  <c r="T12" i="14"/>
  <c r="S12" i="14"/>
  <c r="R12" i="14"/>
  <c r="Q12" i="14"/>
  <c r="P12" i="14"/>
  <c r="O12" i="14"/>
  <c r="N12" i="14"/>
  <c r="M12" i="14"/>
  <c r="L12" i="14"/>
  <c r="K12" i="14"/>
  <c r="J12" i="14"/>
  <c r="I12" i="14"/>
  <c r="H12" i="14"/>
  <c r="G12" i="14"/>
  <c r="F12" i="14"/>
  <c r="E12" i="14"/>
  <c r="D12" i="14"/>
  <c r="C12" i="14"/>
  <c r="B12" i="14"/>
  <c r="AF11" i="14"/>
  <c r="AE11" i="14"/>
  <c r="AD11" i="14"/>
  <c r="AC11" i="14"/>
  <c r="AB11" i="14"/>
  <c r="AA11" i="14"/>
  <c r="Z11" i="14"/>
  <c r="Y11" i="14"/>
  <c r="X11" i="14"/>
  <c r="W11" i="14"/>
  <c r="V11" i="14"/>
  <c r="U11" i="14"/>
  <c r="T11" i="14"/>
  <c r="S11" i="14"/>
  <c r="R11" i="14"/>
  <c r="Q11" i="14"/>
  <c r="P11" i="14"/>
  <c r="O11" i="14"/>
  <c r="N11" i="14"/>
  <c r="M11" i="14"/>
  <c r="L11" i="14"/>
  <c r="K11" i="14"/>
  <c r="J11" i="14"/>
  <c r="I11" i="14"/>
  <c r="H11" i="14"/>
  <c r="G11" i="14"/>
  <c r="F11" i="14"/>
  <c r="E11" i="14"/>
  <c r="D11" i="14"/>
  <c r="C11" i="14"/>
  <c r="B11" i="14"/>
  <c r="AF10" i="14"/>
  <c r="AE10" i="14"/>
  <c r="AD10" i="14"/>
  <c r="AC10" i="14"/>
  <c r="AB10" i="14"/>
  <c r="AA10" i="14"/>
  <c r="Z10" i="14"/>
  <c r="Y10" i="14"/>
  <c r="X10" i="14"/>
  <c r="W10" i="14"/>
  <c r="V10" i="14"/>
  <c r="U10" i="14"/>
  <c r="T10" i="14"/>
  <c r="S10" i="14"/>
  <c r="R10" i="14"/>
  <c r="Q10" i="14"/>
  <c r="P10" i="14"/>
  <c r="O10" i="14"/>
  <c r="N10" i="14"/>
  <c r="M10" i="14"/>
  <c r="L10" i="14"/>
  <c r="K10" i="14"/>
  <c r="J10" i="14"/>
  <c r="I10" i="14"/>
  <c r="H10" i="14"/>
  <c r="G10" i="14"/>
  <c r="F10" i="14"/>
  <c r="E10" i="14"/>
  <c r="D10" i="14"/>
  <c r="C10" i="14"/>
  <c r="B10" i="14"/>
  <c r="AF9" i="14"/>
  <c r="AE9" i="14"/>
  <c r="AD9" i="14"/>
  <c r="AC9" i="14"/>
  <c r="AB9" i="14"/>
  <c r="AA9" i="14"/>
  <c r="Z9" i="14"/>
  <c r="Y9" i="14"/>
  <c r="X9" i="14"/>
  <c r="W9" i="14"/>
  <c r="V9" i="14"/>
  <c r="U9" i="14"/>
  <c r="T9" i="14"/>
  <c r="S9" i="14"/>
  <c r="R9" i="14"/>
  <c r="Q9" i="14"/>
  <c r="P9" i="14"/>
  <c r="O9" i="14"/>
  <c r="N9" i="14"/>
  <c r="M9" i="14"/>
  <c r="L9" i="14"/>
  <c r="K9" i="14"/>
  <c r="J9" i="14"/>
  <c r="I9" i="14"/>
  <c r="H9" i="14"/>
  <c r="G9" i="14"/>
  <c r="F9" i="14"/>
  <c r="E9" i="14"/>
  <c r="D9" i="14"/>
  <c r="C9" i="14"/>
  <c r="B9" i="14"/>
  <c r="AF8" i="14"/>
  <c r="AE8" i="14"/>
  <c r="AD8" i="14"/>
  <c r="AC8" i="14"/>
  <c r="AB8" i="14"/>
  <c r="AA8" i="14"/>
  <c r="Z8" i="14"/>
  <c r="Y8" i="14"/>
  <c r="X8" i="14"/>
  <c r="W8" i="14"/>
  <c r="V8" i="14"/>
  <c r="U8" i="14"/>
  <c r="T8" i="14"/>
  <c r="S8" i="14"/>
  <c r="R8" i="14"/>
  <c r="Q8" i="14"/>
  <c r="P8" i="14"/>
  <c r="O8" i="14"/>
  <c r="N8" i="14"/>
  <c r="M8" i="14"/>
  <c r="L8" i="14"/>
  <c r="K8" i="14"/>
  <c r="J8" i="14"/>
  <c r="I8" i="14"/>
  <c r="H8" i="14"/>
  <c r="G8" i="14"/>
  <c r="F8" i="14"/>
  <c r="E8" i="14"/>
  <c r="D8" i="14"/>
  <c r="C8" i="14"/>
  <c r="B8" i="14"/>
  <c r="AF7" i="14"/>
  <c r="AE7" i="14"/>
  <c r="AD7" i="14"/>
  <c r="AC7" i="14"/>
  <c r="AB7" i="14"/>
  <c r="AA7" i="14"/>
  <c r="Z7" i="14"/>
  <c r="Y7" i="14"/>
  <c r="X7" i="14"/>
  <c r="W7" i="14"/>
  <c r="V7" i="14"/>
  <c r="U7" i="14"/>
  <c r="T7" i="14"/>
  <c r="S7" i="14"/>
  <c r="R7" i="14"/>
  <c r="Q7" i="14"/>
  <c r="P7" i="14"/>
  <c r="O7" i="14"/>
  <c r="N7" i="14"/>
  <c r="M7" i="14"/>
  <c r="L7" i="14"/>
  <c r="K7" i="14"/>
  <c r="J7" i="14"/>
  <c r="I7" i="14"/>
  <c r="H7" i="14"/>
  <c r="G7" i="14"/>
  <c r="F7" i="14"/>
  <c r="E7" i="14"/>
  <c r="D7" i="14"/>
  <c r="C7" i="14"/>
  <c r="B7" i="14"/>
  <c r="AF6" i="14"/>
  <c r="AE6" i="14"/>
  <c r="AD6" i="14"/>
  <c r="AC6" i="14"/>
  <c r="AB6" i="14"/>
  <c r="AA6" i="14"/>
  <c r="Z6" i="14"/>
  <c r="Y6" i="14"/>
  <c r="X6" i="14"/>
  <c r="W6" i="14"/>
  <c r="V6" i="14"/>
  <c r="U6" i="14"/>
  <c r="T6" i="14"/>
  <c r="S6" i="14"/>
  <c r="R6" i="14"/>
  <c r="Q6" i="14"/>
  <c r="P6" i="14"/>
  <c r="O6" i="14"/>
  <c r="N6" i="14"/>
  <c r="M6" i="14"/>
  <c r="L6" i="14"/>
  <c r="K6" i="14"/>
  <c r="J6" i="14"/>
  <c r="I6" i="14"/>
  <c r="H6" i="14"/>
  <c r="G6" i="14"/>
  <c r="F6" i="14"/>
  <c r="E6" i="14"/>
  <c r="D6" i="14"/>
  <c r="C6" i="14"/>
  <c r="B6" i="14"/>
  <c r="AF5" i="14"/>
  <c r="AE5" i="14"/>
  <c r="AD5" i="14"/>
  <c r="AC5" i="14"/>
  <c r="AB5" i="14"/>
  <c r="AA5" i="14"/>
  <c r="Z5" i="14"/>
  <c r="Y5" i="14"/>
  <c r="X5" i="14"/>
  <c r="W5" i="14"/>
  <c r="V5" i="14"/>
  <c r="U5" i="14"/>
  <c r="T5" i="14"/>
  <c r="S5" i="14"/>
  <c r="R5" i="14"/>
  <c r="Q5" i="14"/>
  <c r="P5" i="14"/>
  <c r="O5" i="14"/>
  <c r="N5" i="14"/>
  <c r="M5" i="14"/>
  <c r="L5" i="14"/>
  <c r="K5" i="14"/>
  <c r="J5" i="14"/>
  <c r="I5" i="14"/>
  <c r="H5" i="14"/>
  <c r="G5" i="14"/>
  <c r="F5" i="14"/>
  <c r="E5" i="14"/>
  <c r="D5" i="14"/>
  <c r="C5" i="14"/>
  <c r="B5" i="14"/>
  <c r="AF32" i="15"/>
  <c r="AE32" i="15"/>
  <c r="AD32" i="15"/>
  <c r="AC32" i="15"/>
  <c r="AB32" i="15"/>
  <c r="AA32" i="15"/>
  <c r="Z32" i="15"/>
  <c r="Y32" i="15"/>
  <c r="X32" i="15"/>
  <c r="W32" i="15"/>
  <c r="V32" i="15"/>
  <c r="U32" i="15"/>
  <c r="T32" i="15"/>
  <c r="S32" i="15"/>
  <c r="R32" i="15"/>
  <c r="Q32" i="15"/>
  <c r="P32" i="15"/>
  <c r="O32" i="15"/>
  <c r="N32" i="15"/>
  <c r="M32" i="15"/>
  <c r="L32" i="15"/>
  <c r="K32" i="15"/>
  <c r="J32" i="15"/>
  <c r="I32" i="15"/>
  <c r="H32" i="15"/>
  <c r="G32" i="15"/>
  <c r="F32" i="15"/>
  <c r="E32" i="15"/>
  <c r="D32" i="15"/>
  <c r="C32" i="15"/>
  <c r="B32" i="15"/>
  <c r="AF31" i="15"/>
  <c r="AE31" i="15"/>
  <c r="AD31" i="15"/>
  <c r="AC31" i="15"/>
  <c r="AB31" i="15"/>
  <c r="AA31" i="15"/>
  <c r="Z31" i="15"/>
  <c r="Y31" i="15"/>
  <c r="X31" i="15"/>
  <c r="W31" i="15"/>
  <c r="V31" i="15"/>
  <c r="U31" i="15"/>
  <c r="T31" i="15"/>
  <c r="S31" i="15"/>
  <c r="R31" i="15"/>
  <c r="Q31" i="15"/>
  <c r="P31" i="15"/>
  <c r="O31" i="15"/>
  <c r="N31" i="15"/>
  <c r="M31" i="15"/>
  <c r="L31" i="15"/>
  <c r="K31" i="15"/>
  <c r="J31" i="15"/>
  <c r="I31" i="15"/>
  <c r="H31" i="15"/>
  <c r="G31" i="15"/>
  <c r="F31" i="15"/>
  <c r="E31" i="15"/>
  <c r="D31" i="15"/>
  <c r="C31" i="15"/>
  <c r="B31" i="15"/>
  <c r="AF30" i="15"/>
  <c r="AE30" i="15"/>
  <c r="AD30" i="15"/>
  <c r="AC30" i="15"/>
  <c r="AB30" i="15"/>
  <c r="AA30" i="15"/>
  <c r="Z30" i="15"/>
  <c r="Y30" i="15"/>
  <c r="X30" i="15"/>
  <c r="W30" i="15"/>
  <c r="V30" i="15"/>
  <c r="U30" i="15"/>
  <c r="T30" i="15"/>
  <c r="S30" i="15"/>
  <c r="R30" i="15"/>
  <c r="Q30" i="15"/>
  <c r="P30" i="15"/>
  <c r="O30" i="15"/>
  <c r="N30" i="15"/>
  <c r="M30" i="15"/>
  <c r="L30" i="15"/>
  <c r="K30" i="15"/>
  <c r="J30" i="15"/>
  <c r="I30" i="15"/>
  <c r="H30" i="15"/>
  <c r="G30" i="15"/>
  <c r="F30" i="15"/>
  <c r="E30" i="15"/>
  <c r="D30" i="15"/>
  <c r="C30" i="15"/>
  <c r="B30" i="15"/>
  <c r="AF29" i="15"/>
  <c r="AE29" i="15"/>
  <c r="AD29" i="15"/>
  <c r="AC29" i="15"/>
  <c r="AB29" i="15"/>
  <c r="AA29" i="15"/>
  <c r="Z29" i="15"/>
  <c r="Y29" i="15"/>
  <c r="X29" i="15"/>
  <c r="W29" i="15"/>
  <c r="V29" i="15"/>
  <c r="U29" i="15"/>
  <c r="T29" i="15"/>
  <c r="S29" i="15"/>
  <c r="R29" i="15"/>
  <c r="Q29" i="15"/>
  <c r="P29" i="15"/>
  <c r="O29" i="15"/>
  <c r="N29" i="15"/>
  <c r="M29" i="15"/>
  <c r="L29" i="15"/>
  <c r="K29" i="15"/>
  <c r="J29" i="15"/>
  <c r="I29" i="15"/>
  <c r="H29" i="15"/>
  <c r="G29" i="15"/>
  <c r="F29" i="15"/>
  <c r="E29" i="15"/>
  <c r="D29" i="15"/>
  <c r="C29" i="15"/>
  <c r="B29" i="15"/>
  <c r="AF28" i="15"/>
  <c r="AE28" i="15"/>
  <c r="AD28" i="15"/>
  <c r="AC28" i="15"/>
  <c r="AB28" i="15"/>
  <c r="AA28" i="15"/>
  <c r="Z28" i="15"/>
  <c r="Y28" i="15"/>
  <c r="X28" i="15"/>
  <c r="W28" i="15"/>
  <c r="V28" i="15"/>
  <c r="U28" i="15"/>
  <c r="T28" i="15"/>
  <c r="S28" i="15"/>
  <c r="R28" i="15"/>
  <c r="Q28" i="15"/>
  <c r="P28" i="15"/>
  <c r="O28" i="15"/>
  <c r="N28" i="15"/>
  <c r="M28" i="15"/>
  <c r="L28" i="15"/>
  <c r="K28" i="15"/>
  <c r="J28" i="15"/>
  <c r="I28" i="15"/>
  <c r="H28" i="15"/>
  <c r="G28" i="15"/>
  <c r="F28" i="15"/>
  <c r="E28" i="15"/>
  <c r="D28" i="15"/>
  <c r="C28" i="15"/>
  <c r="B28" i="15"/>
  <c r="AF27" i="15"/>
  <c r="AE27" i="15"/>
  <c r="AD27" i="15"/>
  <c r="AC27" i="15"/>
  <c r="AB27" i="15"/>
  <c r="AA27" i="15"/>
  <c r="Z27" i="15"/>
  <c r="Y27" i="15"/>
  <c r="X27" i="15"/>
  <c r="W27" i="15"/>
  <c r="V27" i="15"/>
  <c r="U27" i="15"/>
  <c r="T27" i="15"/>
  <c r="S27" i="15"/>
  <c r="R27" i="15"/>
  <c r="Q27" i="15"/>
  <c r="P27" i="15"/>
  <c r="O27" i="15"/>
  <c r="N27" i="15"/>
  <c r="M27" i="15"/>
  <c r="L27" i="15"/>
  <c r="K27" i="15"/>
  <c r="J27" i="15"/>
  <c r="I27" i="15"/>
  <c r="H27" i="15"/>
  <c r="G27" i="15"/>
  <c r="F27" i="15"/>
  <c r="E27" i="15"/>
  <c r="D27" i="15"/>
  <c r="C27" i="15"/>
  <c r="B27" i="15"/>
  <c r="AF26" i="15"/>
  <c r="AE26" i="15"/>
  <c r="AD26" i="15"/>
  <c r="AC26" i="15"/>
  <c r="AB26" i="15"/>
  <c r="AA26" i="15"/>
  <c r="Z26" i="15"/>
  <c r="Y26" i="15"/>
  <c r="X26" i="15"/>
  <c r="W26" i="15"/>
  <c r="V26" i="15"/>
  <c r="U26" i="15"/>
  <c r="T26" i="15"/>
  <c r="S26" i="15"/>
  <c r="R26" i="15"/>
  <c r="Q26" i="15"/>
  <c r="P26" i="15"/>
  <c r="O26" i="15"/>
  <c r="N26" i="15"/>
  <c r="M26" i="15"/>
  <c r="L26" i="15"/>
  <c r="K26" i="15"/>
  <c r="J26" i="15"/>
  <c r="I26" i="15"/>
  <c r="H26" i="15"/>
  <c r="G26" i="15"/>
  <c r="F26" i="15"/>
  <c r="E26" i="15"/>
  <c r="D26" i="15"/>
  <c r="C26" i="15"/>
  <c r="B26" i="15"/>
  <c r="AF25" i="15"/>
  <c r="AE25" i="15"/>
  <c r="AD25" i="15"/>
  <c r="AC25" i="15"/>
  <c r="AB25" i="15"/>
  <c r="AA25" i="15"/>
  <c r="Z25" i="15"/>
  <c r="Y25" i="15"/>
  <c r="X25" i="15"/>
  <c r="W25" i="15"/>
  <c r="V25" i="15"/>
  <c r="U25" i="15"/>
  <c r="T25" i="15"/>
  <c r="S25" i="15"/>
  <c r="R25" i="15"/>
  <c r="Q25" i="15"/>
  <c r="P25" i="15"/>
  <c r="O25" i="15"/>
  <c r="N25" i="15"/>
  <c r="M25" i="15"/>
  <c r="L25" i="15"/>
  <c r="K25" i="15"/>
  <c r="J25" i="15"/>
  <c r="I25" i="15"/>
  <c r="H25" i="15"/>
  <c r="G25" i="15"/>
  <c r="F25" i="15"/>
  <c r="E25" i="15"/>
  <c r="D25" i="15"/>
  <c r="C25" i="15"/>
  <c r="B25" i="15"/>
  <c r="AF24" i="15"/>
  <c r="AE24" i="15"/>
  <c r="AD24" i="15"/>
  <c r="AC24" i="15"/>
  <c r="AB24" i="15"/>
  <c r="AA24" i="15"/>
  <c r="Z24" i="15"/>
  <c r="Y24" i="15"/>
  <c r="X24" i="15"/>
  <c r="W24" i="15"/>
  <c r="V24" i="15"/>
  <c r="U24" i="15"/>
  <c r="T24" i="15"/>
  <c r="S24" i="15"/>
  <c r="R24" i="15"/>
  <c r="Q24" i="15"/>
  <c r="P24" i="15"/>
  <c r="O24" i="15"/>
  <c r="N24" i="15"/>
  <c r="M24" i="15"/>
  <c r="L24" i="15"/>
  <c r="K24" i="15"/>
  <c r="J24" i="15"/>
  <c r="I24" i="15"/>
  <c r="H24" i="15"/>
  <c r="G24" i="15"/>
  <c r="F24" i="15"/>
  <c r="E24" i="15"/>
  <c r="D24" i="15"/>
  <c r="C24" i="15"/>
  <c r="B24" i="15"/>
  <c r="AF23" i="15"/>
  <c r="AE23" i="15"/>
  <c r="AD23" i="15"/>
  <c r="AC23" i="15"/>
  <c r="AB23" i="15"/>
  <c r="AA23" i="15"/>
  <c r="Z23" i="15"/>
  <c r="Y23" i="15"/>
  <c r="X23" i="15"/>
  <c r="W23" i="15"/>
  <c r="V23" i="15"/>
  <c r="U23" i="15"/>
  <c r="T23" i="15"/>
  <c r="S23" i="15"/>
  <c r="R23" i="15"/>
  <c r="Q23" i="15"/>
  <c r="P23" i="15"/>
  <c r="O23" i="15"/>
  <c r="N23" i="15"/>
  <c r="M23" i="15"/>
  <c r="L23" i="15"/>
  <c r="K23" i="15"/>
  <c r="J23" i="15"/>
  <c r="I23" i="15"/>
  <c r="H23" i="15"/>
  <c r="G23" i="15"/>
  <c r="F23" i="15"/>
  <c r="E23" i="15"/>
  <c r="D23" i="15"/>
  <c r="C23" i="15"/>
  <c r="B23" i="15"/>
  <c r="AF22" i="15"/>
  <c r="AE22" i="15"/>
  <c r="AD22" i="15"/>
  <c r="AC22" i="15"/>
  <c r="AB22" i="15"/>
  <c r="AA22" i="15"/>
  <c r="Z22" i="15"/>
  <c r="Y22" i="15"/>
  <c r="X22" i="15"/>
  <c r="W22" i="15"/>
  <c r="V22" i="15"/>
  <c r="U22" i="15"/>
  <c r="T22" i="15"/>
  <c r="S22" i="15"/>
  <c r="R22" i="15"/>
  <c r="Q22" i="15"/>
  <c r="P22" i="15"/>
  <c r="O22" i="15"/>
  <c r="N22" i="15"/>
  <c r="M22" i="15"/>
  <c r="L22" i="15"/>
  <c r="K22" i="15"/>
  <c r="J22" i="15"/>
  <c r="I22" i="15"/>
  <c r="H22" i="15"/>
  <c r="G22" i="15"/>
  <c r="F22" i="15"/>
  <c r="E22" i="15"/>
  <c r="D22" i="15"/>
  <c r="C22" i="15"/>
  <c r="B22" i="15"/>
  <c r="AF21" i="15"/>
  <c r="AE21" i="15"/>
  <c r="AD21" i="15"/>
  <c r="AC21" i="15"/>
  <c r="AB21" i="15"/>
  <c r="AA21" i="15"/>
  <c r="Z21" i="15"/>
  <c r="Y21" i="15"/>
  <c r="X21" i="15"/>
  <c r="W21" i="15"/>
  <c r="V21" i="15"/>
  <c r="U21" i="15"/>
  <c r="T21" i="15"/>
  <c r="S21" i="15"/>
  <c r="R21" i="15"/>
  <c r="Q21" i="15"/>
  <c r="P21" i="15"/>
  <c r="O21" i="15"/>
  <c r="N21" i="15"/>
  <c r="M21" i="15"/>
  <c r="L21" i="15"/>
  <c r="K21" i="15"/>
  <c r="J21" i="15"/>
  <c r="I21" i="15"/>
  <c r="H21" i="15"/>
  <c r="G21" i="15"/>
  <c r="F21" i="15"/>
  <c r="E21" i="15"/>
  <c r="D21" i="15"/>
  <c r="C21" i="15"/>
  <c r="B21" i="15"/>
  <c r="AF20" i="15"/>
  <c r="AE20" i="15"/>
  <c r="AD20" i="15"/>
  <c r="AC20" i="15"/>
  <c r="AB20" i="15"/>
  <c r="AA20" i="15"/>
  <c r="Z20" i="15"/>
  <c r="Y20" i="15"/>
  <c r="X20" i="15"/>
  <c r="W20" i="15"/>
  <c r="V20" i="15"/>
  <c r="U20" i="15"/>
  <c r="T20" i="15"/>
  <c r="S20" i="15"/>
  <c r="R20" i="15"/>
  <c r="Q20" i="15"/>
  <c r="P20" i="15"/>
  <c r="O20" i="15"/>
  <c r="N20" i="15"/>
  <c r="M20" i="15"/>
  <c r="L20" i="15"/>
  <c r="K20" i="15"/>
  <c r="J20" i="15"/>
  <c r="I20" i="15"/>
  <c r="H20" i="15"/>
  <c r="G20" i="15"/>
  <c r="F20" i="15"/>
  <c r="E20" i="15"/>
  <c r="D20" i="15"/>
  <c r="C20" i="15"/>
  <c r="B20" i="15"/>
  <c r="AF19" i="15"/>
  <c r="AE19" i="15"/>
  <c r="AD19" i="15"/>
  <c r="AC19" i="15"/>
  <c r="AB19" i="15"/>
  <c r="AA19" i="15"/>
  <c r="Z19" i="15"/>
  <c r="Y19" i="15"/>
  <c r="X19" i="15"/>
  <c r="W19" i="15"/>
  <c r="V19" i="15"/>
  <c r="U19" i="15"/>
  <c r="T19" i="15"/>
  <c r="S19" i="15"/>
  <c r="R19" i="15"/>
  <c r="Q19" i="15"/>
  <c r="P19" i="15"/>
  <c r="O19" i="15"/>
  <c r="N19" i="15"/>
  <c r="M19" i="15"/>
  <c r="L19" i="15"/>
  <c r="K19" i="15"/>
  <c r="J19" i="15"/>
  <c r="I19" i="15"/>
  <c r="H19" i="15"/>
  <c r="G19" i="15"/>
  <c r="F19" i="15"/>
  <c r="E19" i="15"/>
  <c r="D19" i="15"/>
  <c r="C19" i="15"/>
  <c r="B19" i="15"/>
  <c r="AF18" i="15"/>
  <c r="AE18" i="15"/>
  <c r="AD18" i="15"/>
  <c r="AC18" i="15"/>
  <c r="AB18" i="15"/>
  <c r="AA18" i="15"/>
  <c r="Z18" i="15"/>
  <c r="Y18" i="15"/>
  <c r="X18" i="15"/>
  <c r="W18" i="15"/>
  <c r="V18" i="15"/>
  <c r="U18" i="15"/>
  <c r="T18" i="15"/>
  <c r="S18" i="15"/>
  <c r="R18" i="15"/>
  <c r="Q18" i="15"/>
  <c r="P18" i="15"/>
  <c r="O18" i="15"/>
  <c r="N18" i="15"/>
  <c r="M18" i="15"/>
  <c r="L18" i="15"/>
  <c r="K18" i="15"/>
  <c r="J18" i="15"/>
  <c r="I18" i="15"/>
  <c r="H18" i="15"/>
  <c r="G18" i="15"/>
  <c r="F18" i="15"/>
  <c r="E18" i="15"/>
  <c r="D18" i="15"/>
  <c r="C18" i="15"/>
  <c r="B18" i="15"/>
  <c r="AF17" i="15"/>
  <c r="AE17" i="15"/>
  <c r="AD17" i="15"/>
  <c r="AC17" i="15"/>
  <c r="AB17" i="15"/>
  <c r="AA17" i="15"/>
  <c r="Z17" i="15"/>
  <c r="Y17" i="15"/>
  <c r="X17" i="15"/>
  <c r="W17" i="15"/>
  <c r="V17" i="15"/>
  <c r="U17" i="15"/>
  <c r="T17" i="15"/>
  <c r="S17" i="15"/>
  <c r="R17" i="15"/>
  <c r="Q17" i="15"/>
  <c r="P17" i="15"/>
  <c r="O17" i="15"/>
  <c r="N17" i="15"/>
  <c r="M17" i="15"/>
  <c r="L17" i="15"/>
  <c r="K17" i="15"/>
  <c r="J17" i="15"/>
  <c r="I17" i="15"/>
  <c r="H17" i="15"/>
  <c r="G17" i="15"/>
  <c r="F17" i="15"/>
  <c r="E17" i="15"/>
  <c r="D17" i="15"/>
  <c r="C17" i="15"/>
  <c r="B17" i="15"/>
  <c r="AF16" i="15"/>
  <c r="AE16" i="15"/>
  <c r="AD16" i="15"/>
  <c r="AC16" i="15"/>
  <c r="AB16" i="15"/>
  <c r="AA16" i="15"/>
  <c r="Z16" i="15"/>
  <c r="Y16" i="15"/>
  <c r="X16" i="15"/>
  <c r="W16" i="15"/>
  <c r="V16" i="15"/>
  <c r="U16" i="15"/>
  <c r="T16" i="15"/>
  <c r="S16" i="15"/>
  <c r="R16" i="15"/>
  <c r="Q16" i="15"/>
  <c r="P16" i="15"/>
  <c r="O16" i="15"/>
  <c r="N16" i="15"/>
  <c r="M16" i="15"/>
  <c r="L16" i="15"/>
  <c r="K16" i="15"/>
  <c r="J16" i="15"/>
  <c r="I16" i="15"/>
  <c r="H16" i="15"/>
  <c r="G16" i="15"/>
  <c r="F16" i="15"/>
  <c r="E16" i="15"/>
  <c r="D16" i="15"/>
  <c r="C16" i="15"/>
  <c r="B16" i="15"/>
  <c r="AF15" i="15"/>
  <c r="AE15" i="15"/>
  <c r="AD15" i="15"/>
  <c r="AC15" i="15"/>
  <c r="AB15" i="15"/>
  <c r="AA15" i="15"/>
  <c r="Z15" i="15"/>
  <c r="Y15" i="15"/>
  <c r="X15" i="15"/>
  <c r="W15" i="15"/>
  <c r="V15" i="15"/>
  <c r="U15" i="15"/>
  <c r="T15" i="15"/>
  <c r="S15" i="15"/>
  <c r="R15" i="15"/>
  <c r="Q15" i="15"/>
  <c r="P15" i="15"/>
  <c r="O15" i="15"/>
  <c r="N15" i="15"/>
  <c r="M15" i="15"/>
  <c r="L15" i="15"/>
  <c r="K15" i="15"/>
  <c r="J15" i="15"/>
  <c r="I15" i="15"/>
  <c r="H15" i="15"/>
  <c r="G15" i="15"/>
  <c r="F15" i="15"/>
  <c r="E15" i="15"/>
  <c r="D15" i="15"/>
  <c r="C15" i="15"/>
  <c r="B15" i="15"/>
  <c r="AF14" i="15"/>
  <c r="AE14" i="15"/>
  <c r="AD14" i="15"/>
  <c r="AC14" i="15"/>
  <c r="AB14" i="15"/>
  <c r="AA14" i="15"/>
  <c r="Z14" i="15"/>
  <c r="Y14" i="15"/>
  <c r="X14" i="15"/>
  <c r="W14" i="15"/>
  <c r="V14" i="15"/>
  <c r="U14" i="15"/>
  <c r="T14" i="15"/>
  <c r="S14" i="15"/>
  <c r="R14" i="15"/>
  <c r="Q14" i="15"/>
  <c r="P14" i="15"/>
  <c r="O14" i="15"/>
  <c r="N14" i="15"/>
  <c r="M14" i="15"/>
  <c r="L14" i="15"/>
  <c r="K14" i="15"/>
  <c r="J14" i="15"/>
  <c r="I14" i="15"/>
  <c r="H14" i="15"/>
  <c r="G14" i="15"/>
  <c r="F14" i="15"/>
  <c r="E14" i="15"/>
  <c r="D14" i="15"/>
  <c r="C14" i="15"/>
  <c r="B14" i="15"/>
  <c r="AF13" i="15"/>
  <c r="AE13" i="15"/>
  <c r="AD13" i="15"/>
  <c r="AC13" i="15"/>
  <c r="AB13" i="15"/>
  <c r="AA13" i="15"/>
  <c r="Z13" i="15"/>
  <c r="Y13" i="15"/>
  <c r="X13" i="15"/>
  <c r="W13" i="15"/>
  <c r="V13" i="15"/>
  <c r="U13" i="15"/>
  <c r="T13" i="15"/>
  <c r="S13" i="15"/>
  <c r="R13" i="15"/>
  <c r="Q13" i="15"/>
  <c r="P13" i="15"/>
  <c r="O13" i="15"/>
  <c r="N13" i="15"/>
  <c r="M13" i="15"/>
  <c r="L13" i="15"/>
  <c r="K13" i="15"/>
  <c r="J13" i="15"/>
  <c r="I13" i="15"/>
  <c r="H13" i="15"/>
  <c r="G13" i="15"/>
  <c r="F13" i="15"/>
  <c r="E13" i="15"/>
  <c r="D13" i="15"/>
  <c r="C13" i="15"/>
  <c r="B13" i="15"/>
  <c r="AF12" i="15"/>
  <c r="AE12" i="15"/>
  <c r="AD12" i="15"/>
  <c r="AC12" i="15"/>
  <c r="AB12" i="15"/>
  <c r="AA12" i="15"/>
  <c r="Z12" i="15"/>
  <c r="Y12" i="15"/>
  <c r="X12" i="15"/>
  <c r="W12" i="15"/>
  <c r="V12" i="15"/>
  <c r="U12" i="15"/>
  <c r="T12" i="15"/>
  <c r="S12" i="15"/>
  <c r="R12" i="15"/>
  <c r="Q12" i="15"/>
  <c r="P12" i="15"/>
  <c r="O12" i="15"/>
  <c r="N12" i="15"/>
  <c r="M12" i="15"/>
  <c r="L12" i="15"/>
  <c r="K12" i="15"/>
  <c r="J12" i="15"/>
  <c r="I12" i="15"/>
  <c r="H12" i="15"/>
  <c r="G12" i="15"/>
  <c r="F12" i="15"/>
  <c r="E12" i="15"/>
  <c r="D12" i="15"/>
  <c r="C12" i="15"/>
  <c r="B12" i="15"/>
  <c r="AF11" i="15"/>
  <c r="AE11" i="15"/>
  <c r="AD11" i="15"/>
  <c r="AC11" i="15"/>
  <c r="AB11" i="15"/>
  <c r="AA11" i="15"/>
  <c r="Z11" i="15"/>
  <c r="Y11" i="15"/>
  <c r="X11" i="15"/>
  <c r="W11" i="15"/>
  <c r="V11" i="15"/>
  <c r="U11" i="15"/>
  <c r="T11" i="15"/>
  <c r="S11" i="15"/>
  <c r="R11" i="15"/>
  <c r="Q11" i="15"/>
  <c r="P11" i="15"/>
  <c r="O11" i="15"/>
  <c r="N11" i="15"/>
  <c r="M11" i="15"/>
  <c r="L11" i="15"/>
  <c r="K11" i="15"/>
  <c r="J11" i="15"/>
  <c r="I11" i="15"/>
  <c r="H11" i="15"/>
  <c r="G11" i="15"/>
  <c r="F11" i="15"/>
  <c r="E11" i="15"/>
  <c r="D11" i="15"/>
  <c r="C11" i="15"/>
  <c r="B11" i="15"/>
  <c r="AF10" i="15"/>
  <c r="AE10" i="15"/>
  <c r="AD10" i="15"/>
  <c r="AC10" i="15"/>
  <c r="AB10" i="15"/>
  <c r="AA10" i="15"/>
  <c r="Z10" i="15"/>
  <c r="Y10" i="15"/>
  <c r="X10" i="15"/>
  <c r="W10" i="15"/>
  <c r="V10" i="15"/>
  <c r="U10" i="15"/>
  <c r="T10" i="15"/>
  <c r="S10" i="15"/>
  <c r="R10" i="15"/>
  <c r="Q10" i="15"/>
  <c r="P10" i="15"/>
  <c r="O10" i="15"/>
  <c r="N10" i="15"/>
  <c r="M10" i="15"/>
  <c r="L10" i="15"/>
  <c r="K10" i="15"/>
  <c r="J10" i="15"/>
  <c r="I10" i="15"/>
  <c r="H10" i="15"/>
  <c r="G10" i="15"/>
  <c r="F10" i="15"/>
  <c r="E10" i="15"/>
  <c r="D10" i="15"/>
  <c r="C10" i="15"/>
  <c r="B10" i="15"/>
  <c r="AF9" i="15"/>
  <c r="AE9" i="15"/>
  <c r="AD9" i="15"/>
  <c r="AC9" i="15"/>
  <c r="AB9" i="15"/>
  <c r="AA9" i="15"/>
  <c r="Z9" i="15"/>
  <c r="Y9" i="15"/>
  <c r="X9" i="15"/>
  <c r="W9" i="15"/>
  <c r="V9" i="15"/>
  <c r="U9" i="15"/>
  <c r="T9" i="15"/>
  <c r="S9" i="15"/>
  <c r="R9" i="15"/>
  <c r="Q9" i="15"/>
  <c r="P9" i="15"/>
  <c r="O9" i="15"/>
  <c r="N9" i="15"/>
  <c r="M9" i="15"/>
  <c r="L9" i="15"/>
  <c r="K9" i="15"/>
  <c r="J9" i="15"/>
  <c r="I9" i="15"/>
  <c r="H9" i="15"/>
  <c r="G9" i="15"/>
  <c r="F9" i="15"/>
  <c r="E9" i="15"/>
  <c r="D9" i="15"/>
  <c r="C9" i="15"/>
  <c r="B9" i="15"/>
  <c r="AF8" i="15"/>
  <c r="AE8" i="15"/>
  <c r="AD8" i="15"/>
  <c r="AC8" i="15"/>
  <c r="AB8" i="15"/>
  <c r="AA8" i="15"/>
  <c r="Z8" i="15"/>
  <c r="Y8" i="15"/>
  <c r="X8" i="15"/>
  <c r="W8" i="15"/>
  <c r="V8" i="15"/>
  <c r="U8" i="15"/>
  <c r="T8" i="15"/>
  <c r="S8" i="15"/>
  <c r="R8" i="15"/>
  <c r="Q8" i="15"/>
  <c r="P8" i="15"/>
  <c r="O8" i="15"/>
  <c r="N8" i="15"/>
  <c r="M8" i="15"/>
  <c r="L8" i="15"/>
  <c r="K8" i="15"/>
  <c r="J8" i="15"/>
  <c r="I8" i="15"/>
  <c r="H8" i="15"/>
  <c r="G8" i="15"/>
  <c r="F8" i="15"/>
  <c r="E8" i="15"/>
  <c r="D8" i="15"/>
  <c r="C8" i="15"/>
  <c r="B8" i="15"/>
  <c r="AF7" i="15"/>
  <c r="AE7" i="15"/>
  <c r="AD7" i="15"/>
  <c r="AC7" i="15"/>
  <c r="AB7" i="15"/>
  <c r="AA7" i="15"/>
  <c r="Z7" i="15"/>
  <c r="Y7" i="15"/>
  <c r="X7" i="15"/>
  <c r="W7" i="15"/>
  <c r="V7" i="15"/>
  <c r="U7" i="15"/>
  <c r="T7" i="15"/>
  <c r="S7" i="15"/>
  <c r="R7" i="15"/>
  <c r="Q7" i="15"/>
  <c r="P7" i="15"/>
  <c r="O7" i="15"/>
  <c r="N7" i="15"/>
  <c r="M7" i="15"/>
  <c r="L7" i="15"/>
  <c r="K7" i="15"/>
  <c r="J7" i="15"/>
  <c r="I7" i="15"/>
  <c r="H7" i="15"/>
  <c r="G7" i="15"/>
  <c r="F7" i="15"/>
  <c r="E7" i="15"/>
  <c r="D7" i="15"/>
  <c r="C7" i="15"/>
  <c r="B7" i="15"/>
  <c r="AF6" i="15"/>
  <c r="AE6" i="15"/>
  <c r="AD6" i="15"/>
  <c r="AC6" i="15"/>
  <c r="AB6" i="15"/>
  <c r="AA6" i="15"/>
  <c r="Z6" i="15"/>
  <c r="Y6" i="15"/>
  <c r="X6" i="15"/>
  <c r="W6" i="15"/>
  <c r="V6" i="15"/>
  <c r="U6" i="15"/>
  <c r="T6" i="15"/>
  <c r="S6" i="15"/>
  <c r="R6" i="15"/>
  <c r="Q6" i="15"/>
  <c r="P6" i="15"/>
  <c r="O6" i="15"/>
  <c r="N6" i="15"/>
  <c r="M6" i="15"/>
  <c r="L6" i="15"/>
  <c r="K6" i="15"/>
  <c r="J6" i="15"/>
  <c r="I6" i="15"/>
  <c r="H6" i="15"/>
  <c r="G6" i="15"/>
  <c r="F6" i="15"/>
  <c r="E6" i="15"/>
  <c r="D6" i="15"/>
  <c r="C6" i="15"/>
  <c r="B6" i="15"/>
  <c r="AF5" i="15"/>
  <c r="AE5" i="15"/>
  <c r="AD5" i="15"/>
  <c r="AC5" i="15"/>
  <c r="AB5" i="15"/>
  <c r="AA5" i="15"/>
  <c r="Z5" i="15"/>
  <c r="Y5" i="15"/>
  <c r="X5" i="15"/>
  <c r="W5" i="15"/>
  <c r="V5" i="15"/>
  <c r="U5" i="15"/>
  <c r="T5" i="15"/>
  <c r="S5" i="15"/>
  <c r="R5" i="15"/>
  <c r="Q5" i="15"/>
  <c r="P5" i="15"/>
  <c r="O5" i="15"/>
  <c r="N5" i="15"/>
  <c r="M5" i="15"/>
  <c r="L5" i="15"/>
  <c r="K5" i="15"/>
  <c r="J5" i="15"/>
  <c r="I5" i="15"/>
  <c r="H5" i="15"/>
  <c r="G5" i="15"/>
  <c r="F5" i="15"/>
  <c r="E5" i="15"/>
  <c r="D5" i="15"/>
  <c r="C5" i="15"/>
  <c r="B5" i="15"/>
  <c r="AF32" i="13"/>
  <c r="AE32" i="13"/>
  <c r="AD32" i="13"/>
  <c r="AC32" i="13"/>
  <c r="AB32" i="13"/>
  <c r="Z32" i="13"/>
  <c r="Y32" i="13"/>
  <c r="X32" i="13"/>
  <c r="W32" i="13"/>
  <c r="V32" i="13"/>
  <c r="U32" i="13"/>
  <c r="T32" i="13"/>
  <c r="S32" i="13"/>
  <c r="R32" i="13"/>
  <c r="Q32" i="13"/>
  <c r="P32" i="13"/>
  <c r="O32" i="13"/>
  <c r="N32" i="13"/>
  <c r="M32" i="13"/>
  <c r="L32" i="13"/>
  <c r="K32" i="13"/>
  <c r="J32" i="13"/>
  <c r="I32" i="13"/>
  <c r="H32" i="13"/>
  <c r="G32" i="13"/>
  <c r="F32" i="13"/>
  <c r="E32" i="13"/>
  <c r="D32" i="13"/>
  <c r="C32" i="13"/>
  <c r="B32" i="13"/>
  <c r="AF31" i="13"/>
  <c r="AE31" i="13"/>
  <c r="AD31" i="13"/>
  <c r="AC31" i="13"/>
  <c r="AB31" i="13"/>
  <c r="Z31" i="13"/>
  <c r="Y31" i="13"/>
  <c r="X31" i="13"/>
  <c r="W31" i="13"/>
  <c r="V31" i="13"/>
  <c r="U31" i="13"/>
  <c r="T31" i="13"/>
  <c r="S31" i="13"/>
  <c r="R31" i="13"/>
  <c r="Q31" i="13"/>
  <c r="P31" i="13"/>
  <c r="O31" i="13"/>
  <c r="N31" i="13"/>
  <c r="M31" i="13"/>
  <c r="L31" i="13"/>
  <c r="K31" i="13"/>
  <c r="J31" i="13"/>
  <c r="I31" i="13"/>
  <c r="H31" i="13"/>
  <c r="G31" i="13"/>
  <c r="F31" i="13"/>
  <c r="E31" i="13"/>
  <c r="D31" i="13"/>
  <c r="C31" i="13"/>
  <c r="B31" i="13"/>
  <c r="AF29" i="13"/>
  <c r="AE29" i="13"/>
  <c r="AD29" i="13"/>
  <c r="AC29" i="13"/>
  <c r="AB29" i="13"/>
  <c r="Z29" i="13"/>
  <c r="Y29" i="13"/>
  <c r="X29" i="13"/>
  <c r="W29" i="13"/>
  <c r="V29" i="13"/>
  <c r="U29" i="13"/>
  <c r="T29" i="13"/>
  <c r="S29" i="13"/>
  <c r="R29" i="13"/>
  <c r="Q29" i="13"/>
  <c r="P29" i="13"/>
  <c r="O29" i="13"/>
  <c r="N29" i="13"/>
  <c r="M29" i="13"/>
  <c r="L29" i="13"/>
  <c r="K29" i="13"/>
  <c r="J29" i="13"/>
  <c r="I29" i="13"/>
  <c r="H29" i="13"/>
  <c r="G29" i="13"/>
  <c r="F29" i="13"/>
  <c r="E29" i="13"/>
  <c r="D29" i="13"/>
  <c r="C29" i="13"/>
  <c r="B29" i="13"/>
  <c r="AF28" i="13"/>
  <c r="AE28" i="13"/>
  <c r="AD28" i="13"/>
  <c r="AC28" i="13"/>
  <c r="AB28" i="13"/>
  <c r="AA28" i="13"/>
  <c r="Z28" i="13"/>
  <c r="Y28" i="13"/>
  <c r="X28" i="13"/>
  <c r="W28" i="13"/>
  <c r="V28" i="13"/>
  <c r="U28" i="13"/>
  <c r="T28" i="13"/>
  <c r="S28" i="13"/>
  <c r="R28" i="13"/>
  <c r="Q28" i="13"/>
  <c r="P28" i="13"/>
  <c r="O28" i="13"/>
  <c r="N28" i="13"/>
  <c r="M28" i="13"/>
  <c r="L28" i="13"/>
  <c r="K28" i="13"/>
  <c r="J28" i="13"/>
  <c r="I28" i="13"/>
  <c r="H28" i="13"/>
  <c r="G28" i="13"/>
  <c r="F28" i="13"/>
  <c r="E28" i="13"/>
  <c r="D28" i="13"/>
  <c r="C28" i="13"/>
  <c r="B28" i="13"/>
  <c r="AF27" i="13"/>
  <c r="AE27" i="13"/>
  <c r="AD27" i="13"/>
  <c r="AC27" i="13"/>
  <c r="AB27" i="13"/>
  <c r="Z27" i="13"/>
  <c r="Y27" i="13"/>
  <c r="X27" i="13"/>
  <c r="W27" i="13"/>
  <c r="V27" i="13"/>
  <c r="U27" i="13"/>
  <c r="T27" i="13"/>
  <c r="S27" i="13"/>
  <c r="R27" i="13"/>
  <c r="Q27" i="13"/>
  <c r="P27" i="13"/>
  <c r="O27" i="13"/>
  <c r="N27" i="13"/>
  <c r="M27" i="13"/>
  <c r="L27" i="13"/>
  <c r="K27" i="13"/>
  <c r="J27" i="13"/>
  <c r="I27" i="13"/>
  <c r="H27" i="13"/>
  <c r="G27" i="13"/>
  <c r="F27" i="13"/>
  <c r="E27" i="13"/>
  <c r="D27" i="13"/>
  <c r="C27" i="13"/>
  <c r="B27" i="13"/>
  <c r="AF26" i="13"/>
  <c r="AE26" i="13"/>
  <c r="AD26" i="13"/>
  <c r="AC26" i="13"/>
  <c r="AB26" i="13"/>
  <c r="Z26" i="13"/>
  <c r="Y26" i="13"/>
  <c r="X26" i="13"/>
  <c r="W26" i="13"/>
  <c r="V26" i="13"/>
  <c r="U26" i="13"/>
  <c r="T26" i="13"/>
  <c r="S26" i="13"/>
  <c r="R26" i="13"/>
  <c r="Q26" i="13"/>
  <c r="P26" i="13"/>
  <c r="O26" i="13"/>
  <c r="N26" i="13"/>
  <c r="M26" i="13"/>
  <c r="L26" i="13"/>
  <c r="K26" i="13"/>
  <c r="J26" i="13"/>
  <c r="I26" i="13"/>
  <c r="H26" i="13"/>
  <c r="G26" i="13"/>
  <c r="F26" i="13"/>
  <c r="E26" i="13"/>
  <c r="D26" i="13"/>
  <c r="C26" i="13"/>
  <c r="B26" i="13"/>
  <c r="AF25" i="13"/>
  <c r="AE25" i="13"/>
  <c r="AD25" i="13"/>
  <c r="AC25" i="13"/>
  <c r="AB25" i="13"/>
  <c r="Z25" i="13"/>
  <c r="Y25" i="13"/>
  <c r="X25" i="13"/>
  <c r="W25" i="13"/>
  <c r="V25" i="13"/>
  <c r="U25" i="13"/>
  <c r="T25" i="13"/>
  <c r="S25" i="13"/>
  <c r="R25" i="13"/>
  <c r="Q25" i="13"/>
  <c r="P25" i="13"/>
  <c r="O25" i="13"/>
  <c r="N25" i="13"/>
  <c r="M25" i="13"/>
  <c r="L25" i="13"/>
  <c r="K25" i="13"/>
  <c r="J25" i="13"/>
  <c r="I25" i="13"/>
  <c r="H25" i="13"/>
  <c r="G25" i="13"/>
  <c r="F25" i="13"/>
  <c r="E25" i="13"/>
  <c r="D25" i="13"/>
  <c r="C25" i="13"/>
  <c r="B25" i="13"/>
  <c r="AF24" i="13"/>
  <c r="AE24" i="13"/>
  <c r="AD24" i="13"/>
  <c r="AC24" i="13"/>
  <c r="AB24" i="13"/>
  <c r="Z24" i="13"/>
  <c r="Y24" i="13"/>
  <c r="X24" i="13"/>
  <c r="W24" i="13"/>
  <c r="V24" i="13"/>
  <c r="U24" i="13"/>
  <c r="T24" i="13"/>
  <c r="S24" i="13"/>
  <c r="R24" i="13"/>
  <c r="Q24" i="13"/>
  <c r="P24" i="13"/>
  <c r="O24" i="13"/>
  <c r="N24" i="13"/>
  <c r="M24" i="13"/>
  <c r="L24" i="13"/>
  <c r="K24" i="13"/>
  <c r="J24" i="13"/>
  <c r="I24" i="13"/>
  <c r="H24" i="13"/>
  <c r="G24" i="13"/>
  <c r="F24" i="13"/>
  <c r="E24" i="13"/>
  <c r="D24" i="13"/>
  <c r="C24" i="13"/>
  <c r="B24" i="13"/>
  <c r="AF23" i="13"/>
  <c r="AE23" i="13"/>
  <c r="AD23" i="13"/>
  <c r="AC23" i="13"/>
  <c r="AB23" i="13"/>
  <c r="Z23" i="13"/>
  <c r="Y23" i="13"/>
  <c r="X23" i="13"/>
  <c r="W23" i="13"/>
  <c r="V23" i="13"/>
  <c r="U23" i="13"/>
  <c r="T23" i="13"/>
  <c r="S23" i="13"/>
  <c r="R23" i="13"/>
  <c r="Q23" i="13"/>
  <c r="P23" i="13"/>
  <c r="O23" i="13"/>
  <c r="N23" i="13"/>
  <c r="M23" i="13"/>
  <c r="L23" i="13"/>
  <c r="K23" i="13"/>
  <c r="J23" i="13"/>
  <c r="I23" i="13"/>
  <c r="H23" i="13"/>
  <c r="G23" i="13"/>
  <c r="F23" i="13"/>
  <c r="E23" i="13"/>
  <c r="D23" i="13"/>
  <c r="C23" i="13"/>
  <c r="B23" i="13"/>
  <c r="AF22" i="13"/>
  <c r="AE22" i="13"/>
  <c r="AD22" i="13"/>
  <c r="AC22" i="13"/>
  <c r="AB22" i="13"/>
  <c r="AA22" i="13"/>
  <c r="Z22" i="13"/>
  <c r="Y22" i="13"/>
  <c r="X22" i="13"/>
  <c r="W22" i="13"/>
  <c r="V22" i="13"/>
  <c r="U22" i="13"/>
  <c r="T22" i="13"/>
  <c r="S22" i="13"/>
  <c r="R22" i="13"/>
  <c r="Q22" i="13"/>
  <c r="P22" i="13"/>
  <c r="O22" i="13"/>
  <c r="N22" i="13"/>
  <c r="M22" i="13"/>
  <c r="L22" i="13"/>
  <c r="K22" i="13"/>
  <c r="J22" i="13"/>
  <c r="I22" i="13"/>
  <c r="H22" i="13"/>
  <c r="G22" i="13"/>
  <c r="F22" i="13"/>
  <c r="E22" i="13"/>
  <c r="D22" i="13"/>
  <c r="C22" i="13"/>
  <c r="B22" i="13"/>
  <c r="AF21" i="13"/>
  <c r="AE21" i="13"/>
  <c r="AD21" i="13"/>
  <c r="AC21" i="13"/>
  <c r="AB21" i="13"/>
  <c r="Z21" i="13"/>
  <c r="Y21" i="13"/>
  <c r="X21" i="13"/>
  <c r="W21" i="13"/>
  <c r="V21" i="13"/>
  <c r="U21" i="13"/>
  <c r="T21" i="13"/>
  <c r="S21" i="13"/>
  <c r="R21" i="13"/>
  <c r="Q21" i="13"/>
  <c r="P21" i="13"/>
  <c r="O21" i="13"/>
  <c r="N21" i="13"/>
  <c r="M21" i="13"/>
  <c r="L21" i="13"/>
  <c r="K21" i="13"/>
  <c r="J21" i="13"/>
  <c r="I21" i="13"/>
  <c r="H21" i="13"/>
  <c r="G21" i="13"/>
  <c r="F21" i="13"/>
  <c r="E21" i="13"/>
  <c r="D21" i="13"/>
  <c r="C21" i="13"/>
  <c r="B21" i="13"/>
  <c r="AF20" i="13"/>
  <c r="AE20" i="13"/>
  <c r="AD20" i="13"/>
  <c r="AC20" i="13"/>
  <c r="AB20" i="13"/>
  <c r="Z20" i="13"/>
  <c r="Y20" i="13"/>
  <c r="X20" i="13"/>
  <c r="W20" i="13"/>
  <c r="V20" i="13"/>
  <c r="U20" i="13"/>
  <c r="T20" i="13"/>
  <c r="S20" i="13"/>
  <c r="R20" i="13"/>
  <c r="Q20" i="13"/>
  <c r="P20" i="13"/>
  <c r="O20" i="13"/>
  <c r="N20" i="13"/>
  <c r="M20" i="13"/>
  <c r="L20" i="13"/>
  <c r="K20" i="13"/>
  <c r="J20" i="13"/>
  <c r="I20" i="13"/>
  <c r="H20" i="13"/>
  <c r="G20" i="13"/>
  <c r="F20" i="13"/>
  <c r="E20" i="13"/>
  <c r="D20" i="13"/>
  <c r="C20" i="13"/>
  <c r="B20" i="13"/>
  <c r="AF19" i="13"/>
  <c r="AE19" i="13"/>
  <c r="AD19" i="13"/>
  <c r="AC19" i="13"/>
  <c r="AB19" i="13"/>
  <c r="Z19" i="13"/>
  <c r="Y19" i="13"/>
  <c r="X19" i="13"/>
  <c r="W19" i="13"/>
  <c r="V19" i="13"/>
  <c r="U19" i="13"/>
  <c r="T19" i="13"/>
  <c r="S19" i="13"/>
  <c r="R19" i="13"/>
  <c r="Q19" i="13"/>
  <c r="P19" i="13"/>
  <c r="O19" i="13"/>
  <c r="N19" i="13"/>
  <c r="M19" i="13"/>
  <c r="L19" i="13"/>
  <c r="K19" i="13"/>
  <c r="J19" i="13"/>
  <c r="I19" i="13"/>
  <c r="H19" i="13"/>
  <c r="G19" i="13"/>
  <c r="F19" i="13"/>
  <c r="E19" i="13"/>
  <c r="D19" i="13"/>
  <c r="C19" i="13"/>
  <c r="B19" i="13"/>
  <c r="AF18" i="13"/>
  <c r="AE18" i="13"/>
  <c r="AD18" i="13"/>
  <c r="AC18" i="13"/>
  <c r="AB18" i="13"/>
  <c r="Z18" i="13"/>
  <c r="Y18" i="13"/>
  <c r="X18" i="13"/>
  <c r="W18" i="13"/>
  <c r="V18" i="13"/>
  <c r="U18" i="13"/>
  <c r="T18" i="13"/>
  <c r="S18" i="13"/>
  <c r="R18" i="13"/>
  <c r="Q18" i="13"/>
  <c r="P18" i="13"/>
  <c r="O18" i="13"/>
  <c r="N18" i="13"/>
  <c r="M18" i="13"/>
  <c r="L18" i="13"/>
  <c r="K18" i="13"/>
  <c r="J18" i="13"/>
  <c r="I18" i="13"/>
  <c r="H18" i="13"/>
  <c r="G18" i="13"/>
  <c r="F18" i="13"/>
  <c r="E18" i="13"/>
  <c r="D18" i="13"/>
  <c r="C18" i="13"/>
  <c r="B18" i="13"/>
  <c r="AF17" i="13"/>
  <c r="AE17" i="13"/>
  <c r="AD17" i="13"/>
  <c r="AC17" i="13"/>
  <c r="AB17" i="13"/>
  <c r="Z17" i="13"/>
  <c r="Y17" i="13"/>
  <c r="X17" i="13"/>
  <c r="W17" i="13"/>
  <c r="V17" i="13"/>
  <c r="U17" i="13"/>
  <c r="T17" i="13"/>
  <c r="S17" i="13"/>
  <c r="R17" i="13"/>
  <c r="Q17" i="13"/>
  <c r="P17" i="13"/>
  <c r="O17" i="13"/>
  <c r="N17" i="13"/>
  <c r="M17" i="13"/>
  <c r="L17" i="13"/>
  <c r="K17" i="13"/>
  <c r="J17" i="13"/>
  <c r="I17" i="13"/>
  <c r="H17" i="13"/>
  <c r="G17" i="13"/>
  <c r="F17" i="13"/>
  <c r="E17" i="13"/>
  <c r="D17" i="13"/>
  <c r="C17" i="13"/>
  <c r="B17" i="13"/>
  <c r="AF16" i="13"/>
  <c r="AE16" i="13"/>
  <c r="AD16" i="13"/>
  <c r="AC16" i="13"/>
  <c r="AB16" i="13"/>
  <c r="Z16" i="13"/>
  <c r="Y16" i="13"/>
  <c r="X16" i="13"/>
  <c r="W16" i="13"/>
  <c r="V16" i="13"/>
  <c r="U16" i="13"/>
  <c r="T16" i="13"/>
  <c r="S16" i="13"/>
  <c r="R16" i="13"/>
  <c r="Q16" i="13"/>
  <c r="P16" i="13"/>
  <c r="O16" i="13"/>
  <c r="N16" i="13"/>
  <c r="M16" i="13"/>
  <c r="L16" i="13"/>
  <c r="K16" i="13"/>
  <c r="J16" i="13"/>
  <c r="I16" i="13"/>
  <c r="H16" i="13"/>
  <c r="G16" i="13"/>
  <c r="F16" i="13"/>
  <c r="E16" i="13"/>
  <c r="D16" i="13"/>
  <c r="C16" i="13"/>
  <c r="B16" i="13"/>
  <c r="AF15" i="13"/>
  <c r="AE15" i="13"/>
  <c r="AD15" i="13"/>
  <c r="AC15" i="13"/>
  <c r="AB15" i="13"/>
  <c r="Z15" i="13"/>
  <c r="Y15" i="13"/>
  <c r="X15" i="13"/>
  <c r="W15" i="13"/>
  <c r="V15" i="13"/>
  <c r="U15" i="13"/>
  <c r="T15" i="13"/>
  <c r="S15" i="13"/>
  <c r="R15" i="13"/>
  <c r="Q15" i="13"/>
  <c r="P15" i="13"/>
  <c r="O15" i="13"/>
  <c r="N15" i="13"/>
  <c r="M15" i="13"/>
  <c r="L15" i="13"/>
  <c r="K15" i="13"/>
  <c r="J15" i="13"/>
  <c r="I15" i="13"/>
  <c r="H15" i="13"/>
  <c r="G15" i="13"/>
  <c r="F15" i="13"/>
  <c r="E15" i="13"/>
  <c r="D15" i="13"/>
  <c r="C15" i="13"/>
  <c r="B15" i="13"/>
  <c r="AF14" i="13"/>
  <c r="AE14" i="13"/>
  <c r="AD14" i="13"/>
  <c r="AC14" i="13"/>
  <c r="AB14" i="13"/>
  <c r="Z14" i="13"/>
  <c r="Y14" i="13"/>
  <c r="X14" i="13"/>
  <c r="W14" i="13"/>
  <c r="V14" i="13"/>
  <c r="U14" i="13"/>
  <c r="T14" i="13"/>
  <c r="S14" i="13"/>
  <c r="R14" i="13"/>
  <c r="Q14" i="13"/>
  <c r="P14" i="13"/>
  <c r="O14" i="13"/>
  <c r="N14" i="13"/>
  <c r="M14" i="13"/>
  <c r="L14" i="13"/>
  <c r="K14" i="13"/>
  <c r="J14" i="13"/>
  <c r="I14" i="13"/>
  <c r="H14" i="13"/>
  <c r="G14" i="13"/>
  <c r="F14" i="13"/>
  <c r="E14" i="13"/>
  <c r="D14" i="13"/>
  <c r="C14" i="13"/>
  <c r="B14" i="13"/>
  <c r="AF13" i="13"/>
  <c r="AE13" i="13"/>
  <c r="AD13" i="13"/>
  <c r="AC13" i="13"/>
  <c r="AB13" i="13"/>
  <c r="Z13" i="13"/>
  <c r="Y13" i="13"/>
  <c r="X13" i="13"/>
  <c r="W13" i="13"/>
  <c r="V13" i="13"/>
  <c r="U13" i="13"/>
  <c r="T13" i="13"/>
  <c r="S13" i="13"/>
  <c r="R13" i="13"/>
  <c r="Q13" i="13"/>
  <c r="P13" i="13"/>
  <c r="O13" i="13"/>
  <c r="N13" i="13"/>
  <c r="M13" i="13"/>
  <c r="L13" i="13"/>
  <c r="K13" i="13"/>
  <c r="J13" i="13"/>
  <c r="I13" i="13"/>
  <c r="H13" i="13"/>
  <c r="G13" i="13"/>
  <c r="F13" i="13"/>
  <c r="E13" i="13"/>
  <c r="D13" i="13"/>
  <c r="C13" i="13"/>
  <c r="B13" i="13"/>
  <c r="AF12" i="13"/>
  <c r="AE12" i="13"/>
  <c r="AD12" i="13"/>
  <c r="AC12" i="13"/>
  <c r="AB12" i="13"/>
  <c r="Z12" i="13"/>
  <c r="Y12" i="13"/>
  <c r="X12" i="13"/>
  <c r="W12" i="13"/>
  <c r="V12" i="13"/>
  <c r="U12" i="13"/>
  <c r="T12" i="13"/>
  <c r="S12" i="13"/>
  <c r="R12" i="13"/>
  <c r="Q12" i="13"/>
  <c r="P12" i="13"/>
  <c r="O12" i="13"/>
  <c r="N12" i="13"/>
  <c r="M12" i="13"/>
  <c r="L12" i="13"/>
  <c r="K12" i="13"/>
  <c r="J12" i="13"/>
  <c r="I12" i="13"/>
  <c r="H12" i="13"/>
  <c r="G12" i="13"/>
  <c r="F12" i="13"/>
  <c r="E12" i="13"/>
  <c r="D12" i="13"/>
  <c r="C12" i="13"/>
  <c r="B12" i="13"/>
  <c r="AF11" i="13"/>
  <c r="AE11" i="13"/>
  <c r="AD11" i="13"/>
  <c r="AC11" i="13"/>
  <c r="AB11" i="13"/>
  <c r="Z11" i="13"/>
  <c r="Y11" i="13"/>
  <c r="X11" i="13"/>
  <c r="W11" i="13"/>
  <c r="V11" i="13"/>
  <c r="U11" i="13"/>
  <c r="T11" i="13"/>
  <c r="S11" i="13"/>
  <c r="R11" i="13"/>
  <c r="Q11" i="13"/>
  <c r="P11" i="13"/>
  <c r="O11" i="13"/>
  <c r="N11" i="13"/>
  <c r="M11" i="13"/>
  <c r="L11" i="13"/>
  <c r="K11" i="13"/>
  <c r="J11" i="13"/>
  <c r="I11" i="13"/>
  <c r="H11" i="13"/>
  <c r="G11" i="13"/>
  <c r="F11" i="13"/>
  <c r="E11" i="13"/>
  <c r="D11" i="13"/>
  <c r="C11" i="13"/>
  <c r="B11" i="13"/>
  <c r="AF10" i="13"/>
  <c r="AE10" i="13"/>
  <c r="AD10" i="13"/>
  <c r="AC10" i="13"/>
  <c r="AB10" i="13"/>
  <c r="Z10" i="13"/>
  <c r="Y10" i="13"/>
  <c r="X10" i="13"/>
  <c r="W10" i="13"/>
  <c r="V10" i="13"/>
  <c r="U10" i="13"/>
  <c r="T10" i="13"/>
  <c r="S10" i="13"/>
  <c r="R10" i="13"/>
  <c r="Q10" i="13"/>
  <c r="P10" i="13"/>
  <c r="O10" i="13"/>
  <c r="N10" i="13"/>
  <c r="M10" i="13"/>
  <c r="L10" i="13"/>
  <c r="K10" i="13"/>
  <c r="J10" i="13"/>
  <c r="I10" i="13"/>
  <c r="H10" i="13"/>
  <c r="G10" i="13"/>
  <c r="F10" i="13"/>
  <c r="E10" i="13"/>
  <c r="D10" i="13"/>
  <c r="C10" i="13"/>
  <c r="B10" i="13"/>
  <c r="AF9" i="13"/>
  <c r="AE9" i="13"/>
  <c r="AD9" i="13"/>
  <c r="AC9" i="13"/>
  <c r="AB9" i="13"/>
  <c r="Z9" i="13"/>
  <c r="Y9" i="13"/>
  <c r="X9" i="13"/>
  <c r="W9" i="13"/>
  <c r="V9" i="13"/>
  <c r="U9" i="13"/>
  <c r="T9" i="13"/>
  <c r="S9" i="13"/>
  <c r="R9" i="13"/>
  <c r="Q9" i="13"/>
  <c r="P9" i="13"/>
  <c r="O9" i="13"/>
  <c r="N9" i="13"/>
  <c r="M9" i="13"/>
  <c r="L9" i="13"/>
  <c r="K9" i="13"/>
  <c r="J9" i="13"/>
  <c r="I9" i="13"/>
  <c r="H9" i="13"/>
  <c r="G9" i="13"/>
  <c r="F9" i="13"/>
  <c r="E9" i="13"/>
  <c r="D9" i="13"/>
  <c r="C9" i="13"/>
  <c r="B9" i="13"/>
  <c r="AF8" i="13"/>
  <c r="AE8" i="13"/>
  <c r="AD8" i="13"/>
  <c r="AC8" i="13"/>
  <c r="AB8" i="13"/>
  <c r="Z8" i="13"/>
  <c r="Y8" i="13"/>
  <c r="X8" i="13"/>
  <c r="W8" i="13"/>
  <c r="V8" i="13"/>
  <c r="U8" i="13"/>
  <c r="T8" i="13"/>
  <c r="S8" i="13"/>
  <c r="R8" i="13"/>
  <c r="Q8" i="13"/>
  <c r="P8" i="13"/>
  <c r="O8" i="13"/>
  <c r="N8" i="13"/>
  <c r="M8" i="13"/>
  <c r="L8" i="13"/>
  <c r="K8" i="13"/>
  <c r="J8" i="13"/>
  <c r="I8" i="13"/>
  <c r="H8" i="13"/>
  <c r="G8" i="13"/>
  <c r="F8" i="13"/>
  <c r="E8" i="13"/>
  <c r="D8" i="13"/>
  <c r="C8" i="13"/>
  <c r="B8" i="13"/>
  <c r="AF7" i="13"/>
  <c r="AE7" i="13"/>
  <c r="AD7" i="13"/>
  <c r="AC7" i="13"/>
  <c r="AB7" i="13"/>
  <c r="Z7" i="13"/>
  <c r="Y7" i="13"/>
  <c r="X7" i="13"/>
  <c r="W7" i="13"/>
  <c r="V7" i="13"/>
  <c r="U7" i="13"/>
  <c r="T7" i="13"/>
  <c r="S7" i="13"/>
  <c r="R7" i="13"/>
  <c r="Q7" i="13"/>
  <c r="P7" i="13"/>
  <c r="O7" i="13"/>
  <c r="N7" i="13"/>
  <c r="M7" i="13"/>
  <c r="L7" i="13"/>
  <c r="K7" i="13"/>
  <c r="J7" i="13"/>
  <c r="I7" i="13"/>
  <c r="H7" i="13"/>
  <c r="G7" i="13"/>
  <c r="F7" i="13"/>
  <c r="E7" i="13"/>
  <c r="D7" i="13"/>
  <c r="C7" i="13"/>
  <c r="B7" i="13"/>
  <c r="AF6" i="13"/>
  <c r="AE6" i="13"/>
  <c r="AD6" i="13"/>
  <c r="AC6" i="13"/>
  <c r="AB6" i="13"/>
  <c r="Z6" i="13"/>
  <c r="Y6" i="13"/>
  <c r="X6" i="13"/>
  <c r="W6" i="13"/>
  <c r="V6" i="13"/>
  <c r="U6" i="13"/>
  <c r="T6" i="13"/>
  <c r="S6" i="13"/>
  <c r="R6" i="13"/>
  <c r="Q6" i="13"/>
  <c r="P6" i="13"/>
  <c r="O6" i="13"/>
  <c r="N6" i="13"/>
  <c r="M6" i="13"/>
  <c r="L6" i="13"/>
  <c r="K6" i="13"/>
  <c r="J6" i="13"/>
  <c r="I6" i="13"/>
  <c r="H6" i="13"/>
  <c r="G6" i="13"/>
  <c r="F6" i="13"/>
  <c r="E6" i="13"/>
  <c r="D6" i="13"/>
  <c r="C6" i="13"/>
  <c r="B6" i="13"/>
  <c r="AF5" i="13"/>
  <c r="AE5" i="13"/>
  <c r="AD5" i="13"/>
  <c r="AC5" i="13"/>
  <c r="AB5" i="13"/>
  <c r="Z5" i="13"/>
  <c r="Y5" i="13"/>
  <c r="X5" i="13"/>
  <c r="W5" i="13"/>
  <c r="V5" i="13"/>
  <c r="U5" i="13"/>
  <c r="T5" i="13"/>
  <c r="S5" i="13"/>
  <c r="R5" i="13"/>
  <c r="Q5" i="13"/>
  <c r="P5" i="13"/>
  <c r="O5" i="13"/>
  <c r="N5" i="13"/>
  <c r="M5" i="13"/>
  <c r="L5" i="13"/>
  <c r="K5" i="13"/>
  <c r="J5" i="13"/>
  <c r="I5" i="13"/>
  <c r="H5" i="13"/>
  <c r="G5" i="13"/>
  <c r="F5" i="13"/>
  <c r="E5" i="13"/>
  <c r="D5" i="13"/>
  <c r="C5" i="13"/>
  <c r="B5" i="13"/>
  <c r="AF7" i="12"/>
  <c r="AE7" i="12"/>
  <c r="AD7" i="12"/>
  <c r="AC7" i="12"/>
  <c r="AB7" i="12"/>
  <c r="AA7" i="12"/>
  <c r="Z7" i="12"/>
  <c r="Y7" i="12"/>
  <c r="X7" i="12"/>
  <c r="W7" i="12"/>
  <c r="V7" i="12"/>
  <c r="U7" i="12"/>
  <c r="T7" i="12"/>
  <c r="S7" i="12"/>
  <c r="R7" i="12"/>
  <c r="Q7" i="12"/>
  <c r="P7" i="12"/>
  <c r="O7" i="12"/>
  <c r="N7" i="12"/>
  <c r="M7" i="12"/>
  <c r="L7" i="12"/>
  <c r="K7" i="12"/>
  <c r="J7" i="12"/>
  <c r="I7" i="12"/>
  <c r="H7" i="12"/>
  <c r="G7" i="12"/>
  <c r="F7" i="12"/>
  <c r="E7" i="12"/>
  <c r="D7" i="12"/>
  <c r="C7" i="12"/>
  <c r="B7" i="12"/>
  <c r="AF6" i="12"/>
  <c r="AE6" i="12"/>
  <c r="AD6" i="12"/>
  <c r="AC6" i="12"/>
  <c r="AB6" i="12"/>
  <c r="AA6" i="12"/>
  <c r="Z6" i="12"/>
  <c r="Y6" i="12"/>
  <c r="X6" i="12"/>
  <c r="W6" i="12"/>
  <c r="V6" i="12"/>
  <c r="U6" i="12"/>
  <c r="T6" i="12"/>
  <c r="S6" i="12"/>
  <c r="R6" i="12"/>
  <c r="Q6" i="12"/>
  <c r="P6" i="12"/>
  <c r="O6" i="12"/>
  <c r="N6" i="12"/>
  <c r="M6" i="12"/>
  <c r="L6" i="12"/>
  <c r="K6" i="12"/>
  <c r="J6" i="12"/>
  <c r="I6" i="12"/>
  <c r="H6" i="12"/>
  <c r="G6" i="12"/>
  <c r="F6" i="12"/>
  <c r="E6" i="12"/>
  <c r="D6" i="12"/>
  <c r="C6" i="12"/>
  <c r="B6" i="12"/>
  <c r="AF5" i="12"/>
  <c r="AE5" i="12"/>
  <c r="AD5" i="12"/>
  <c r="AC5" i="12"/>
  <c r="AB5" i="12"/>
  <c r="AA5" i="12"/>
  <c r="Z5" i="12"/>
  <c r="Y5" i="12"/>
  <c r="X5" i="12"/>
  <c r="W5" i="12"/>
  <c r="V5" i="12"/>
  <c r="U5" i="12"/>
  <c r="T5" i="12"/>
  <c r="S5" i="12"/>
  <c r="R5" i="12"/>
  <c r="Q5" i="12"/>
  <c r="P5" i="12"/>
  <c r="O5" i="12"/>
  <c r="N5" i="12"/>
  <c r="M5" i="12"/>
  <c r="L5" i="12"/>
  <c r="K5" i="12"/>
  <c r="J5" i="12"/>
  <c r="I5" i="12"/>
  <c r="H5" i="12"/>
  <c r="G5" i="12"/>
  <c r="F5" i="12"/>
  <c r="E5" i="12"/>
  <c r="D5" i="12"/>
  <c r="C5" i="12"/>
  <c r="B5" i="12"/>
  <c r="AF32" i="12"/>
  <c r="AE32" i="12"/>
  <c r="AD32" i="12"/>
  <c r="AC32" i="12"/>
  <c r="AB32" i="12"/>
  <c r="AA32" i="12"/>
  <c r="Z32" i="12"/>
  <c r="Y32" i="12"/>
  <c r="X32" i="12"/>
  <c r="W32" i="12"/>
  <c r="V32" i="12"/>
  <c r="U32" i="12"/>
  <c r="T32" i="12"/>
  <c r="S32" i="12"/>
  <c r="R32" i="12"/>
  <c r="Q32" i="12"/>
  <c r="P32" i="12"/>
  <c r="O32" i="12"/>
  <c r="N32" i="12"/>
  <c r="M32" i="12"/>
  <c r="L32" i="12"/>
  <c r="K32" i="12"/>
  <c r="J32" i="12"/>
  <c r="I32" i="12"/>
  <c r="H32" i="12"/>
  <c r="G32" i="12"/>
  <c r="F32" i="12"/>
  <c r="E32" i="12"/>
  <c r="D32" i="12"/>
  <c r="C32" i="12"/>
  <c r="B32" i="12"/>
  <c r="AF31" i="12"/>
  <c r="AE31" i="12"/>
  <c r="AD31" i="12"/>
  <c r="AC31" i="12"/>
  <c r="AB31" i="12"/>
  <c r="AA31" i="12"/>
  <c r="Z31" i="12"/>
  <c r="Y31" i="12"/>
  <c r="X31" i="12"/>
  <c r="W31" i="12"/>
  <c r="V31" i="12"/>
  <c r="U31" i="12"/>
  <c r="T31" i="12"/>
  <c r="S31" i="12"/>
  <c r="R31" i="12"/>
  <c r="Q31" i="12"/>
  <c r="P31" i="12"/>
  <c r="O31" i="12"/>
  <c r="N31" i="12"/>
  <c r="M31" i="12"/>
  <c r="L31" i="12"/>
  <c r="K31" i="12"/>
  <c r="J31" i="12"/>
  <c r="I31" i="12"/>
  <c r="H31" i="12"/>
  <c r="G31" i="12"/>
  <c r="F31" i="12"/>
  <c r="E31" i="12"/>
  <c r="D31" i="12"/>
  <c r="C31" i="12"/>
  <c r="B31" i="12"/>
  <c r="AF30" i="12"/>
  <c r="AE30" i="12"/>
  <c r="AD30" i="12"/>
  <c r="AC30" i="12"/>
  <c r="AB30" i="12"/>
  <c r="AA30" i="12"/>
  <c r="Z30" i="12"/>
  <c r="Y30" i="12"/>
  <c r="X30" i="12"/>
  <c r="W30" i="12"/>
  <c r="V30" i="12"/>
  <c r="U30" i="12"/>
  <c r="T30" i="12"/>
  <c r="S30" i="12"/>
  <c r="R30" i="12"/>
  <c r="Q30" i="12"/>
  <c r="P30" i="12"/>
  <c r="O30" i="12"/>
  <c r="N30" i="12"/>
  <c r="M30" i="12"/>
  <c r="L30" i="12"/>
  <c r="K30" i="12"/>
  <c r="J30" i="12"/>
  <c r="I30" i="12"/>
  <c r="H30" i="12"/>
  <c r="G30" i="12"/>
  <c r="F30" i="12"/>
  <c r="E30" i="12"/>
  <c r="D30" i="12"/>
  <c r="C30" i="12"/>
  <c r="B30" i="12"/>
  <c r="AF29" i="12"/>
  <c r="AE29" i="12"/>
  <c r="AD29" i="12"/>
  <c r="AC29" i="12"/>
  <c r="AB29" i="12"/>
  <c r="AA29" i="12"/>
  <c r="Z29" i="12"/>
  <c r="Y29" i="12"/>
  <c r="X29" i="12"/>
  <c r="W29" i="12"/>
  <c r="V29" i="12"/>
  <c r="U29" i="12"/>
  <c r="T29" i="12"/>
  <c r="S29" i="12"/>
  <c r="R29" i="12"/>
  <c r="Q29" i="12"/>
  <c r="P29" i="12"/>
  <c r="O29" i="12"/>
  <c r="N29" i="12"/>
  <c r="M29" i="12"/>
  <c r="L29" i="12"/>
  <c r="K29" i="12"/>
  <c r="J29" i="12"/>
  <c r="I29" i="12"/>
  <c r="H29" i="12"/>
  <c r="G29" i="12"/>
  <c r="F29" i="12"/>
  <c r="E29" i="12"/>
  <c r="D29" i="12"/>
  <c r="C29" i="12"/>
  <c r="B29" i="12"/>
  <c r="AF28" i="12"/>
  <c r="AE28" i="12"/>
  <c r="AD28" i="12"/>
  <c r="AC28" i="12"/>
  <c r="AB28" i="12"/>
  <c r="AA28" i="12"/>
  <c r="Z28" i="12"/>
  <c r="Y28" i="12"/>
  <c r="X28" i="12"/>
  <c r="W28" i="12"/>
  <c r="V28" i="12"/>
  <c r="U28" i="12"/>
  <c r="T28" i="12"/>
  <c r="S28" i="12"/>
  <c r="R28" i="12"/>
  <c r="Q28" i="12"/>
  <c r="P28" i="12"/>
  <c r="O28" i="12"/>
  <c r="N28" i="12"/>
  <c r="M28" i="12"/>
  <c r="L28" i="12"/>
  <c r="K28" i="12"/>
  <c r="J28" i="12"/>
  <c r="I28" i="12"/>
  <c r="H28" i="12"/>
  <c r="G28" i="12"/>
  <c r="F28" i="12"/>
  <c r="E28" i="12"/>
  <c r="D28" i="12"/>
  <c r="C28" i="12"/>
  <c r="B28" i="12"/>
  <c r="AF27" i="12"/>
  <c r="AE27" i="12"/>
  <c r="AD27" i="12"/>
  <c r="AC27" i="12"/>
  <c r="AB27" i="12"/>
  <c r="AA27" i="12"/>
  <c r="Z27" i="12"/>
  <c r="Y27" i="12"/>
  <c r="X27" i="12"/>
  <c r="W27" i="12"/>
  <c r="V27" i="12"/>
  <c r="U27" i="12"/>
  <c r="T27" i="12"/>
  <c r="S27" i="12"/>
  <c r="R27" i="12"/>
  <c r="Q27" i="12"/>
  <c r="P27" i="12"/>
  <c r="O27" i="12"/>
  <c r="N27" i="12"/>
  <c r="M27" i="12"/>
  <c r="L27" i="12"/>
  <c r="K27" i="12"/>
  <c r="J27" i="12"/>
  <c r="I27" i="12"/>
  <c r="H27" i="12"/>
  <c r="G27" i="12"/>
  <c r="F27" i="12"/>
  <c r="E27" i="12"/>
  <c r="D27" i="12"/>
  <c r="C27" i="12"/>
  <c r="B27" i="12"/>
  <c r="AF26" i="12"/>
  <c r="AE26" i="12"/>
  <c r="AD26" i="12"/>
  <c r="AC26" i="12"/>
  <c r="AB26" i="12"/>
  <c r="AA26" i="12"/>
  <c r="Z26" i="12"/>
  <c r="Y26" i="12"/>
  <c r="X26" i="12"/>
  <c r="W26" i="12"/>
  <c r="V26" i="12"/>
  <c r="U26" i="12"/>
  <c r="T26" i="12"/>
  <c r="S26" i="12"/>
  <c r="R26" i="12"/>
  <c r="Q26" i="12"/>
  <c r="P26" i="12"/>
  <c r="O26" i="12"/>
  <c r="N26" i="12"/>
  <c r="M26" i="12"/>
  <c r="L26" i="12"/>
  <c r="K26" i="12"/>
  <c r="J26" i="12"/>
  <c r="I26" i="12"/>
  <c r="H26" i="12"/>
  <c r="G26" i="12"/>
  <c r="F26" i="12"/>
  <c r="E26" i="12"/>
  <c r="D26" i="12"/>
  <c r="C26" i="12"/>
  <c r="B26" i="12"/>
  <c r="AF25" i="12"/>
  <c r="AE25" i="12"/>
  <c r="AD25" i="12"/>
  <c r="AC25" i="12"/>
  <c r="AB25" i="12"/>
  <c r="AA25" i="12"/>
  <c r="Z25" i="12"/>
  <c r="Y25" i="12"/>
  <c r="X25" i="12"/>
  <c r="W25" i="12"/>
  <c r="V25" i="12"/>
  <c r="U25" i="12"/>
  <c r="T25" i="12"/>
  <c r="S25" i="12"/>
  <c r="R25" i="12"/>
  <c r="Q25" i="12"/>
  <c r="P25" i="12"/>
  <c r="O25" i="12"/>
  <c r="N25" i="12"/>
  <c r="M25" i="12"/>
  <c r="L25" i="12"/>
  <c r="K25" i="12"/>
  <c r="J25" i="12"/>
  <c r="I25" i="12"/>
  <c r="H25" i="12"/>
  <c r="G25" i="12"/>
  <c r="F25" i="12"/>
  <c r="E25" i="12"/>
  <c r="D25" i="12"/>
  <c r="C25" i="12"/>
  <c r="B25" i="12"/>
  <c r="AF24" i="12"/>
  <c r="AE24" i="12"/>
  <c r="AD24" i="12"/>
  <c r="AC24" i="12"/>
  <c r="AB24" i="12"/>
  <c r="AA24" i="12"/>
  <c r="Z24" i="12"/>
  <c r="Y24" i="12"/>
  <c r="X24" i="12"/>
  <c r="W24" i="12"/>
  <c r="V24" i="12"/>
  <c r="U24" i="12"/>
  <c r="T24" i="12"/>
  <c r="S24" i="12"/>
  <c r="R24" i="12"/>
  <c r="Q24" i="12"/>
  <c r="P24" i="12"/>
  <c r="O24" i="12"/>
  <c r="N24" i="12"/>
  <c r="M24" i="12"/>
  <c r="L24" i="12"/>
  <c r="K24" i="12"/>
  <c r="J24" i="12"/>
  <c r="I24" i="12"/>
  <c r="H24" i="12"/>
  <c r="G24" i="12"/>
  <c r="F24" i="12"/>
  <c r="E24" i="12"/>
  <c r="D24" i="12"/>
  <c r="C24" i="12"/>
  <c r="B24" i="12"/>
  <c r="AF23" i="12"/>
  <c r="AE23" i="12"/>
  <c r="AD23" i="12"/>
  <c r="AC23" i="12"/>
  <c r="AB23" i="12"/>
  <c r="AA23" i="12"/>
  <c r="Z23" i="12"/>
  <c r="Y23" i="12"/>
  <c r="X23" i="12"/>
  <c r="W23" i="12"/>
  <c r="V23" i="12"/>
  <c r="U23" i="12"/>
  <c r="T23" i="12"/>
  <c r="S23" i="12"/>
  <c r="R23" i="12"/>
  <c r="Q23" i="12"/>
  <c r="P23" i="12"/>
  <c r="O23" i="12"/>
  <c r="N23" i="12"/>
  <c r="M23" i="12"/>
  <c r="L23" i="12"/>
  <c r="K23" i="12"/>
  <c r="J23" i="12"/>
  <c r="I23" i="12"/>
  <c r="H23" i="12"/>
  <c r="G23" i="12"/>
  <c r="F23" i="12"/>
  <c r="E23" i="12"/>
  <c r="D23" i="12"/>
  <c r="C23" i="12"/>
  <c r="B23" i="12"/>
  <c r="AF22" i="12"/>
  <c r="AE22" i="12"/>
  <c r="AD22" i="12"/>
  <c r="AC22" i="12"/>
  <c r="AB22" i="12"/>
  <c r="AA22" i="12"/>
  <c r="Z22" i="12"/>
  <c r="Y22" i="12"/>
  <c r="X22" i="12"/>
  <c r="W22" i="12"/>
  <c r="V22" i="12"/>
  <c r="U22" i="12"/>
  <c r="T22" i="12"/>
  <c r="S22" i="12"/>
  <c r="R22" i="12"/>
  <c r="Q22" i="12"/>
  <c r="P22" i="12"/>
  <c r="O22" i="12"/>
  <c r="N22" i="12"/>
  <c r="M22" i="12"/>
  <c r="L22" i="12"/>
  <c r="K22" i="12"/>
  <c r="J22" i="12"/>
  <c r="I22" i="12"/>
  <c r="H22" i="12"/>
  <c r="G22" i="12"/>
  <c r="F22" i="12"/>
  <c r="E22" i="12"/>
  <c r="D22" i="12"/>
  <c r="C22" i="12"/>
  <c r="B22" i="12"/>
  <c r="AF21" i="12"/>
  <c r="AE21" i="12"/>
  <c r="AD21" i="12"/>
  <c r="AC21" i="12"/>
  <c r="AB21" i="12"/>
  <c r="AA21" i="12"/>
  <c r="Z21" i="12"/>
  <c r="Y21" i="12"/>
  <c r="X21" i="12"/>
  <c r="W21" i="12"/>
  <c r="V21" i="12"/>
  <c r="U21" i="12"/>
  <c r="T21" i="12"/>
  <c r="S21" i="12"/>
  <c r="R21" i="12"/>
  <c r="Q21" i="12"/>
  <c r="P21" i="12"/>
  <c r="O21" i="12"/>
  <c r="N21" i="12"/>
  <c r="M21" i="12"/>
  <c r="L21" i="12"/>
  <c r="K21" i="12"/>
  <c r="J21" i="12"/>
  <c r="I21" i="12"/>
  <c r="H21" i="12"/>
  <c r="G21" i="12"/>
  <c r="F21" i="12"/>
  <c r="E21" i="12"/>
  <c r="D21" i="12"/>
  <c r="C21" i="12"/>
  <c r="B21" i="12"/>
  <c r="AF20" i="12"/>
  <c r="AE20" i="12"/>
  <c r="AD20" i="12"/>
  <c r="AC20" i="12"/>
  <c r="AB20" i="12"/>
  <c r="AA20" i="12"/>
  <c r="Z20" i="12"/>
  <c r="Y20" i="12"/>
  <c r="X20" i="12"/>
  <c r="W20" i="12"/>
  <c r="V20" i="12"/>
  <c r="U20" i="12"/>
  <c r="T20" i="12"/>
  <c r="S20" i="12"/>
  <c r="R20" i="12"/>
  <c r="Q20" i="12"/>
  <c r="P20" i="12"/>
  <c r="O20" i="12"/>
  <c r="N20" i="12"/>
  <c r="M20" i="12"/>
  <c r="L20" i="12"/>
  <c r="K20" i="12"/>
  <c r="J20" i="12"/>
  <c r="I20" i="12"/>
  <c r="H20" i="12"/>
  <c r="G20" i="12"/>
  <c r="F20" i="12"/>
  <c r="E20" i="12"/>
  <c r="D20" i="12"/>
  <c r="C20" i="12"/>
  <c r="B20" i="12"/>
  <c r="AF19" i="12"/>
  <c r="AE19" i="12"/>
  <c r="AD19" i="12"/>
  <c r="AC19" i="12"/>
  <c r="AB19" i="12"/>
  <c r="AA19" i="12"/>
  <c r="Z19" i="12"/>
  <c r="Y19" i="12"/>
  <c r="X19" i="12"/>
  <c r="W19" i="12"/>
  <c r="V19" i="12"/>
  <c r="U19" i="12"/>
  <c r="T19" i="12"/>
  <c r="S19" i="12"/>
  <c r="R19" i="12"/>
  <c r="Q19" i="12"/>
  <c r="P19" i="12"/>
  <c r="O19" i="12"/>
  <c r="N19" i="12"/>
  <c r="M19" i="12"/>
  <c r="L19" i="12"/>
  <c r="K19" i="12"/>
  <c r="J19" i="12"/>
  <c r="I19" i="12"/>
  <c r="H19" i="12"/>
  <c r="G19" i="12"/>
  <c r="F19" i="12"/>
  <c r="E19" i="12"/>
  <c r="D19" i="12"/>
  <c r="C19" i="12"/>
  <c r="B19" i="12"/>
  <c r="AF18" i="12"/>
  <c r="AE18" i="12"/>
  <c r="AD18" i="12"/>
  <c r="AC18" i="12"/>
  <c r="AB18" i="12"/>
  <c r="AA18" i="12"/>
  <c r="Z18" i="12"/>
  <c r="Y18" i="12"/>
  <c r="X18" i="12"/>
  <c r="W18" i="12"/>
  <c r="V18" i="12"/>
  <c r="U18" i="12"/>
  <c r="T18" i="12"/>
  <c r="S18" i="12"/>
  <c r="R18" i="12"/>
  <c r="Q18" i="12"/>
  <c r="P18" i="12"/>
  <c r="O18" i="12"/>
  <c r="N18" i="12"/>
  <c r="M18" i="12"/>
  <c r="L18" i="12"/>
  <c r="K18" i="12"/>
  <c r="J18" i="12"/>
  <c r="I18" i="12"/>
  <c r="H18" i="12"/>
  <c r="G18" i="12"/>
  <c r="F18" i="12"/>
  <c r="E18" i="12"/>
  <c r="D18" i="12"/>
  <c r="C18" i="12"/>
  <c r="B18" i="12"/>
  <c r="AF17" i="12"/>
  <c r="AE17" i="12"/>
  <c r="AD17" i="12"/>
  <c r="AC17" i="12"/>
  <c r="AB17" i="12"/>
  <c r="AA17" i="12"/>
  <c r="Z17" i="12"/>
  <c r="Y17" i="12"/>
  <c r="X17" i="12"/>
  <c r="W17" i="12"/>
  <c r="V17" i="12"/>
  <c r="U17" i="12"/>
  <c r="T17" i="12"/>
  <c r="S17" i="12"/>
  <c r="R17" i="12"/>
  <c r="Q17" i="12"/>
  <c r="P17" i="12"/>
  <c r="O17" i="12"/>
  <c r="N17" i="12"/>
  <c r="M17" i="12"/>
  <c r="L17" i="12"/>
  <c r="K17" i="12"/>
  <c r="J17" i="12"/>
  <c r="I17" i="12"/>
  <c r="H17" i="12"/>
  <c r="G17" i="12"/>
  <c r="F17" i="12"/>
  <c r="E17" i="12"/>
  <c r="D17" i="12"/>
  <c r="C17" i="12"/>
  <c r="B17" i="12"/>
  <c r="AF16" i="12"/>
  <c r="AE16" i="12"/>
  <c r="AD16" i="12"/>
  <c r="AC16" i="12"/>
  <c r="AB16" i="12"/>
  <c r="AA16" i="12"/>
  <c r="Z16" i="12"/>
  <c r="Y16" i="12"/>
  <c r="X16" i="12"/>
  <c r="W16" i="12"/>
  <c r="V16" i="12"/>
  <c r="U16" i="12"/>
  <c r="T16" i="12"/>
  <c r="S16" i="12"/>
  <c r="R16" i="12"/>
  <c r="Q16" i="12"/>
  <c r="P16" i="12"/>
  <c r="O16" i="12"/>
  <c r="N16" i="12"/>
  <c r="M16" i="12"/>
  <c r="L16" i="12"/>
  <c r="K16" i="12"/>
  <c r="J16" i="12"/>
  <c r="I16" i="12"/>
  <c r="H16" i="12"/>
  <c r="G16" i="12"/>
  <c r="F16" i="12"/>
  <c r="E16" i="12"/>
  <c r="D16" i="12"/>
  <c r="C16" i="12"/>
  <c r="B16" i="12"/>
  <c r="AF15" i="12"/>
  <c r="AE15" i="12"/>
  <c r="AD15" i="12"/>
  <c r="AC15" i="12"/>
  <c r="AB15" i="12"/>
  <c r="AA15" i="12"/>
  <c r="Z15" i="12"/>
  <c r="Y15" i="12"/>
  <c r="X15" i="12"/>
  <c r="W15" i="12"/>
  <c r="V15" i="12"/>
  <c r="U15" i="12"/>
  <c r="T15" i="12"/>
  <c r="S15" i="12"/>
  <c r="R15" i="12"/>
  <c r="Q15" i="12"/>
  <c r="P15" i="12"/>
  <c r="O15" i="12"/>
  <c r="N15" i="12"/>
  <c r="M15" i="12"/>
  <c r="L15" i="12"/>
  <c r="K15" i="12"/>
  <c r="J15" i="12"/>
  <c r="I15" i="12"/>
  <c r="H15" i="12"/>
  <c r="G15" i="12"/>
  <c r="F15" i="12"/>
  <c r="E15" i="12"/>
  <c r="D15" i="12"/>
  <c r="C15" i="12"/>
  <c r="B15" i="12"/>
  <c r="AF14" i="12"/>
  <c r="AE14" i="12"/>
  <c r="AD14" i="12"/>
  <c r="AC14" i="12"/>
  <c r="AB14" i="12"/>
  <c r="AA14" i="12"/>
  <c r="Z14" i="12"/>
  <c r="Y14" i="12"/>
  <c r="X14" i="12"/>
  <c r="W14" i="12"/>
  <c r="V14" i="12"/>
  <c r="U14" i="12"/>
  <c r="T14" i="12"/>
  <c r="S14" i="12"/>
  <c r="R14" i="12"/>
  <c r="Q14" i="12"/>
  <c r="P14" i="12"/>
  <c r="O14" i="12"/>
  <c r="N14" i="12"/>
  <c r="M14" i="12"/>
  <c r="L14" i="12"/>
  <c r="K14" i="12"/>
  <c r="J14" i="12"/>
  <c r="I14" i="12"/>
  <c r="H14" i="12"/>
  <c r="G14" i="12"/>
  <c r="F14" i="12"/>
  <c r="E14" i="12"/>
  <c r="D14" i="12"/>
  <c r="C14" i="12"/>
  <c r="B14" i="12"/>
  <c r="AF13" i="12"/>
  <c r="AE13" i="12"/>
  <c r="AD13" i="12"/>
  <c r="AC13" i="12"/>
  <c r="AB13" i="12"/>
  <c r="AA13" i="12"/>
  <c r="Z13" i="12"/>
  <c r="Y13" i="12"/>
  <c r="X13" i="12"/>
  <c r="W13" i="12"/>
  <c r="V13" i="12"/>
  <c r="U13" i="12"/>
  <c r="T13" i="12"/>
  <c r="S13" i="12"/>
  <c r="R13" i="12"/>
  <c r="Q13" i="12"/>
  <c r="P13" i="12"/>
  <c r="O13" i="12"/>
  <c r="N13" i="12"/>
  <c r="M13" i="12"/>
  <c r="L13" i="12"/>
  <c r="K13" i="12"/>
  <c r="J13" i="12"/>
  <c r="I13" i="12"/>
  <c r="H13" i="12"/>
  <c r="G13" i="12"/>
  <c r="F13" i="12"/>
  <c r="E13" i="12"/>
  <c r="D13" i="12"/>
  <c r="C13" i="12"/>
  <c r="B13" i="12"/>
  <c r="AF12" i="12"/>
  <c r="AE12" i="12"/>
  <c r="AD12" i="12"/>
  <c r="AC12" i="12"/>
  <c r="AB12" i="12"/>
  <c r="AA12" i="12"/>
  <c r="Z12" i="12"/>
  <c r="Y12" i="12"/>
  <c r="X12" i="12"/>
  <c r="W12" i="12"/>
  <c r="V12" i="12"/>
  <c r="U12" i="12"/>
  <c r="T12" i="12"/>
  <c r="S12" i="12"/>
  <c r="R12" i="12"/>
  <c r="Q12" i="12"/>
  <c r="P12" i="12"/>
  <c r="O12" i="12"/>
  <c r="N12" i="12"/>
  <c r="M12" i="12"/>
  <c r="L12" i="12"/>
  <c r="K12" i="12"/>
  <c r="J12" i="12"/>
  <c r="I12" i="12"/>
  <c r="H12" i="12"/>
  <c r="G12" i="12"/>
  <c r="F12" i="12"/>
  <c r="E12" i="12"/>
  <c r="D12" i="12"/>
  <c r="C12" i="12"/>
  <c r="B12" i="12"/>
  <c r="AF11" i="12"/>
  <c r="AE11" i="12"/>
  <c r="AD11" i="12"/>
  <c r="AC11" i="12"/>
  <c r="AB11" i="12"/>
  <c r="AA11" i="12"/>
  <c r="Z11" i="12"/>
  <c r="Y11" i="12"/>
  <c r="X11" i="12"/>
  <c r="W11" i="12"/>
  <c r="V11" i="12"/>
  <c r="U11" i="12"/>
  <c r="T11" i="12"/>
  <c r="S11" i="12"/>
  <c r="R11" i="12"/>
  <c r="Q11" i="12"/>
  <c r="P11" i="12"/>
  <c r="O11" i="12"/>
  <c r="N11" i="12"/>
  <c r="M11" i="12"/>
  <c r="L11" i="12"/>
  <c r="K11" i="12"/>
  <c r="J11" i="12"/>
  <c r="I11" i="12"/>
  <c r="H11" i="12"/>
  <c r="G11" i="12"/>
  <c r="F11" i="12"/>
  <c r="E11" i="12"/>
  <c r="D11" i="12"/>
  <c r="C11" i="12"/>
  <c r="B11" i="12"/>
  <c r="AF10" i="12"/>
  <c r="AE10" i="12"/>
  <c r="AD10" i="12"/>
  <c r="AC10" i="12"/>
  <c r="AB10" i="12"/>
  <c r="AA10" i="12"/>
  <c r="Z10" i="12"/>
  <c r="Y10" i="12"/>
  <c r="X10" i="12"/>
  <c r="W10" i="12"/>
  <c r="V10" i="12"/>
  <c r="U10" i="12"/>
  <c r="T10" i="12"/>
  <c r="S10" i="12"/>
  <c r="R10" i="12"/>
  <c r="Q10" i="12"/>
  <c r="P10" i="12"/>
  <c r="O10" i="12"/>
  <c r="N10" i="12"/>
  <c r="M10" i="12"/>
  <c r="L10" i="12"/>
  <c r="K10" i="12"/>
  <c r="J10" i="12"/>
  <c r="I10" i="12"/>
  <c r="H10" i="12"/>
  <c r="G10" i="12"/>
  <c r="F10" i="12"/>
  <c r="E10" i="12"/>
  <c r="D10" i="12"/>
  <c r="C10" i="12"/>
  <c r="B10" i="12"/>
  <c r="AF9" i="12"/>
  <c r="AE9" i="12"/>
  <c r="AD9" i="12"/>
  <c r="AC9" i="12"/>
  <c r="AB9" i="12"/>
  <c r="AA9" i="12"/>
  <c r="Z9" i="12"/>
  <c r="Y9" i="12"/>
  <c r="X9" i="12"/>
  <c r="W9" i="12"/>
  <c r="V9" i="12"/>
  <c r="U9" i="12"/>
  <c r="T9" i="12"/>
  <c r="S9" i="12"/>
  <c r="R9" i="12"/>
  <c r="Q9" i="12"/>
  <c r="P9" i="12"/>
  <c r="O9" i="12"/>
  <c r="N9" i="12"/>
  <c r="M9" i="12"/>
  <c r="L9" i="12"/>
  <c r="K9" i="12"/>
  <c r="J9" i="12"/>
  <c r="I9" i="12"/>
  <c r="H9" i="12"/>
  <c r="G9" i="12"/>
  <c r="F9" i="12"/>
  <c r="E9" i="12"/>
  <c r="D9" i="12"/>
  <c r="C9" i="12"/>
  <c r="B9" i="12"/>
  <c r="AF8" i="12"/>
  <c r="AE8" i="12"/>
  <c r="AD8" i="12"/>
  <c r="AC8" i="12"/>
  <c r="AB8" i="12"/>
  <c r="AA8" i="12"/>
  <c r="Z8" i="12"/>
  <c r="Y8" i="12"/>
  <c r="X8" i="12"/>
  <c r="W8" i="12"/>
  <c r="V8" i="12"/>
  <c r="U8" i="12"/>
  <c r="T8" i="12"/>
  <c r="S8" i="12"/>
  <c r="R8" i="12"/>
  <c r="Q8" i="12"/>
  <c r="P8" i="12"/>
  <c r="O8" i="12"/>
  <c r="N8" i="12"/>
  <c r="M8" i="12"/>
  <c r="L8" i="12"/>
  <c r="K8" i="12"/>
  <c r="J8" i="12"/>
  <c r="I8" i="12"/>
  <c r="H8" i="12"/>
  <c r="G8" i="12"/>
  <c r="F8" i="12"/>
  <c r="E8" i="12"/>
  <c r="D8" i="12"/>
  <c r="C8" i="12"/>
  <c r="B8" i="12"/>
  <c r="AF32" i="9"/>
  <c r="AE32" i="9"/>
  <c r="AD32" i="9"/>
  <c r="AC32" i="9"/>
  <c r="AB32" i="9"/>
  <c r="AA32" i="9"/>
  <c r="Z32" i="9"/>
  <c r="Y32" i="9"/>
  <c r="X32" i="9"/>
  <c r="W32" i="9"/>
  <c r="V32" i="9"/>
  <c r="U32" i="9"/>
  <c r="T32" i="9"/>
  <c r="S32" i="9"/>
  <c r="R32" i="9"/>
  <c r="Q32" i="9"/>
  <c r="P32" i="9"/>
  <c r="O32" i="9"/>
  <c r="N32" i="9"/>
  <c r="M32" i="9"/>
  <c r="L32" i="9"/>
  <c r="K32" i="9"/>
  <c r="J32" i="9"/>
  <c r="I32" i="9"/>
  <c r="H32" i="9"/>
  <c r="G32" i="9"/>
  <c r="F32" i="9"/>
  <c r="E32" i="9"/>
  <c r="D32" i="9"/>
  <c r="C32" i="9"/>
  <c r="B32" i="9"/>
  <c r="AF31" i="9"/>
  <c r="AE31" i="9"/>
  <c r="AD31" i="9"/>
  <c r="AC31" i="9"/>
  <c r="AB31" i="9"/>
  <c r="AA31" i="9"/>
  <c r="Z31" i="9"/>
  <c r="Y31" i="9"/>
  <c r="X31" i="9"/>
  <c r="W31" i="9"/>
  <c r="V31" i="9"/>
  <c r="U31" i="9"/>
  <c r="T31" i="9"/>
  <c r="S31" i="9"/>
  <c r="R31" i="9"/>
  <c r="Q31" i="9"/>
  <c r="P31" i="9"/>
  <c r="O31" i="9"/>
  <c r="N31" i="9"/>
  <c r="M31" i="9"/>
  <c r="L31" i="9"/>
  <c r="K31" i="9"/>
  <c r="J31" i="9"/>
  <c r="I31" i="9"/>
  <c r="H31" i="9"/>
  <c r="G31" i="9"/>
  <c r="F31" i="9"/>
  <c r="E31" i="9"/>
  <c r="D31" i="9"/>
  <c r="C31" i="9"/>
  <c r="B31" i="9"/>
  <c r="AF30" i="9"/>
  <c r="AE30" i="9"/>
  <c r="AD30" i="9"/>
  <c r="AC30" i="9"/>
  <c r="AB30" i="9"/>
  <c r="AA30" i="9"/>
  <c r="Z30" i="9"/>
  <c r="Y30" i="9"/>
  <c r="X30" i="9"/>
  <c r="W30" i="9"/>
  <c r="V30" i="9"/>
  <c r="U30" i="9"/>
  <c r="T30" i="9"/>
  <c r="S30" i="9"/>
  <c r="R30" i="9"/>
  <c r="Q30" i="9"/>
  <c r="P30" i="9"/>
  <c r="O30" i="9"/>
  <c r="N30" i="9"/>
  <c r="M30" i="9"/>
  <c r="L30" i="9"/>
  <c r="K30" i="9"/>
  <c r="J30" i="9"/>
  <c r="I30" i="9"/>
  <c r="H30" i="9"/>
  <c r="G30" i="9"/>
  <c r="F30" i="9"/>
  <c r="E30" i="9"/>
  <c r="D30" i="9"/>
  <c r="C30" i="9"/>
  <c r="B30" i="9"/>
  <c r="AF29" i="9"/>
  <c r="AE29" i="9"/>
  <c r="AD29" i="9"/>
  <c r="AC29" i="9"/>
  <c r="AB29" i="9"/>
  <c r="AA29" i="9"/>
  <c r="Z29" i="9"/>
  <c r="Y29" i="9"/>
  <c r="X29" i="9"/>
  <c r="W29" i="9"/>
  <c r="V29" i="9"/>
  <c r="U29" i="9"/>
  <c r="T29" i="9"/>
  <c r="S29" i="9"/>
  <c r="R29" i="9"/>
  <c r="Q29" i="9"/>
  <c r="P29" i="9"/>
  <c r="O29" i="9"/>
  <c r="N29" i="9"/>
  <c r="M29" i="9"/>
  <c r="L29" i="9"/>
  <c r="K29" i="9"/>
  <c r="J29" i="9"/>
  <c r="I29" i="9"/>
  <c r="H29" i="9"/>
  <c r="G29" i="9"/>
  <c r="F29" i="9"/>
  <c r="E29" i="9"/>
  <c r="D29" i="9"/>
  <c r="C29" i="9"/>
  <c r="B29" i="9"/>
  <c r="AF28" i="9"/>
  <c r="AE28" i="9"/>
  <c r="AD28" i="9"/>
  <c r="AC28" i="9"/>
  <c r="AB28" i="9"/>
  <c r="AA28" i="9"/>
  <c r="Z28" i="9"/>
  <c r="Y28" i="9"/>
  <c r="X28" i="9"/>
  <c r="W28" i="9"/>
  <c r="V28" i="9"/>
  <c r="U28" i="9"/>
  <c r="T28" i="9"/>
  <c r="S28" i="9"/>
  <c r="R28" i="9"/>
  <c r="Q28" i="9"/>
  <c r="P28" i="9"/>
  <c r="O28" i="9"/>
  <c r="N28" i="9"/>
  <c r="M28" i="9"/>
  <c r="L28" i="9"/>
  <c r="K28" i="9"/>
  <c r="J28" i="9"/>
  <c r="I28" i="9"/>
  <c r="H28" i="9"/>
  <c r="G28" i="9"/>
  <c r="F28" i="9"/>
  <c r="E28" i="9"/>
  <c r="D28" i="9"/>
  <c r="C28" i="9"/>
  <c r="B28" i="9"/>
  <c r="AF27" i="9"/>
  <c r="AE27" i="9"/>
  <c r="AD27" i="9"/>
  <c r="AC27" i="9"/>
  <c r="AB27" i="9"/>
  <c r="AA27" i="9"/>
  <c r="Z27" i="9"/>
  <c r="Y27" i="9"/>
  <c r="X27" i="9"/>
  <c r="W27" i="9"/>
  <c r="V27" i="9"/>
  <c r="U27" i="9"/>
  <c r="T27" i="9"/>
  <c r="S27" i="9"/>
  <c r="R27" i="9"/>
  <c r="Q27" i="9"/>
  <c r="P27" i="9"/>
  <c r="O27" i="9"/>
  <c r="N27" i="9"/>
  <c r="M27" i="9"/>
  <c r="L27" i="9"/>
  <c r="K27" i="9"/>
  <c r="J27" i="9"/>
  <c r="I27" i="9"/>
  <c r="H27" i="9"/>
  <c r="G27" i="9"/>
  <c r="F27" i="9"/>
  <c r="E27" i="9"/>
  <c r="D27" i="9"/>
  <c r="C27" i="9"/>
  <c r="B27" i="9"/>
  <c r="AF26" i="9"/>
  <c r="AE26" i="9"/>
  <c r="AD26" i="9"/>
  <c r="AC26" i="9"/>
  <c r="AB26" i="9"/>
  <c r="AA26" i="9"/>
  <c r="Z26" i="9"/>
  <c r="Y26" i="9"/>
  <c r="X26" i="9"/>
  <c r="W26" i="9"/>
  <c r="V26" i="9"/>
  <c r="U26" i="9"/>
  <c r="T26" i="9"/>
  <c r="S26" i="9"/>
  <c r="R26" i="9"/>
  <c r="Q26" i="9"/>
  <c r="P26" i="9"/>
  <c r="O26" i="9"/>
  <c r="N26" i="9"/>
  <c r="M26" i="9"/>
  <c r="L26" i="9"/>
  <c r="K26" i="9"/>
  <c r="J26" i="9"/>
  <c r="I26" i="9"/>
  <c r="H26" i="9"/>
  <c r="G26" i="9"/>
  <c r="F26" i="9"/>
  <c r="E26" i="9"/>
  <c r="D26" i="9"/>
  <c r="C26" i="9"/>
  <c r="B26" i="9"/>
  <c r="AF25" i="9"/>
  <c r="AE25" i="9"/>
  <c r="AD25" i="9"/>
  <c r="AC25" i="9"/>
  <c r="AB25" i="9"/>
  <c r="AA25" i="9"/>
  <c r="Z25" i="9"/>
  <c r="Y25" i="9"/>
  <c r="X25" i="9"/>
  <c r="W25" i="9"/>
  <c r="V25" i="9"/>
  <c r="U25" i="9"/>
  <c r="T25" i="9"/>
  <c r="S25" i="9"/>
  <c r="R25" i="9"/>
  <c r="Q25" i="9"/>
  <c r="P25" i="9"/>
  <c r="O25" i="9"/>
  <c r="N25" i="9"/>
  <c r="M25" i="9"/>
  <c r="L25" i="9"/>
  <c r="K25" i="9"/>
  <c r="J25" i="9"/>
  <c r="I25" i="9"/>
  <c r="H25" i="9"/>
  <c r="G25" i="9"/>
  <c r="F25" i="9"/>
  <c r="E25" i="9"/>
  <c r="D25" i="9"/>
  <c r="C25" i="9"/>
  <c r="B25" i="9"/>
  <c r="AF24" i="9"/>
  <c r="AE24" i="9"/>
  <c r="AD24" i="9"/>
  <c r="AC24" i="9"/>
  <c r="AB24" i="9"/>
  <c r="AA24" i="9"/>
  <c r="Z24" i="9"/>
  <c r="Y24" i="9"/>
  <c r="X24" i="9"/>
  <c r="W24" i="9"/>
  <c r="V24" i="9"/>
  <c r="U24" i="9"/>
  <c r="T24" i="9"/>
  <c r="S24" i="9"/>
  <c r="R24" i="9"/>
  <c r="Q24" i="9"/>
  <c r="P24" i="9"/>
  <c r="O24" i="9"/>
  <c r="N24" i="9"/>
  <c r="M24" i="9"/>
  <c r="L24" i="9"/>
  <c r="K24" i="9"/>
  <c r="J24" i="9"/>
  <c r="I24" i="9"/>
  <c r="H24" i="9"/>
  <c r="G24" i="9"/>
  <c r="F24" i="9"/>
  <c r="E24" i="9"/>
  <c r="D24" i="9"/>
  <c r="C24" i="9"/>
  <c r="B24" i="9"/>
  <c r="AF23" i="9"/>
  <c r="AE23" i="9"/>
  <c r="AD23" i="9"/>
  <c r="AC23" i="9"/>
  <c r="AB23" i="9"/>
  <c r="AA23" i="9"/>
  <c r="Z23" i="9"/>
  <c r="Y23" i="9"/>
  <c r="X23" i="9"/>
  <c r="W23" i="9"/>
  <c r="V23" i="9"/>
  <c r="U23" i="9"/>
  <c r="T23" i="9"/>
  <c r="S23" i="9"/>
  <c r="R23" i="9"/>
  <c r="Q23" i="9"/>
  <c r="P23" i="9"/>
  <c r="O23" i="9"/>
  <c r="N23" i="9"/>
  <c r="M23" i="9"/>
  <c r="L23" i="9"/>
  <c r="K23" i="9"/>
  <c r="J23" i="9"/>
  <c r="I23" i="9"/>
  <c r="H23" i="9"/>
  <c r="G23" i="9"/>
  <c r="F23" i="9"/>
  <c r="E23" i="9"/>
  <c r="D23" i="9"/>
  <c r="C23" i="9"/>
  <c r="B23" i="9"/>
  <c r="AF22" i="9"/>
  <c r="AE22" i="9"/>
  <c r="AD22" i="9"/>
  <c r="AC22" i="9"/>
  <c r="AB22" i="9"/>
  <c r="AA22" i="9"/>
  <c r="Z22" i="9"/>
  <c r="Y22" i="9"/>
  <c r="X22" i="9"/>
  <c r="W22" i="9"/>
  <c r="V22" i="9"/>
  <c r="U22" i="9"/>
  <c r="T22" i="9"/>
  <c r="S22" i="9"/>
  <c r="R22" i="9"/>
  <c r="Q22" i="9"/>
  <c r="P22" i="9"/>
  <c r="O22" i="9"/>
  <c r="N22" i="9"/>
  <c r="M22" i="9"/>
  <c r="L22" i="9"/>
  <c r="K22" i="9"/>
  <c r="J22" i="9"/>
  <c r="I22" i="9"/>
  <c r="H22" i="9"/>
  <c r="G22" i="9"/>
  <c r="F22" i="9"/>
  <c r="E22" i="9"/>
  <c r="D22" i="9"/>
  <c r="C22" i="9"/>
  <c r="B22" i="9"/>
  <c r="AF21" i="9"/>
  <c r="AE21" i="9"/>
  <c r="AD21" i="9"/>
  <c r="AC21" i="9"/>
  <c r="AB21" i="9"/>
  <c r="AA21" i="9"/>
  <c r="Z21" i="9"/>
  <c r="Y21" i="9"/>
  <c r="X21" i="9"/>
  <c r="W21" i="9"/>
  <c r="V21" i="9"/>
  <c r="U21" i="9"/>
  <c r="T21" i="9"/>
  <c r="S21" i="9"/>
  <c r="R21" i="9"/>
  <c r="Q21" i="9"/>
  <c r="P21" i="9"/>
  <c r="O21" i="9"/>
  <c r="N21" i="9"/>
  <c r="M21" i="9"/>
  <c r="L21" i="9"/>
  <c r="K21" i="9"/>
  <c r="J21" i="9"/>
  <c r="I21" i="9"/>
  <c r="H21" i="9"/>
  <c r="G21" i="9"/>
  <c r="F21" i="9"/>
  <c r="E21" i="9"/>
  <c r="D21" i="9"/>
  <c r="C21" i="9"/>
  <c r="B21" i="9"/>
  <c r="AF20" i="9"/>
  <c r="AE20" i="9"/>
  <c r="AD20" i="9"/>
  <c r="AC20" i="9"/>
  <c r="AB20" i="9"/>
  <c r="AA20" i="9"/>
  <c r="Z20" i="9"/>
  <c r="Y20" i="9"/>
  <c r="X20" i="9"/>
  <c r="W20" i="9"/>
  <c r="V20" i="9"/>
  <c r="U20" i="9"/>
  <c r="T20" i="9"/>
  <c r="S20" i="9"/>
  <c r="R20" i="9"/>
  <c r="Q20" i="9"/>
  <c r="P20" i="9"/>
  <c r="O20" i="9"/>
  <c r="N20" i="9"/>
  <c r="M20" i="9"/>
  <c r="L20" i="9"/>
  <c r="K20" i="9"/>
  <c r="J20" i="9"/>
  <c r="I20" i="9"/>
  <c r="H20" i="9"/>
  <c r="G20" i="9"/>
  <c r="F20" i="9"/>
  <c r="E20" i="9"/>
  <c r="D20" i="9"/>
  <c r="C20" i="9"/>
  <c r="B20" i="9"/>
  <c r="AF19" i="9"/>
  <c r="AE19" i="9"/>
  <c r="AD19" i="9"/>
  <c r="AC19" i="9"/>
  <c r="AB19" i="9"/>
  <c r="AA19" i="9"/>
  <c r="Z19" i="9"/>
  <c r="Y19" i="9"/>
  <c r="X19" i="9"/>
  <c r="W19" i="9"/>
  <c r="V19" i="9"/>
  <c r="U19" i="9"/>
  <c r="T19" i="9"/>
  <c r="S19" i="9"/>
  <c r="R19" i="9"/>
  <c r="Q19" i="9"/>
  <c r="P19" i="9"/>
  <c r="O19" i="9"/>
  <c r="N19" i="9"/>
  <c r="M19" i="9"/>
  <c r="L19" i="9"/>
  <c r="K19" i="9"/>
  <c r="J19" i="9"/>
  <c r="I19" i="9"/>
  <c r="H19" i="9"/>
  <c r="G19" i="9"/>
  <c r="F19" i="9"/>
  <c r="E19" i="9"/>
  <c r="D19" i="9"/>
  <c r="C19" i="9"/>
  <c r="B19" i="9"/>
  <c r="AF18" i="9"/>
  <c r="AE18" i="9"/>
  <c r="AD18" i="9"/>
  <c r="AC18" i="9"/>
  <c r="AB18" i="9"/>
  <c r="AA18" i="9"/>
  <c r="Z18" i="9"/>
  <c r="Y18" i="9"/>
  <c r="X18" i="9"/>
  <c r="W18" i="9"/>
  <c r="V18" i="9"/>
  <c r="U18" i="9"/>
  <c r="T18" i="9"/>
  <c r="S18" i="9"/>
  <c r="R18" i="9"/>
  <c r="Q18" i="9"/>
  <c r="P18" i="9"/>
  <c r="O18" i="9"/>
  <c r="N18" i="9"/>
  <c r="M18" i="9"/>
  <c r="L18" i="9"/>
  <c r="K18" i="9"/>
  <c r="J18" i="9"/>
  <c r="I18" i="9"/>
  <c r="H18" i="9"/>
  <c r="G18" i="9"/>
  <c r="F18" i="9"/>
  <c r="E18" i="9"/>
  <c r="D18" i="9"/>
  <c r="C18" i="9"/>
  <c r="B18" i="9"/>
  <c r="AF17" i="9"/>
  <c r="AE17" i="9"/>
  <c r="AD17" i="9"/>
  <c r="AC17" i="9"/>
  <c r="AB17" i="9"/>
  <c r="AA17" i="9"/>
  <c r="Z17" i="9"/>
  <c r="Y17" i="9"/>
  <c r="X17" i="9"/>
  <c r="W17" i="9"/>
  <c r="V17" i="9"/>
  <c r="U17" i="9"/>
  <c r="T17" i="9"/>
  <c r="S17" i="9"/>
  <c r="R17" i="9"/>
  <c r="Q17" i="9"/>
  <c r="P17" i="9"/>
  <c r="O17" i="9"/>
  <c r="N17" i="9"/>
  <c r="M17" i="9"/>
  <c r="L17" i="9"/>
  <c r="K17" i="9"/>
  <c r="J17" i="9"/>
  <c r="I17" i="9"/>
  <c r="H17" i="9"/>
  <c r="G17" i="9"/>
  <c r="F17" i="9"/>
  <c r="E17" i="9"/>
  <c r="D17" i="9"/>
  <c r="C17" i="9"/>
  <c r="B17" i="9"/>
  <c r="AF16" i="9"/>
  <c r="AE16" i="9"/>
  <c r="AD16" i="9"/>
  <c r="AC16" i="9"/>
  <c r="AB16" i="9"/>
  <c r="AA16" i="9"/>
  <c r="Z16" i="9"/>
  <c r="Y16" i="9"/>
  <c r="X16" i="9"/>
  <c r="W16" i="9"/>
  <c r="V16" i="9"/>
  <c r="U16" i="9"/>
  <c r="T16" i="9"/>
  <c r="S16" i="9"/>
  <c r="R16" i="9"/>
  <c r="Q16" i="9"/>
  <c r="P16" i="9"/>
  <c r="O16" i="9"/>
  <c r="N16" i="9"/>
  <c r="M16" i="9"/>
  <c r="L16" i="9"/>
  <c r="K16" i="9"/>
  <c r="J16" i="9"/>
  <c r="I16" i="9"/>
  <c r="H16" i="9"/>
  <c r="G16" i="9"/>
  <c r="F16" i="9"/>
  <c r="E16" i="9"/>
  <c r="D16" i="9"/>
  <c r="C16" i="9"/>
  <c r="B16" i="9"/>
  <c r="AF15" i="9"/>
  <c r="AE15" i="9"/>
  <c r="AD15" i="9"/>
  <c r="AC15" i="9"/>
  <c r="AB15" i="9"/>
  <c r="AA15" i="9"/>
  <c r="Z15" i="9"/>
  <c r="Y15" i="9"/>
  <c r="X15" i="9"/>
  <c r="W15" i="9"/>
  <c r="V15" i="9"/>
  <c r="U15" i="9"/>
  <c r="T15" i="9"/>
  <c r="S15" i="9"/>
  <c r="R15" i="9"/>
  <c r="Q15" i="9"/>
  <c r="P15" i="9"/>
  <c r="O15" i="9"/>
  <c r="N15" i="9"/>
  <c r="M15" i="9"/>
  <c r="L15" i="9"/>
  <c r="K15" i="9"/>
  <c r="J15" i="9"/>
  <c r="I15" i="9"/>
  <c r="H15" i="9"/>
  <c r="G15" i="9"/>
  <c r="F15" i="9"/>
  <c r="E15" i="9"/>
  <c r="D15" i="9"/>
  <c r="C15" i="9"/>
  <c r="B15" i="9"/>
  <c r="AF14" i="9"/>
  <c r="AE14" i="9"/>
  <c r="AD14" i="9"/>
  <c r="AC14" i="9"/>
  <c r="AB14" i="9"/>
  <c r="AA14" i="9"/>
  <c r="Z14" i="9"/>
  <c r="Y14" i="9"/>
  <c r="X14" i="9"/>
  <c r="W14" i="9"/>
  <c r="V14" i="9"/>
  <c r="U14" i="9"/>
  <c r="T14" i="9"/>
  <c r="S14" i="9"/>
  <c r="R14" i="9"/>
  <c r="Q14" i="9"/>
  <c r="P14" i="9"/>
  <c r="O14" i="9"/>
  <c r="N14" i="9"/>
  <c r="M14" i="9"/>
  <c r="L14" i="9"/>
  <c r="K14" i="9"/>
  <c r="J14" i="9"/>
  <c r="I14" i="9"/>
  <c r="H14" i="9"/>
  <c r="G14" i="9"/>
  <c r="F14" i="9"/>
  <c r="E14" i="9"/>
  <c r="D14" i="9"/>
  <c r="C14" i="9"/>
  <c r="B14" i="9"/>
  <c r="AF13" i="9"/>
  <c r="AE13" i="9"/>
  <c r="AD13" i="9"/>
  <c r="AC13" i="9"/>
  <c r="AB13" i="9"/>
  <c r="AA13" i="9"/>
  <c r="Z13" i="9"/>
  <c r="Y13" i="9"/>
  <c r="X13" i="9"/>
  <c r="W13" i="9"/>
  <c r="V13" i="9"/>
  <c r="U13" i="9"/>
  <c r="T13" i="9"/>
  <c r="S13" i="9"/>
  <c r="R13" i="9"/>
  <c r="Q13" i="9"/>
  <c r="P13" i="9"/>
  <c r="O13" i="9"/>
  <c r="N13" i="9"/>
  <c r="M13" i="9"/>
  <c r="L13" i="9"/>
  <c r="K13" i="9"/>
  <c r="J13" i="9"/>
  <c r="I13" i="9"/>
  <c r="H13" i="9"/>
  <c r="G13" i="9"/>
  <c r="F13" i="9"/>
  <c r="E13" i="9"/>
  <c r="D13" i="9"/>
  <c r="C13" i="9"/>
  <c r="B13" i="9"/>
  <c r="AF12" i="9"/>
  <c r="AE12" i="9"/>
  <c r="AD12" i="9"/>
  <c r="AC12" i="9"/>
  <c r="AB12" i="9"/>
  <c r="AA12" i="9"/>
  <c r="Z12" i="9"/>
  <c r="Y12" i="9"/>
  <c r="X12" i="9"/>
  <c r="W12" i="9"/>
  <c r="V12" i="9"/>
  <c r="U12" i="9"/>
  <c r="T12" i="9"/>
  <c r="S12" i="9"/>
  <c r="R12" i="9"/>
  <c r="Q12" i="9"/>
  <c r="P12" i="9"/>
  <c r="O12" i="9"/>
  <c r="N12" i="9"/>
  <c r="M12" i="9"/>
  <c r="L12" i="9"/>
  <c r="K12" i="9"/>
  <c r="J12" i="9"/>
  <c r="I12" i="9"/>
  <c r="H12" i="9"/>
  <c r="G12" i="9"/>
  <c r="F12" i="9"/>
  <c r="E12" i="9"/>
  <c r="D12" i="9"/>
  <c r="C12" i="9"/>
  <c r="B12" i="9"/>
  <c r="AF11" i="9"/>
  <c r="AE11" i="9"/>
  <c r="AD11" i="9"/>
  <c r="AC11" i="9"/>
  <c r="AB11" i="9"/>
  <c r="AA11" i="9"/>
  <c r="Z11" i="9"/>
  <c r="Y11" i="9"/>
  <c r="X11" i="9"/>
  <c r="W11" i="9"/>
  <c r="V11" i="9"/>
  <c r="U11" i="9"/>
  <c r="T11" i="9"/>
  <c r="S11" i="9"/>
  <c r="R11" i="9"/>
  <c r="Q11" i="9"/>
  <c r="P11" i="9"/>
  <c r="O11" i="9"/>
  <c r="N11" i="9"/>
  <c r="M11" i="9"/>
  <c r="L11" i="9"/>
  <c r="K11" i="9"/>
  <c r="J11" i="9"/>
  <c r="I11" i="9"/>
  <c r="H11" i="9"/>
  <c r="G11" i="9"/>
  <c r="F11" i="9"/>
  <c r="E11" i="9"/>
  <c r="D11" i="9"/>
  <c r="C11" i="9"/>
  <c r="B11" i="9"/>
  <c r="AF10" i="9"/>
  <c r="AE10" i="9"/>
  <c r="AD10" i="9"/>
  <c r="AC10" i="9"/>
  <c r="AB10" i="9"/>
  <c r="AA10" i="9"/>
  <c r="Z10" i="9"/>
  <c r="Y10" i="9"/>
  <c r="X10" i="9"/>
  <c r="W10" i="9"/>
  <c r="V10" i="9"/>
  <c r="U10" i="9"/>
  <c r="T10" i="9"/>
  <c r="S10" i="9"/>
  <c r="R10" i="9"/>
  <c r="Q10" i="9"/>
  <c r="P10" i="9"/>
  <c r="O10" i="9"/>
  <c r="N10" i="9"/>
  <c r="M10" i="9"/>
  <c r="L10" i="9"/>
  <c r="K10" i="9"/>
  <c r="J10" i="9"/>
  <c r="I10" i="9"/>
  <c r="H10" i="9"/>
  <c r="G10" i="9"/>
  <c r="F10" i="9"/>
  <c r="E10" i="9"/>
  <c r="D10" i="9"/>
  <c r="C10" i="9"/>
  <c r="B10" i="9"/>
  <c r="AF9" i="9"/>
  <c r="AE9" i="9"/>
  <c r="AD9" i="9"/>
  <c r="AC9" i="9"/>
  <c r="AB9" i="9"/>
  <c r="AA9" i="9"/>
  <c r="Z9" i="9"/>
  <c r="Y9" i="9"/>
  <c r="X9" i="9"/>
  <c r="W9" i="9"/>
  <c r="V9" i="9"/>
  <c r="U9" i="9"/>
  <c r="T9" i="9"/>
  <c r="S9" i="9"/>
  <c r="R9" i="9"/>
  <c r="Q9" i="9"/>
  <c r="P9" i="9"/>
  <c r="O9" i="9"/>
  <c r="N9" i="9"/>
  <c r="M9" i="9"/>
  <c r="L9" i="9"/>
  <c r="K9" i="9"/>
  <c r="J9" i="9"/>
  <c r="I9" i="9"/>
  <c r="H9" i="9"/>
  <c r="G9" i="9"/>
  <c r="F9" i="9"/>
  <c r="E9" i="9"/>
  <c r="D9" i="9"/>
  <c r="C9" i="9"/>
  <c r="B9" i="9"/>
  <c r="AF8" i="9"/>
  <c r="AE8" i="9"/>
  <c r="AD8" i="9"/>
  <c r="AC8" i="9"/>
  <c r="AB8" i="9"/>
  <c r="AA8" i="9"/>
  <c r="Z8" i="9"/>
  <c r="Y8" i="9"/>
  <c r="X8" i="9"/>
  <c r="W8" i="9"/>
  <c r="V8" i="9"/>
  <c r="U8" i="9"/>
  <c r="T8" i="9"/>
  <c r="S8" i="9"/>
  <c r="R8" i="9"/>
  <c r="Q8" i="9"/>
  <c r="P8" i="9"/>
  <c r="O8" i="9"/>
  <c r="N8" i="9"/>
  <c r="M8" i="9"/>
  <c r="L8" i="9"/>
  <c r="K8" i="9"/>
  <c r="J8" i="9"/>
  <c r="I8" i="9"/>
  <c r="H8" i="9"/>
  <c r="G8" i="9"/>
  <c r="F8" i="9"/>
  <c r="E8" i="9"/>
  <c r="D8" i="9"/>
  <c r="C8" i="9"/>
  <c r="B8" i="9"/>
  <c r="AF7" i="9"/>
  <c r="AE7" i="9"/>
  <c r="AD7" i="9"/>
  <c r="AC7" i="9"/>
  <c r="AB7" i="9"/>
  <c r="AA7" i="9"/>
  <c r="Z7" i="9"/>
  <c r="Y7" i="9"/>
  <c r="X7" i="9"/>
  <c r="W7" i="9"/>
  <c r="V7" i="9"/>
  <c r="U7" i="9"/>
  <c r="T7" i="9"/>
  <c r="S7" i="9"/>
  <c r="R7" i="9"/>
  <c r="Q7" i="9"/>
  <c r="P7" i="9"/>
  <c r="O7" i="9"/>
  <c r="N7" i="9"/>
  <c r="M7" i="9"/>
  <c r="L7" i="9"/>
  <c r="K7" i="9"/>
  <c r="J7" i="9"/>
  <c r="I7" i="9"/>
  <c r="H7" i="9"/>
  <c r="G7" i="9"/>
  <c r="F7" i="9"/>
  <c r="E7" i="9"/>
  <c r="D7" i="9"/>
  <c r="C7" i="9"/>
  <c r="B7" i="9"/>
  <c r="AF6" i="9"/>
  <c r="AE6" i="9"/>
  <c r="AD6" i="9"/>
  <c r="AC6" i="9"/>
  <c r="AB6" i="9"/>
  <c r="AA6" i="9"/>
  <c r="Z6" i="9"/>
  <c r="Y6" i="9"/>
  <c r="X6" i="9"/>
  <c r="W6" i="9"/>
  <c r="V6" i="9"/>
  <c r="U6" i="9"/>
  <c r="T6" i="9"/>
  <c r="S6" i="9"/>
  <c r="R6" i="9"/>
  <c r="Q6" i="9"/>
  <c r="P6" i="9"/>
  <c r="O6" i="9"/>
  <c r="N6" i="9"/>
  <c r="M6" i="9"/>
  <c r="L6" i="9"/>
  <c r="K6" i="9"/>
  <c r="J6" i="9"/>
  <c r="I6" i="9"/>
  <c r="H6" i="9"/>
  <c r="G6" i="9"/>
  <c r="F6" i="9"/>
  <c r="E6" i="9"/>
  <c r="D6" i="9"/>
  <c r="C6" i="9"/>
  <c r="B6" i="9"/>
  <c r="AF5" i="9"/>
  <c r="AE5" i="9"/>
  <c r="AD5" i="9"/>
  <c r="AC5" i="9"/>
  <c r="AB5" i="9"/>
  <c r="AA5" i="9"/>
  <c r="Z5" i="9"/>
  <c r="Y5" i="9"/>
  <c r="X5" i="9"/>
  <c r="W5" i="9"/>
  <c r="V5" i="9"/>
  <c r="U5" i="9"/>
  <c r="T5" i="9"/>
  <c r="S5" i="9"/>
  <c r="R5" i="9"/>
  <c r="Q5" i="9"/>
  <c r="P5" i="9"/>
  <c r="O5" i="9"/>
  <c r="N5" i="9"/>
  <c r="M5" i="9"/>
  <c r="L5" i="9"/>
  <c r="K5" i="9"/>
  <c r="J5" i="9"/>
  <c r="I5" i="9"/>
  <c r="H5" i="9"/>
  <c r="G5" i="9"/>
  <c r="F5" i="9"/>
  <c r="E5" i="9"/>
  <c r="D5" i="9"/>
  <c r="C5" i="9"/>
  <c r="B5" i="9"/>
  <c r="AF32" i="8"/>
  <c r="AE32" i="8"/>
  <c r="AD32" i="8"/>
  <c r="AC32" i="8"/>
  <c r="AB32" i="8"/>
  <c r="AA32" i="8"/>
  <c r="Z32" i="8"/>
  <c r="Y32" i="8"/>
  <c r="X32" i="8"/>
  <c r="W32" i="8"/>
  <c r="V32" i="8"/>
  <c r="U32" i="8"/>
  <c r="T32" i="8"/>
  <c r="S32" i="8"/>
  <c r="R32" i="8"/>
  <c r="Q32" i="8"/>
  <c r="P32" i="8"/>
  <c r="O32" i="8"/>
  <c r="N32" i="8"/>
  <c r="M32" i="8"/>
  <c r="L32" i="8"/>
  <c r="K32" i="8"/>
  <c r="J32" i="8"/>
  <c r="I32" i="8"/>
  <c r="H32" i="8"/>
  <c r="G32" i="8"/>
  <c r="F32" i="8"/>
  <c r="E32" i="8"/>
  <c r="D32" i="8"/>
  <c r="C32" i="8"/>
  <c r="B32" i="8"/>
  <c r="AF31" i="8"/>
  <c r="AE31" i="8"/>
  <c r="AD31" i="8"/>
  <c r="AC31" i="8"/>
  <c r="AB31" i="8"/>
  <c r="AA31" i="8"/>
  <c r="Z31" i="8"/>
  <c r="Y31" i="8"/>
  <c r="X31" i="8"/>
  <c r="W31" i="8"/>
  <c r="V31" i="8"/>
  <c r="U31" i="8"/>
  <c r="T31" i="8"/>
  <c r="S31" i="8"/>
  <c r="R31" i="8"/>
  <c r="Q31" i="8"/>
  <c r="P31" i="8"/>
  <c r="O31" i="8"/>
  <c r="N31" i="8"/>
  <c r="M31" i="8"/>
  <c r="L31" i="8"/>
  <c r="K31" i="8"/>
  <c r="J31" i="8"/>
  <c r="I31" i="8"/>
  <c r="H31" i="8"/>
  <c r="G31" i="8"/>
  <c r="F31" i="8"/>
  <c r="E31" i="8"/>
  <c r="D31" i="8"/>
  <c r="C31" i="8"/>
  <c r="B31" i="8"/>
  <c r="AF30" i="8"/>
  <c r="AE30" i="8"/>
  <c r="AD30" i="8"/>
  <c r="AC30" i="8"/>
  <c r="AB30" i="8"/>
  <c r="AA30" i="8"/>
  <c r="Z30" i="8"/>
  <c r="Y30" i="8"/>
  <c r="X30" i="8"/>
  <c r="W30" i="8"/>
  <c r="V30" i="8"/>
  <c r="U30" i="8"/>
  <c r="T30" i="8"/>
  <c r="S30" i="8"/>
  <c r="R30" i="8"/>
  <c r="Q30" i="8"/>
  <c r="P30" i="8"/>
  <c r="O30" i="8"/>
  <c r="N30" i="8"/>
  <c r="M30" i="8"/>
  <c r="L30" i="8"/>
  <c r="K30" i="8"/>
  <c r="J30" i="8"/>
  <c r="I30" i="8"/>
  <c r="H30" i="8"/>
  <c r="G30" i="8"/>
  <c r="F30" i="8"/>
  <c r="E30" i="8"/>
  <c r="D30" i="8"/>
  <c r="C30" i="8"/>
  <c r="B30" i="8"/>
  <c r="AF29" i="8"/>
  <c r="AE29" i="8"/>
  <c r="AD29" i="8"/>
  <c r="AC29" i="8"/>
  <c r="AB29" i="8"/>
  <c r="AA29" i="8"/>
  <c r="Z29" i="8"/>
  <c r="Y29" i="8"/>
  <c r="X29" i="8"/>
  <c r="W29" i="8"/>
  <c r="V29" i="8"/>
  <c r="U29" i="8"/>
  <c r="T29" i="8"/>
  <c r="S29" i="8"/>
  <c r="R29" i="8"/>
  <c r="Q29" i="8"/>
  <c r="P29" i="8"/>
  <c r="O29" i="8"/>
  <c r="N29" i="8"/>
  <c r="M29" i="8"/>
  <c r="L29" i="8"/>
  <c r="K29" i="8"/>
  <c r="J29" i="8"/>
  <c r="I29" i="8"/>
  <c r="H29" i="8"/>
  <c r="G29" i="8"/>
  <c r="F29" i="8"/>
  <c r="E29" i="8"/>
  <c r="D29" i="8"/>
  <c r="C29" i="8"/>
  <c r="B29" i="8"/>
  <c r="AF28" i="8"/>
  <c r="AE28" i="8"/>
  <c r="AD28" i="8"/>
  <c r="AC28" i="8"/>
  <c r="AB28" i="8"/>
  <c r="AA28" i="8"/>
  <c r="Z28" i="8"/>
  <c r="Y28" i="8"/>
  <c r="X28" i="8"/>
  <c r="W28" i="8"/>
  <c r="V28" i="8"/>
  <c r="U28" i="8"/>
  <c r="T28" i="8"/>
  <c r="S28" i="8"/>
  <c r="R28" i="8"/>
  <c r="Q28" i="8"/>
  <c r="P28" i="8"/>
  <c r="O28" i="8"/>
  <c r="N28" i="8"/>
  <c r="M28" i="8"/>
  <c r="L28" i="8"/>
  <c r="K28" i="8"/>
  <c r="J28" i="8"/>
  <c r="I28" i="8"/>
  <c r="H28" i="8"/>
  <c r="G28" i="8"/>
  <c r="F28" i="8"/>
  <c r="E28" i="8"/>
  <c r="D28" i="8"/>
  <c r="C28" i="8"/>
  <c r="B28" i="8"/>
  <c r="AF27" i="8"/>
  <c r="AE27" i="8"/>
  <c r="AD27" i="8"/>
  <c r="AC27" i="8"/>
  <c r="AB27" i="8"/>
  <c r="AA27" i="8"/>
  <c r="Z27" i="8"/>
  <c r="Y27" i="8"/>
  <c r="X27" i="8"/>
  <c r="W27" i="8"/>
  <c r="V27" i="8"/>
  <c r="U27" i="8"/>
  <c r="T27" i="8"/>
  <c r="S27" i="8"/>
  <c r="R27" i="8"/>
  <c r="Q27" i="8"/>
  <c r="P27" i="8"/>
  <c r="O27" i="8"/>
  <c r="N27" i="8"/>
  <c r="M27" i="8"/>
  <c r="L27" i="8"/>
  <c r="K27" i="8"/>
  <c r="J27" i="8"/>
  <c r="I27" i="8"/>
  <c r="H27" i="8"/>
  <c r="G27" i="8"/>
  <c r="F27" i="8"/>
  <c r="E27" i="8"/>
  <c r="D27" i="8"/>
  <c r="C27" i="8"/>
  <c r="B27" i="8"/>
  <c r="AF26" i="8"/>
  <c r="AE26" i="8"/>
  <c r="AD26" i="8"/>
  <c r="AC26" i="8"/>
  <c r="AB26" i="8"/>
  <c r="AA26" i="8"/>
  <c r="Z26" i="8"/>
  <c r="Y26" i="8"/>
  <c r="X26" i="8"/>
  <c r="W26" i="8"/>
  <c r="V26" i="8"/>
  <c r="U26" i="8"/>
  <c r="T26" i="8"/>
  <c r="S26" i="8"/>
  <c r="R26" i="8"/>
  <c r="Q26" i="8"/>
  <c r="P26" i="8"/>
  <c r="O26" i="8"/>
  <c r="N26" i="8"/>
  <c r="M26" i="8"/>
  <c r="L26" i="8"/>
  <c r="K26" i="8"/>
  <c r="J26" i="8"/>
  <c r="I26" i="8"/>
  <c r="H26" i="8"/>
  <c r="G26" i="8"/>
  <c r="F26" i="8"/>
  <c r="E26" i="8"/>
  <c r="D26" i="8"/>
  <c r="C26" i="8"/>
  <c r="B26" i="8"/>
  <c r="AF25" i="8"/>
  <c r="AE25" i="8"/>
  <c r="AD25" i="8"/>
  <c r="AC25" i="8"/>
  <c r="AB25" i="8"/>
  <c r="AA25" i="8"/>
  <c r="Z25" i="8"/>
  <c r="Y25" i="8"/>
  <c r="X25" i="8"/>
  <c r="W25" i="8"/>
  <c r="V25" i="8"/>
  <c r="U25" i="8"/>
  <c r="T25" i="8"/>
  <c r="S25" i="8"/>
  <c r="R25" i="8"/>
  <c r="Q25" i="8"/>
  <c r="P25" i="8"/>
  <c r="O25" i="8"/>
  <c r="N25" i="8"/>
  <c r="M25" i="8"/>
  <c r="L25" i="8"/>
  <c r="K25" i="8"/>
  <c r="J25" i="8"/>
  <c r="I25" i="8"/>
  <c r="H25" i="8"/>
  <c r="G25" i="8"/>
  <c r="F25" i="8"/>
  <c r="E25" i="8"/>
  <c r="D25" i="8"/>
  <c r="C25" i="8"/>
  <c r="B25" i="8"/>
  <c r="AF24" i="8"/>
  <c r="AE24" i="8"/>
  <c r="AD24" i="8"/>
  <c r="AC24" i="8"/>
  <c r="AB24" i="8"/>
  <c r="AA24" i="8"/>
  <c r="Z24" i="8"/>
  <c r="Y24" i="8"/>
  <c r="X24" i="8"/>
  <c r="W24" i="8"/>
  <c r="V24" i="8"/>
  <c r="U24" i="8"/>
  <c r="T24" i="8"/>
  <c r="S24" i="8"/>
  <c r="R24" i="8"/>
  <c r="Q24" i="8"/>
  <c r="P24" i="8"/>
  <c r="O24" i="8"/>
  <c r="N24" i="8"/>
  <c r="M24" i="8"/>
  <c r="L24" i="8"/>
  <c r="K24" i="8"/>
  <c r="J24" i="8"/>
  <c r="I24" i="8"/>
  <c r="H24" i="8"/>
  <c r="G24" i="8"/>
  <c r="F24" i="8"/>
  <c r="E24" i="8"/>
  <c r="D24" i="8"/>
  <c r="C24" i="8"/>
  <c r="B24" i="8"/>
  <c r="AF23" i="8"/>
  <c r="AE23" i="8"/>
  <c r="AD23" i="8"/>
  <c r="AC23" i="8"/>
  <c r="AB23" i="8"/>
  <c r="AA23" i="8"/>
  <c r="Z23" i="8"/>
  <c r="Y23" i="8"/>
  <c r="X23" i="8"/>
  <c r="W23" i="8"/>
  <c r="V23" i="8"/>
  <c r="U23" i="8"/>
  <c r="T23" i="8"/>
  <c r="S23" i="8"/>
  <c r="R23" i="8"/>
  <c r="Q23" i="8"/>
  <c r="P23" i="8"/>
  <c r="O23" i="8"/>
  <c r="N23" i="8"/>
  <c r="M23" i="8"/>
  <c r="L23" i="8"/>
  <c r="K23" i="8"/>
  <c r="J23" i="8"/>
  <c r="I23" i="8"/>
  <c r="H23" i="8"/>
  <c r="G23" i="8"/>
  <c r="F23" i="8"/>
  <c r="E23" i="8"/>
  <c r="D23" i="8"/>
  <c r="C23" i="8"/>
  <c r="B23" i="8"/>
  <c r="AF22" i="8"/>
  <c r="AE22" i="8"/>
  <c r="AD22" i="8"/>
  <c r="AC22" i="8"/>
  <c r="AB22" i="8"/>
  <c r="AA22" i="8"/>
  <c r="Z22" i="8"/>
  <c r="Y22" i="8"/>
  <c r="X22" i="8"/>
  <c r="W22" i="8"/>
  <c r="V22" i="8"/>
  <c r="U22" i="8"/>
  <c r="T22" i="8"/>
  <c r="S22" i="8"/>
  <c r="R22" i="8"/>
  <c r="Q22" i="8"/>
  <c r="P22" i="8"/>
  <c r="O22" i="8"/>
  <c r="N22" i="8"/>
  <c r="M22" i="8"/>
  <c r="L22" i="8"/>
  <c r="K22" i="8"/>
  <c r="J22" i="8"/>
  <c r="I22" i="8"/>
  <c r="H22" i="8"/>
  <c r="G22" i="8"/>
  <c r="F22" i="8"/>
  <c r="E22" i="8"/>
  <c r="D22" i="8"/>
  <c r="C22" i="8"/>
  <c r="B22" i="8"/>
  <c r="AF21" i="8"/>
  <c r="AE21" i="8"/>
  <c r="AD21" i="8"/>
  <c r="AC21" i="8"/>
  <c r="AB21" i="8"/>
  <c r="AA21" i="8"/>
  <c r="Z21" i="8"/>
  <c r="Y21" i="8"/>
  <c r="X21" i="8"/>
  <c r="W21" i="8"/>
  <c r="V21" i="8"/>
  <c r="U21" i="8"/>
  <c r="T21" i="8"/>
  <c r="S21" i="8"/>
  <c r="R21" i="8"/>
  <c r="Q21" i="8"/>
  <c r="P21" i="8"/>
  <c r="O21" i="8"/>
  <c r="N21" i="8"/>
  <c r="M21" i="8"/>
  <c r="L21" i="8"/>
  <c r="K21" i="8"/>
  <c r="J21" i="8"/>
  <c r="I21" i="8"/>
  <c r="H21" i="8"/>
  <c r="G21" i="8"/>
  <c r="F21" i="8"/>
  <c r="E21" i="8"/>
  <c r="D21" i="8"/>
  <c r="C21" i="8"/>
  <c r="B21" i="8"/>
  <c r="AF20" i="8"/>
  <c r="AE20" i="8"/>
  <c r="AD20" i="8"/>
  <c r="AC20" i="8"/>
  <c r="AB20" i="8"/>
  <c r="AA20" i="8"/>
  <c r="Z20" i="8"/>
  <c r="Y20" i="8"/>
  <c r="X20" i="8"/>
  <c r="W20" i="8"/>
  <c r="V20" i="8"/>
  <c r="U20" i="8"/>
  <c r="T20" i="8"/>
  <c r="S20" i="8"/>
  <c r="R20" i="8"/>
  <c r="Q20" i="8"/>
  <c r="P20" i="8"/>
  <c r="O20" i="8"/>
  <c r="N20" i="8"/>
  <c r="M20" i="8"/>
  <c r="L20" i="8"/>
  <c r="K20" i="8"/>
  <c r="J20" i="8"/>
  <c r="I20" i="8"/>
  <c r="H20" i="8"/>
  <c r="G20" i="8"/>
  <c r="F20" i="8"/>
  <c r="E20" i="8"/>
  <c r="D20" i="8"/>
  <c r="C20" i="8"/>
  <c r="B20" i="8"/>
  <c r="AF19" i="8"/>
  <c r="AE19" i="8"/>
  <c r="AD19" i="8"/>
  <c r="AC19" i="8"/>
  <c r="AB19" i="8"/>
  <c r="AA19" i="8"/>
  <c r="Z19" i="8"/>
  <c r="Y19" i="8"/>
  <c r="X19" i="8"/>
  <c r="W19" i="8"/>
  <c r="V19" i="8"/>
  <c r="U19" i="8"/>
  <c r="T19" i="8"/>
  <c r="S19" i="8"/>
  <c r="R19" i="8"/>
  <c r="Q19" i="8"/>
  <c r="P19" i="8"/>
  <c r="O19" i="8"/>
  <c r="N19" i="8"/>
  <c r="M19" i="8"/>
  <c r="L19" i="8"/>
  <c r="K19" i="8"/>
  <c r="J19" i="8"/>
  <c r="I19" i="8"/>
  <c r="H19" i="8"/>
  <c r="G19" i="8"/>
  <c r="F19" i="8"/>
  <c r="E19" i="8"/>
  <c r="D19" i="8"/>
  <c r="C19" i="8"/>
  <c r="B19" i="8"/>
  <c r="AF18" i="8"/>
  <c r="AE18" i="8"/>
  <c r="AD18" i="8"/>
  <c r="AC18" i="8"/>
  <c r="AB18" i="8"/>
  <c r="AA18" i="8"/>
  <c r="Z18" i="8"/>
  <c r="Y18" i="8"/>
  <c r="X18" i="8"/>
  <c r="W18" i="8"/>
  <c r="V18" i="8"/>
  <c r="U18" i="8"/>
  <c r="T18" i="8"/>
  <c r="S18" i="8"/>
  <c r="R18" i="8"/>
  <c r="Q18" i="8"/>
  <c r="P18" i="8"/>
  <c r="O18" i="8"/>
  <c r="N18" i="8"/>
  <c r="M18" i="8"/>
  <c r="L18" i="8"/>
  <c r="K18" i="8"/>
  <c r="J18" i="8"/>
  <c r="I18" i="8"/>
  <c r="H18" i="8"/>
  <c r="G18" i="8"/>
  <c r="F18" i="8"/>
  <c r="E18" i="8"/>
  <c r="D18" i="8"/>
  <c r="C18" i="8"/>
  <c r="B18" i="8"/>
  <c r="AF17" i="8"/>
  <c r="AE17" i="8"/>
  <c r="AD17" i="8"/>
  <c r="AC17" i="8"/>
  <c r="AB17" i="8"/>
  <c r="AA17" i="8"/>
  <c r="Z17" i="8"/>
  <c r="Y17" i="8"/>
  <c r="X17" i="8"/>
  <c r="W17" i="8"/>
  <c r="V17" i="8"/>
  <c r="U17" i="8"/>
  <c r="T17" i="8"/>
  <c r="S17" i="8"/>
  <c r="R17" i="8"/>
  <c r="Q17" i="8"/>
  <c r="P17" i="8"/>
  <c r="O17" i="8"/>
  <c r="N17" i="8"/>
  <c r="M17" i="8"/>
  <c r="L17" i="8"/>
  <c r="K17" i="8"/>
  <c r="J17" i="8"/>
  <c r="I17" i="8"/>
  <c r="H17" i="8"/>
  <c r="G17" i="8"/>
  <c r="F17" i="8"/>
  <c r="E17" i="8"/>
  <c r="D17" i="8"/>
  <c r="C17" i="8"/>
  <c r="B17" i="8"/>
  <c r="AF16" i="8"/>
  <c r="AE16" i="8"/>
  <c r="AD16" i="8"/>
  <c r="AC16" i="8"/>
  <c r="AB16" i="8"/>
  <c r="AA16" i="8"/>
  <c r="Z16" i="8"/>
  <c r="Y16" i="8"/>
  <c r="X16" i="8"/>
  <c r="W16" i="8"/>
  <c r="V16" i="8"/>
  <c r="U16" i="8"/>
  <c r="T16" i="8"/>
  <c r="S16" i="8"/>
  <c r="R16" i="8"/>
  <c r="Q16" i="8"/>
  <c r="P16" i="8"/>
  <c r="O16" i="8"/>
  <c r="N16" i="8"/>
  <c r="M16" i="8"/>
  <c r="L16" i="8"/>
  <c r="K16" i="8"/>
  <c r="J16" i="8"/>
  <c r="I16" i="8"/>
  <c r="H16" i="8"/>
  <c r="G16" i="8"/>
  <c r="F16" i="8"/>
  <c r="E16" i="8"/>
  <c r="D16" i="8"/>
  <c r="C16" i="8"/>
  <c r="B16" i="8"/>
  <c r="AF15" i="8"/>
  <c r="AE15" i="8"/>
  <c r="AD15" i="8"/>
  <c r="AC15" i="8"/>
  <c r="AB15" i="8"/>
  <c r="AA15" i="8"/>
  <c r="Z15" i="8"/>
  <c r="Y15" i="8"/>
  <c r="X15" i="8"/>
  <c r="W15" i="8"/>
  <c r="V15" i="8"/>
  <c r="U15" i="8"/>
  <c r="T15" i="8"/>
  <c r="S15" i="8"/>
  <c r="R15" i="8"/>
  <c r="Q15" i="8"/>
  <c r="P15" i="8"/>
  <c r="O15" i="8"/>
  <c r="N15" i="8"/>
  <c r="M15" i="8"/>
  <c r="L15" i="8"/>
  <c r="K15" i="8"/>
  <c r="J15" i="8"/>
  <c r="I15" i="8"/>
  <c r="H15" i="8"/>
  <c r="G15" i="8"/>
  <c r="F15" i="8"/>
  <c r="E15" i="8"/>
  <c r="D15" i="8"/>
  <c r="C15" i="8"/>
  <c r="B15" i="8"/>
  <c r="AF14" i="8"/>
  <c r="AE14" i="8"/>
  <c r="AD14" i="8"/>
  <c r="AC14" i="8"/>
  <c r="AB14" i="8"/>
  <c r="AA14" i="8"/>
  <c r="Z14" i="8"/>
  <c r="Y14" i="8"/>
  <c r="X14" i="8"/>
  <c r="W14" i="8"/>
  <c r="V14" i="8"/>
  <c r="U14" i="8"/>
  <c r="T14" i="8"/>
  <c r="S14" i="8"/>
  <c r="R14" i="8"/>
  <c r="Q14" i="8"/>
  <c r="P14" i="8"/>
  <c r="O14" i="8"/>
  <c r="N14" i="8"/>
  <c r="M14" i="8"/>
  <c r="L14" i="8"/>
  <c r="K14" i="8"/>
  <c r="J14" i="8"/>
  <c r="I14" i="8"/>
  <c r="H14" i="8"/>
  <c r="G14" i="8"/>
  <c r="F14" i="8"/>
  <c r="E14" i="8"/>
  <c r="D14" i="8"/>
  <c r="C14" i="8"/>
  <c r="B14" i="8"/>
  <c r="AF13" i="8"/>
  <c r="AE13" i="8"/>
  <c r="AD13" i="8"/>
  <c r="AC13" i="8"/>
  <c r="AB13" i="8"/>
  <c r="AA13" i="8"/>
  <c r="Z13" i="8"/>
  <c r="Y13" i="8"/>
  <c r="X13" i="8"/>
  <c r="W13" i="8"/>
  <c r="V13" i="8"/>
  <c r="U13" i="8"/>
  <c r="T13" i="8"/>
  <c r="S13" i="8"/>
  <c r="R13" i="8"/>
  <c r="Q13" i="8"/>
  <c r="P13" i="8"/>
  <c r="O13" i="8"/>
  <c r="N13" i="8"/>
  <c r="M13" i="8"/>
  <c r="L13" i="8"/>
  <c r="K13" i="8"/>
  <c r="J13" i="8"/>
  <c r="I13" i="8"/>
  <c r="H13" i="8"/>
  <c r="G13" i="8"/>
  <c r="F13" i="8"/>
  <c r="E13" i="8"/>
  <c r="D13" i="8"/>
  <c r="C13" i="8"/>
  <c r="B13" i="8"/>
  <c r="AF12" i="8"/>
  <c r="AE12" i="8"/>
  <c r="AD12" i="8"/>
  <c r="AC12" i="8"/>
  <c r="AB12" i="8"/>
  <c r="AA12" i="8"/>
  <c r="Z12" i="8"/>
  <c r="Y12" i="8"/>
  <c r="X12" i="8"/>
  <c r="W12" i="8"/>
  <c r="V12" i="8"/>
  <c r="U12" i="8"/>
  <c r="T12" i="8"/>
  <c r="S12" i="8"/>
  <c r="R12" i="8"/>
  <c r="Q12" i="8"/>
  <c r="P12" i="8"/>
  <c r="O12" i="8"/>
  <c r="N12" i="8"/>
  <c r="M12" i="8"/>
  <c r="L12" i="8"/>
  <c r="K12" i="8"/>
  <c r="J12" i="8"/>
  <c r="I12" i="8"/>
  <c r="H12" i="8"/>
  <c r="G12" i="8"/>
  <c r="F12" i="8"/>
  <c r="E12" i="8"/>
  <c r="D12" i="8"/>
  <c r="C12" i="8"/>
  <c r="B12" i="8"/>
  <c r="AF11" i="8"/>
  <c r="AE11" i="8"/>
  <c r="AD11" i="8"/>
  <c r="AC11" i="8"/>
  <c r="AB11" i="8"/>
  <c r="AA11" i="8"/>
  <c r="Z11" i="8"/>
  <c r="Y11" i="8"/>
  <c r="X11" i="8"/>
  <c r="W11" i="8"/>
  <c r="V11" i="8"/>
  <c r="U11" i="8"/>
  <c r="T11" i="8"/>
  <c r="S11" i="8"/>
  <c r="R11" i="8"/>
  <c r="Q11" i="8"/>
  <c r="P11" i="8"/>
  <c r="O11" i="8"/>
  <c r="N11" i="8"/>
  <c r="M11" i="8"/>
  <c r="L11" i="8"/>
  <c r="K11" i="8"/>
  <c r="J11" i="8"/>
  <c r="I11" i="8"/>
  <c r="H11" i="8"/>
  <c r="G11" i="8"/>
  <c r="F11" i="8"/>
  <c r="E11" i="8"/>
  <c r="D11" i="8"/>
  <c r="C11" i="8"/>
  <c r="B11" i="8"/>
  <c r="AF10" i="8"/>
  <c r="AE10" i="8"/>
  <c r="AD10" i="8"/>
  <c r="AC10" i="8"/>
  <c r="AB10" i="8"/>
  <c r="AA10" i="8"/>
  <c r="Z10" i="8"/>
  <c r="Y10" i="8"/>
  <c r="X10" i="8"/>
  <c r="W10" i="8"/>
  <c r="V10" i="8"/>
  <c r="U10" i="8"/>
  <c r="T10" i="8"/>
  <c r="S10" i="8"/>
  <c r="R10" i="8"/>
  <c r="Q10" i="8"/>
  <c r="P10" i="8"/>
  <c r="O10" i="8"/>
  <c r="N10" i="8"/>
  <c r="M10" i="8"/>
  <c r="L10" i="8"/>
  <c r="K10" i="8"/>
  <c r="J10" i="8"/>
  <c r="I10" i="8"/>
  <c r="H10" i="8"/>
  <c r="G10" i="8"/>
  <c r="F10" i="8"/>
  <c r="E10" i="8"/>
  <c r="D10" i="8"/>
  <c r="C10" i="8"/>
  <c r="B10" i="8"/>
  <c r="AF9" i="8"/>
  <c r="AE9" i="8"/>
  <c r="AD9" i="8"/>
  <c r="AC9" i="8"/>
  <c r="AB9" i="8"/>
  <c r="AA9" i="8"/>
  <c r="Z9" i="8"/>
  <c r="Y9" i="8"/>
  <c r="X9" i="8"/>
  <c r="W9" i="8"/>
  <c r="V9" i="8"/>
  <c r="U9" i="8"/>
  <c r="T9" i="8"/>
  <c r="S9" i="8"/>
  <c r="R9" i="8"/>
  <c r="Q9" i="8"/>
  <c r="P9" i="8"/>
  <c r="O9" i="8"/>
  <c r="N9" i="8"/>
  <c r="M9" i="8"/>
  <c r="L9" i="8"/>
  <c r="K9" i="8"/>
  <c r="J9" i="8"/>
  <c r="I9" i="8"/>
  <c r="H9" i="8"/>
  <c r="G9" i="8"/>
  <c r="F9" i="8"/>
  <c r="E9" i="8"/>
  <c r="D9" i="8"/>
  <c r="C9" i="8"/>
  <c r="B9" i="8"/>
  <c r="AF8" i="8"/>
  <c r="AE8" i="8"/>
  <c r="AD8" i="8"/>
  <c r="AC8" i="8"/>
  <c r="AB8" i="8"/>
  <c r="AA8" i="8"/>
  <c r="Z8" i="8"/>
  <c r="Y8" i="8"/>
  <c r="X8" i="8"/>
  <c r="W8" i="8"/>
  <c r="V8" i="8"/>
  <c r="U8" i="8"/>
  <c r="T8" i="8"/>
  <c r="S8" i="8"/>
  <c r="R8" i="8"/>
  <c r="Q8" i="8"/>
  <c r="P8" i="8"/>
  <c r="O8" i="8"/>
  <c r="N8" i="8"/>
  <c r="M8" i="8"/>
  <c r="L8" i="8"/>
  <c r="K8" i="8"/>
  <c r="J8" i="8"/>
  <c r="I8" i="8"/>
  <c r="H8" i="8"/>
  <c r="G8" i="8"/>
  <c r="F8" i="8"/>
  <c r="E8" i="8"/>
  <c r="D8" i="8"/>
  <c r="C8" i="8"/>
  <c r="B8" i="8"/>
  <c r="AF7" i="8"/>
  <c r="AE7" i="8"/>
  <c r="AD7" i="8"/>
  <c r="AC7" i="8"/>
  <c r="AB7" i="8"/>
  <c r="AA7" i="8"/>
  <c r="Z7" i="8"/>
  <c r="Y7" i="8"/>
  <c r="X7" i="8"/>
  <c r="W7" i="8"/>
  <c r="V7" i="8"/>
  <c r="U7" i="8"/>
  <c r="T7" i="8"/>
  <c r="S7" i="8"/>
  <c r="R7" i="8"/>
  <c r="Q7" i="8"/>
  <c r="P7" i="8"/>
  <c r="O7" i="8"/>
  <c r="N7" i="8"/>
  <c r="M7" i="8"/>
  <c r="L7" i="8"/>
  <c r="K7" i="8"/>
  <c r="J7" i="8"/>
  <c r="I7" i="8"/>
  <c r="H7" i="8"/>
  <c r="G7" i="8"/>
  <c r="F7" i="8"/>
  <c r="E7" i="8"/>
  <c r="D7" i="8"/>
  <c r="C7" i="8"/>
  <c r="B7" i="8"/>
  <c r="AF6" i="8"/>
  <c r="AE6" i="8"/>
  <c r="AD6" i="8"/>
  <c r="AC6" i="8"/>
  <c r="AB6" i="8"/>
  <c r="AA6" i="8"/>
  <c r="Z6" i="8"/>
  <c r="Y6" i="8"/>
  <c r="X6" i="8"/>
  <c r="W6" i="8"/>
  <c r="V6" i="8"/>
  <c r="U6" i="8"/>
  <c r="T6" i="8"/>
  <c r="S6" i="8"/>
  <c r="R6" i="8"/>
  <c r="Q6" i="8"/>
  <c r="P6" i="8"/>
  <c r="O6" i="8"/>
  <c r="N6" i="8"/>
  <c r="M6" i="8"/>
  <c r="L6" i="8"/>
  <c r="K6" i="8"/>
  <c r="J6" i="8"/>
  <c r="I6" i="8"/>
  <c r="H6" i="8"/>
  <c r="G6" i="8"/>
  <c r="F6" i="8"/>
  <c r="E6" i="8"/>
  <c r="D6" i="8"/>
  <c r="C6" i="8"/>
  <c r="B6" i="8"/>
  <c r="AF5" i="8"/>
  <c r="AE5" i="8"/>
  <c r="AD5" i="8"/>
  <c r="AC5" i="8"/>
  <c r="AB5" i="8"/>
  <c r="AA5" i="8"/>
  <c r="Z5" i="8"/>
  <c r="Y5" i="8"/>
  <c r="X5" i="8"/>
  <c r="W5" i="8"/>
  <c r="V5" i="8"/>
  <c r="U5" i="8"/>
  <c r="T5" i="8"/>
  <c r="S5" i="8"/>
  <c r="R5" i="8"/>
  <c r="Q5" i="8"/>
  <c r="P5" i="8"/>
  <c r="O5" i="8"/>
  <c r="N5" i="8"/>
  <c r="M5" i="8"/>
  <c r="L5" i="8"/>
  <c r="K5" i="8"/>
  <c r="J5" i="8"/>
  <c r="I5" i="8"/>
  <c r="H5" i="8"/>
  <c r="G5" i="8"/>
  <c r="F5" i="8"/>
  <c r="E5" i="8"/>
  <c r="D5" i="8"/>
  <c r="C5" i="8"/>
  <c r="B5" i="8"/>
  <c r="AF32" i="7"/>
  <c r="AE32" i="7"/>
  <c r="AD32" i="7"/>
  <c r="AC32" i="7"/>
  <c r="AB32" i="7"/>
  <c r="AA32" i="7"/>
  <c r="Z32" i="7"/>
  <c r="Y32" i="7"/>
  <c r="X32" i="7"/>
  <c r="W32" i="7"/>
  <c r="V32" i="7"/>
  <c r="U32" i="7"/>
  <c r="T32" i="7"/>
  <c r="S32" i="7"/>
  <c r="R32" i="7"/>
  <c r="Q32" i="7"/>
  <c r="P32" i="7"/>
  <c r="O32" i="7"/>
  <c r="N32" i="7"/>
  <c r="M32" i="7"/>
  <c r="L32" i="7"/>
  <c r="K32" i="7"/>
  <c r="J32" i="7"/>
  <c r="I32" i="7"/>
  <c r="H32" i="7"/>
  <c r="G32" i="7"/>
  <c r="F32" i="7"/>
  <c r="E32" i="7"/>
  <c r="D32" i="7"/>
  <c r="C32" i="7"/>
  <c r="B32" i="7"/>
  <c r="AF31" i="7"/>
  <c r="AE31" i="7"/>
  <c r="AD31" i="7"/>
  <c r="AC31" i="7"/>
  <c r="AB31" i="7"/>
  <c r="AA31" i="7"/>
  <c r="Z31" i="7"/>
  <c r="Y31" i="7"/>
  <c r="X31" i="7"/>
  <c r="W31" i="7"/>
  <c r="V31" i="7"/>
  <c r="U31" i="7"/>
  <c r="T31" i="7"/>
  <c r="S31" i="7"/>
  <c r="R31" i="7"/>
  <c r="Q31" i="7"/>
  <c r="P31" i="7"/>
  <c r="O31" i="7"/>
  <c r="N31" i="7"/>
  <c r="M31" i="7"/>
  <c r="L31" i="7"/>
  <c r="K31" i="7"/>
  <c r="J31" i="7"/>
  <c r="I31" i="7"/>
  <c r="H31" i="7"/>
  <c r="G31" i="7"/>
  <c r="F31" i="7"/>
  <c r="E31" i="7"/>
  <c r="D31" i="7"/>
  <c r="C31" i="7"/>
  <c r="B31" i="7"/>
  <c r="AF30" i="7"/>
  <c r="AE30" i="7"/>
  <c r="AD30" i="7"/>
  <c r="AC30" i="7"/>
  <c r="AB30" i="7"/>
  <c r="AA30" i="7"/>
  <c r="Z30" i="7"/>
  <c r="Y30" i="7"/>
  <c r="X30" i="7"/>
  <c r="W30" i="7"/>
  <c r="V30" i="7"/>
  <c r="U30" i="7"/>
  <c r="T30" i="7"/>
  <c r="S30" i="7"/>
  <c r="R30" i="7"/>
  <c r="Q30" i="7"/>
  <c r="P30" i="7"/>
  <c r="O30" i="7"/>
  <c r="N30" i="7"/>
  <c r="M30" i="7"/>
  <c r="L30" i="7"/>
  <c r="K30" i="7"/>
  <c r="J30" i="7"/>
  <c r="I30" i="7"/>
  <c r="H30" i="7"/>
  <c r="G30" i="7"/>
  <c r="F30" i="7"/>
  <c r="E30" i="7"/>
  <c r="D30" i="7"/>
  <c r="C30" i="7"/>
  <c r="B30" i="7"/>
  <c r="AF29" i="7"/>
  <c r="AE29" i="7"/>
  <c r="AD29" i="7"/>
  <c r="AC29" i="7"/>
  <c r="AB29" i="7"/>
  <c r="AA29" i="7"/>
  <c r="Z29" i="7"/>
  <c r="Y29" i="7"/>
  <c r="X29" i="7"/>
  <c r="W29" i="7"/>
  <c r="V29" i="7"/>
  <c r="U29" i="7"/>
  <c r="T29" i="7"/>
  <c r="S29" i="7"/>
  <c r="R29" i="7"/>
  <c r="Q29" i="7"/>
  <c r="P29" i="7"/>
  <c r="O29" i="7"/>
  <c r="N29" i="7"/>
  <c r="M29" i="7"/>
  <c r="L29" i="7"/>
  <c r="K29" i="7"/>
  <c r="J29" i="7"/>
  <c r="I29" i="7"/>
  <c r="H29" i="7"/>
  <c r="G29" i="7"/>
  <c r="F29" i="7"/>
  <c r="E29" i="7"/>
  <c r="D29" i="7"/>
  <c r="C29" i="7"/>
  <c r="B29" i="7"/>
  <c r="AF28" i="7"/>
  <c r="AE28" i="7"/>
  <c r="AD28" i="7"/>
  <c r="AC28" i="7"/>
  <c r="AB28" i="7"/>
  <c r="AA28" i="7"/>
  <c r="Z28" i="7"/>
  <c r="Y28" i="7"/>
  <c r="X28" i="7"/>
  <c r="W28" i="7"/>
  <c r="V28" i="7"/>
  <c r="U28" i="7"/>
  <c r="T28" i="7"/>
  <c r="S28" i="7"/>
  <c r="R28" i="7"/>
  <c r="Q28" i="7"/>
  <c r="P28" i="7"/>
  <c r="O28" i="7"/>
  <c r="N28" i="7"/>
  <c r="M28" i="7"/>
  <c r="L28" i="7"/>
  <c r="K28" i="7"/>
  <c r="J28" i="7"/>
  <c r="I28" i="7"/>
  <c r="H28" i="7"/>
  <c r="G28" i="7"/>
  <c r="F28" i="7"/>
  <c r="E28" i="7"/>
  <c r="D28" i="7"/>
  <c r="C28" i="7"/>
  <c r="B28" i="7"/>
  <c r="AF27" i="7"/>
  <c r="AE27" i="7"/>
  <c r="AD27" i="7"/>
  <c r="AC27" i="7"/>
  <c r="AB27" i="7"/>
  <c r="AA27" i="7"/>
  <c r="Z27" i="7"/>
  <c r="Y27" i="7"/>
  <c r="X27" i="7"/>
  <c r="W27" i="7"/>
  <c r="V27" i="7"/>
  <c r="U27" i="7"/>
  <c r="T27" i="7"/>
  <c r="S27" i="7"/>
  <c r="R27" i="7"/>
  <c r="Q27" i="7"/>
  <c r="P27" i="7"/>
  <c r="O27" i="7"/>
  <c r="N27" i="7"/>
  <c r="M27" i="7"/>
  <c r="L27" i="7"/>
  <c r="K27" i="7"/>
  <c r="J27" i="7"/>
  <c r="I27" i="7"/>
  <c r="H27" i="7"/>
  <c r="G27" i="7"/>
  <c r="F27" i="7"/>
  <c r="E27" i="7"/>
  <c r="D27" i="7"/>
  <c r="C27" i="7"/>
  <c r="B27" i="7"/>
  <c r="AF26" i="7"/>
  <c r="AE26" i="7"/>
  <c r="AD26" i="7"/>
  <c r="AC26" i="7"/>
  <c r="AB26" i="7"/>
  <c r="AA26" i="7"/>
  <c r="Z26" i="7"/>
  <c r="Y26" i="7"/>
  <c r="X26" i="7"/>
  <c r="W26" i="7"/>
  <c r="V26" i="7"/>
  <c r="U26" i="7"/>
  <c r="T26" i="7"/>
  <c r="S26" i="7"/>
  <c r="R26" i="7"/>
  <c r="Q26" i="7"/>
  <c r="P26" i="7"/>
  <c r="O26" i="7"/>
  <c r="N26" i="7"/>
  <c r="M26" i="7"/>
  <c r="L26" i="7"/>
  <c r="K26" i="7"/>
  <c r="J26" i="7"/>
  <c r="I26" i="7"/>
  <c r="H26" i="7"/>
  <c r="G26" i="7"/>
  <c r="F26" i="7"/>
  <c r="E26" i="7"/>
  <c r="D26" i="7"/>
  <c r="C26" i="7"/>
  <c r="B26" i="7"/>
  <c r="AF25" i="7"/>
  <c r="AE25" i="7"/>
  <c r="AD25" i="7"/>
  <c r="AC25" i="7"/>
  <c r="AB25" i="7"/>
  <c r="AA25" i="7"/>
  <c r="Z25" i="7"/>
  <c r="Y25" i="7"/>
  <c r="X25" i="7"/>
  <c r="W25" i="7"/>
  <c r="V25" i="7"/>
  <c r="U25" i="7"/>
  <c r="T25" i="7"/>
  <c r="S25" i="7"/>
  <c r="R25" i="7"/>
  <c r="Q25" i="7"/>
  <c r="P25" i="7"/>
  <c r="O25" i="7"/>
  <c r="N25" i="7"/>
  <c r="M25" i="7"/>
  <c r="L25" i="7"/>
  <c r="K25" i="7"/>
  <c r="J25" i="7"/>
  <c r="I25" i="7"/>
  <c r="H25" i="7"/>
  <c r="G25" i="7"/>
  <c r="F25" i="7"/>
  <c r="E25" i="7"/>
  <c r="D25" i="7"/>
  <c r="C25" i="7"/>
  <c r="B25" i="7"/>
  <c r="AF24" i="7"/>
  <c r="AE24" i="7"/>
  <c r="AD24" i="7"/>
  <c r="AC24" i="7"/>
  <c r="AB24" i="7"/>
  <c r="AA24" i="7"/>
  <c r="Z24" i="7"/>
  <c r="Y24" i="7"/>
  <c r="X24" i="7"/>
  <c r="W24" i="7"/>
  <c r="V24" i="7"/>
  <c r="U24" i="7"/>
  <c r="T24" i="7"/>
  <c r="S24" i="7"/>
  <c r="R24" i="7"/>
  <c r="Q24" i="7"/>
  <c r="P24" i="7"/>
  <c r="O24" i="7"/>
  <c r="N24" i="7"/>
  <c r="M24" i="7"/>
  <c r="L24" i="7"/>
  <c r="K24" i="7"/>
  <c r="J24" i="7"/>
  <c r="I24" i="7"/>
  <c r="H24" i="7"/>
  <c r="G24" i="7"/>
  <c r="F24" i="7"/>
  <c r="E24" i="7"/>
  <c r="D24" i="7"/>
  <c r="C24" i="7"/>
  <c r="B24" i="7"/>
  <c r="AF23" i="7"/>
  <c r="AE23" i="7"/>
  <c r="AD23" i="7"/>
  <c r="AC23" i="7"/>
  <c r="AB23" i="7"/>
  <c r="AA23" i="7"/>
  <c r="Z23" i="7"/>
  <c r="Y23" i="7"/>
  <c r="X23" i="7"/>
  <c r="W23" i="7"/>
  <c r="V23" i="7"/>
  <c r="U23" i="7"/>
  <c r="T23" i="7"/>
  <c r="S23" i="7"/>
  <c r="R23" i="7"/>
  <c r="Q23" i="7"/>
  <c r="P23" i="7"/>
  <c r="O23" i="7"/>
  <c r="N23" i="7"/>
  <c r="M23" i="7"/>
  <c r="L23" i="7"/>
  <c r="K23" i="7"/>
  <c r="J23" i="7"/>
  <c r="I23" i="7"/>
  <c r="H23" i="7"/>
  <c r="G23" i="7"/>
  <c r="F23" i="7"/>
  <c r="E23" i="7"/>
  <c r="D23" i="7"/>
  <c r="C23" i="7"/>
  <c r="B23" i="7"/>
  <c r="AF22" i="7"/>
  <c r="AE22" i="7"/>
  <c r="AD22" i="7"/>
  <c r="AC22" i="7"/>
  <c r="AB22" i="7"/>
  <c r="AA22" i="7"/>
  <c r="Z22" i="7"/>
  <c r="Y22" i="7"/>
  <c r="X22" i="7"/>
  <c r="W22" i="7"/>
  <c r="V22" i="7"/>
  <c r="U22" i="7"/>
  <c r="T22" i="7"/>
  <c r="S22" i="7"/>
  <c r="R22" i="7"/>
  <c r="Q22" i="7"/>
  <c r="P22" i="7"/>
  <c r="O22" i="7"/>
  <c r="N22" i="7"/>
  <c r="M22" i="7"/>
  <c r="L22" i="7"/>
  <c r="K22" i="7"/>
  <c r="J22" i="7"/>
  <c r="I22" i="7"/>
  <c r="H22" i="7"/>
  <c r="G22" i="7"/>
  <c r="F22" i="7"/>
  <c r="E22" i="7"/>
  <c r="D22" i="7"/>
  <c r="C22" i="7"/>
  <c r="B22" i="7"/>
  <c r="AF21" i="7"/>
  <c r="AE21" i="7"/>
  <c r="AD21" i="7"/>
  <c r="AC21" i="7"/>
  <c r="AB21" i="7"/>
  <c r="AA21" i="7"/>
  <c r="Z21" i="7"/>
  <c r="Y21" i="7"/>
  <c r="X21" i="7"/>
  <c r="W21" i="7"/>
  <c r="V21" i="7"/>
  <c r="U21" i="7"/>
  <c r="T21" i="7"/>
  <c r="S21" i="7"/>
  <c r="R21" i="7"/>
  <c r="Q21" i="7"/>
  <c r="P21" i="7"/>
  <c r="O21" i="7"/>
  <c r="N21" i="7"/>
  <c r="M21" i="7"/>
  <c r="L21" i="7"/>
  <c r="K21" i="7"/>
  <c r="J21" i="7"/>
  <c r="I21" i="7"/>
  <c r="H21" i="7"/>
  <c r="G21" i="7"/>
  <c r="F21" i="7"/>
  <c r="E21" i="7"/>
  <c r="D21" i="7"/>
  <c r="C21" i="7"/>
  <c r="B21" i="7"/>
  <c r="AF20" i="7"/>
  <c r="AE20" i="7"/>
  <c r="AD20" i="7"/>
  <c r="AC20" i="7"/>
  <c r="AB20" i="7"/>
  <c r="AA20" i="7"/>
  <c r="Z20" i="7"/>
  <c r="Y20" i="7"/>
  <c r="X20" i="7"/>
  <c r="W20" i="7"/>
  <c r="V20" i="7"/>
  <c r="U20" i="7"/>
  <c r="T20" i="7"/>
  <c r="S20" i="7"/>
  <c r="R20" i="7"/>
  <c r="Q20" i="7"/>
  <c r="P20" i="7"/>
  <c r="O20" i="7"/>
  <c r="N20" i="7"/>
  <c r="M20" i="7"/>
  <c r="L20" i="7"/>
  <c r="K20" i="7"/>
  <c r="J20" i="7"/>
  <c r="I20" i="7"/>
  <c r="H20" i="7"/>
  <c r="G20" i="7"/>
  <c r="F20" i="7"/>
  <c r="E20" i="7"/>
  <c r="D20" i="7"/>
  <c r="C20" i="7"/>
  <c r="B20" i="7"/>
  <c r="AF19" i="7"/>
  <c r="AE19" i="7"/>
  <c r="AD19" i="7"/>
  <c r="AC19" i="7"/>
  <c r="AB19" i="7"/>
  <c r="AA19" i="7"/>
  <c r="Z19" i="7"/>
  <c r="Y19" i="7"/>
  <c r="X19" i="7"/>
  <c r="W19" i="7"/>
  <c r="V19" i="7"/>
  <c r="U19" i="7"/>
  <c r="T19" i="7"/>
  <c r="S19" i="7"/>
  <c r="R19" i="7"/>
  <c r="Q19" i="7"/>
  <c r="P19" i="7"/>
  <c r="O19" i="7"/>
  <c r="N19" i="7"/>
  <c r="M19" i="7"/>
  <c r="L19" i="7"/>
  <c r="K19" i="7"/>
  <c r="J19" i="7"/>
  <c r="I19" i="7"/>
  <c r="H19" i="7"/>
  <c r="G19" i="7"/>
  <c r="F19" i="7"/>
  <c r="E19" i="7"/>
  <c r="D19" i="7"/>
  <c r="C19" i="7"/>
  <c r="B19" i="7"/>
  <c r="AF18" i="7"/>
  <c r="AE18" i="7"/>
  <c r="AD18" i="7"/>
  <c r="AC18" i="7"/>
  <c r="AB18" i="7"/>
  <c r="AA18" i="7"/>
  <c r="Z18" i="7"/>
  <c r="Y18" i="7"/>
  <c r="X18" i="7"/>
  <c r="W18" i="7"/>
  <c r="V18" i="7"/>
  <c r="U18" i="7"/>
  <c r="T18" i="7"/>
  <c r="S18" i="7"/>
  <c r="R18" i="7"/>
  <c r="Q18" i="7"/>
  <c r="P18" i="7"/>
  <c r="O18" i="7"/>
  <c r="N18" i="7"/>
  <c r="M18" i="7"/>
  <c r="L18" i="7"/>
  <c r="K18" i="7"/>
  <c r="J18" i="7"/>
  <c r="I18" i="7"/>
  <c r="H18" i="7"/>
  <c r="G18" i="7"/>
  <c r="F18" i="7"/>
  <c r="E18" i="7"/>
  <c r="D18" i="7"/>
  <c r="C18" i="7"/>
  <c r="B18" i="7"/>
  <c r="AF17" i="7"/>
  <c r="AE17" i="7"/>
  <c r="AD17" i="7"/>
  <c r="AC17" i="7"/>
  <c r="AB17" i="7"/>
  <c r="AA17" i="7"/>
  <c r="Z17" i="7"/>
  <c r="Y17" i="7"/>
  <c r="X17" i="7"/>
  <c r="W17" i="7"/>
  <c r="V17" i="7"/>
  <c r="U17" i="7"/>
  <c r="T17" i="7"/>
  <c r="S17" i="7"/>
  <c r="R17" i="7"/>
  <c r="Q17" i="7"/>
  <c r="P17" i="7"/>
  <c r="O17" i="7"/>
  <c r="N17" i="7"/>
  <c r="M17" i="7"/>
  <c r="L17" i="7"/>
  <c r="K17" i="7"/>
  <c r="J17" i="7"/>
  <c r="I17" i="7"/>
  <c r="H17" i="7"/>
  <c r="G17" i="7"/>
  <c r="F17" i="7"/>
  <c r="E17" i="7"/>
  <c r="D17" i="7"/>
  <c r="C17" i="7"/>
  <c r="B17" i="7"/>
  <c r="AF16" i="7"/>
  <c r="AE16" i="7"/>
  <c r="AD16" i="7"/>
  <c r="AC16" i="7"/>
  <c r="AB16" i="7"/>
  <c r="AA16" i="7"/>
  <c r="Z16" i="7"/>
  <c r="Y16" i="7"/>
  <c r="X16" i="7"/>
  <c r="W16" i="7"/>
  <c r="V16" i="7"/>
  <c r="U16" i="7"/>
  <c r="T16" i="7"/>
  <c r="S16" i="7"/>
  <c r="R16" i="7"/>
  <c r="Q16" i="7"/>
  <c r="P16" i="7"/>
  <c r="O16" i="7"/>
  <c r="N16" i="7"/>
  <c r="M16" i="7"/>
  <c r="L16" i="7"/>
  <c r="K16" i="7"/>
  <c r="J16" i="7"/>
  <c r="I16" i="7"/>
  <c r="H16" i="7"/>
  <c r="G16" i="7"/>
  <c r="F16" i="7"/>
  <c r="E16" i="7"/>
  <c r="D16" i="7"/>
  <c r="C16" i="7"/>
  <c r="B16" i="7"/>
  <c r="AF15" i="7"/>
  <c r="AE15" i="7"/>
  <c r="AD15" i="7"/>
  <c r="AC15" i="7"/>
  <c r="AB15" i="7"/>
  <c r="AA15" i="7"/>
  <c r="Z15" i="7"/>
  <c r="Y15" i="7"/>
  <c r="X15" i="7"/>
  <c r="W15" i="7"/>
  <c r="V15" i="7"/>
  <c r="U15" i="7"/>
  <c r="T15" i="7"/>
  <c r="S15" i="7"/>
  <c r="R15" i="7"/>
  <c r="Q15" i="7"/>
  <c r="P15" i="7"/>
  <c r="O15" i="7"/>
  <c r="N15" i="7"/>
  <c r="M15" i="7"/>
  <c r="L15" i="7"/>
  <c r="K15" i="7"/>
  <c r="J15" i="7"/>
  <c r="I15" i="7"/>
  <c r="H15" i="7"/>
  <c r="G15" i="7"/>
  <c r="F15" i="7"/>
  <c r="E15" i="7"/>
  <c r="D15" i="7"/>
  <c r="C15" i="7"/>
  <c r="B15" i="7"/>
  <c r="AF14" i="7"/>
  <c r="AE14" i="7"/>
  <c r="AD14" i="7"/>
  <c r="AC14" i="7"/>
  <c r="AB14" i="7"/>
  <c r="AA14" i="7"/>
  <c r="Z14" i="7"/>
  <c r="Y14" i="7"/>
  <c r="X14" i="7"/>
  <c r="W14" i="7"/>
  <c r="V14" i="7"/>
  <c r="U14" i="7"/>
  <c r="T14" i="7"/>
  <c r="S14" i="7"/>
  <c r="R14" i="7"/>
  <c r="Q14" i="7"/>
  <c r="P14" i="7"/>
  <c r="O14" i="7"/>
  <c r="N14" i="7"/>
  <c r="M14" i="7"/>
  <c r="L14" i="7"/>
  <c r="K14" i="7"/>
  <c r="J14" i="7"/>
  <c r="I14" i="7"/>
  <c r="H14" i="7"/>
  <c r="G14" i="7"/>
  <c r="F14" i="7"/>
  <c r="E14" i="7"/>
  <c r="D14" i="7"/>
  <c r="C14" i="7"/>
  <c r="B14" i="7"/>
  <c r="AF13" i="7"/>
  <c r="AE13" i="7"/>
  <c r="AD13" i="7"/>
  <c r="AC13" i="7"/>
  <c r="AB13" i="7"/>
  <c r="AA13" i="7"/>
  <c r="Z13" i="7"/>
  <c r="Y13" i="7"/>
  <c r="X13" i="7"/>
  <c r="W13" i="7"/>
  <c r="V13" i="7"/>
  <c r="U13" i="7"/>
  <c r="T13" i="7"/>
  <c r="S13" i="7"/>
  <c r="R13" i="7"/>
  <c r="Q13" i="7"/>
  <c r="P13" i="7"/>
  <c r="O13" i="7"/>
  <c r="N13" i="7"/>
  <c r="M13" i="7"/>
  <c r="L13" i="7"/>
  <c r="K13" i="7"/>
  <c r="J13" i="7"/>
  <c r="I13" i="7"/>
  <c r="H13" i="7"/>
  <c r="G13" i="7"/>
  <c r="F13" i="7"/>
  <c r="E13" i="7"/>
  <c r="D13" i="7"/>
  <c r="C13" i="7"/>
  <c r="B13" i="7"/>
  <c r="AF12" i="7"/>
  <c r="AE12" i="7"/>
  <c r="AD12" i="7"/>
  <c r="AC12" i="7"/>
  <c r="AB12" i="7"/>
  <c r="AA12" i="7"/>
  <c r="Z12" i="7"/>
  <c r="Y12" i="7"/>
  <c r="X12" i="7"/>
  <c r="W12" i="7"/>
  <c r="V12" i="7"/>
  <c r="U12" i="7"/>
  <c r="T12" i="7"/>
  <c r="S12" i="7"/>
  <c r="R12" i="7"/>
  <c r="Q12" i="7"/>
  <c r="P12" i="7"/>
  <c r="O12" i="7"/>
  <c r="N12" i="7"/>
  <c r="M12" i="7"/>
  <c r="L12" i="7"/>
  <c r="K12" i="7"/>
  <c r="J12" i="7"/>
  <c r="I12" i="7"/>
  <c r="H12" i="7"/>
  <c r="G12" i="7"/>
  <c r="F12" i="7"/>
  <c r="E12" i="7"/>
  <c r="D12" i="7"/>
  <c r="C12" i="7"/>
  <c r="B12" i="7"/>
  <c r="AF11" i="7"/>
  <c r="AE11" i="7"/>
  <c r="AD11" i="7"/>
  <c r="AC11" i="7"/>
  <c r="AB11" i="7"/>
  <c r="AA11" i="7"/>
  <c r="Z11" i="7"/>
  <c r="Y11" i="7"/>
  <c r="X11" i="7"/>
  <c r="W11" i="7"/>
  <c r="V11" i="7"/>
  <c r="U11" i="7"/>
  <c r="T11" i="7"/>
  <c r="S11" i="7"/>
  <c r="R11" i="7"/>
  <c r="Q11" i="7"/>
  <c r="P11" i="7"/>
  <c r="O11" i="7"/>
  <c r="N11" i="7"/>
  <c r="M11" i="7"/>
  <c r="L11" i="7"/>
  <c r="K11" i="7"/>
  <c r="J11" i="7"/>
  <c r="I11" i="7"/>
  <c r="H11" i="7"/>
  <c r="G11" i="7"/>
  <c r="F11" i="7"/>
  <c r="E11" i="7"/>
  <c r="D11" i="7"/>
  <c r="C11" i="7"/>
  <c r="B11" i="7"/>
  <c r="AF10" i="7"/>
  <c r="AE10" i="7"/>
  <c r="AD10" i="7"/>
  <c r="AC10" i="7"/>
  <c r="AB10" i="7"/>
  <c r="AA10" i="7"/>
  <c r="Z10" i="7"/>
  <c r="Y10" i="7"/>
  <c r="X10" i="7"/>
  <c r="W10" i="7"/>
  <c r="V10" i="7"/>
  <c r="U10" i="7"/>
  <c r="T10" i="7"/>
  <c r="S10" i="7"/>
  <c r="R10" i="7"/>
  <c r="Q10" i="7"/>
  <c r="P10" i="7"/>
  <c r="O10" i="7"/>
  <c r="N10" i="7"/>
  <c r="M10" i="7"/>
  <c r="L10" i="7"/>
  <c r="K10" i="7"/>
  <c r="J10" i="7"/>
  <c r="I10" i="7"/>
  <c r="H10" i="7"/>
  <c r="G10" i="7"/>
  <c r="F10" i="7"/>
  <c r="E10" i="7"/>
  <c r="D10" i="7"/>
  <c r="C10" i="7"/>
  <c r="B10" i="7"/>
  <c r="AF9" i="7"/>
  <c r="AE9" i="7"/>
  <c r="AD9" i="7"/>
  <c r="AC9" i="7"/>
  <c r="AB9" i="7"/>
  <c r="AA9" i="7"/>
  <c r="Z9" i="7"/>
  <c r="Y9" i="7"/>
  <c r="X9" i="7"/>
  <c r="W9" i="7"/>
  <c r="V9" i="7"/>
  <c r="U9" i="7"/>
  <c r="T9" i="7"/>
  <c r="S9" i="7"/>
  <c r="R9" i="7"/>
  <c r="Q9" i="7"/>
  <c r="P9" i="7"/>
  <c r="O9" i="7"/>
  <c r="N9" i="7"/>
  <c r="M9" i="7"/>
  <c r="L9" i="7"/>
  <c r="K9" i="7"/>
  <c r="J9" i="7"/>
  <c r="I9" i="7"/>
  <c r="H9" i="7"/>
  <c r="G9" i="7"/>
  <c r="F9" i="7"/>
  <c r="E9" i="7"/>
  <c r="D9" i="7"/>
  <c r="C9" i="7"/>
  <c r="B9" i="7"/>
  <c r="AF8" i="7"/>
  <c r="AE8" i="7"/>
  <c r="AD8" i="7"/>
  <c r="AC8" i="7"/>
  <c r="AB8" i="7"/>
  <c r="AA8" i="7"/>
  <c r="Z8" i="7"/>
  <c r="Y8" i="7"/>
  <c r="X8" i="7"/>
  <c r="W8" i="7"/>
  <c r="V8" i="7"/>
  <c r="U8" i="7"/>
  <c r="T8" i="7"/>
  <c r="S8" i="7"/>
  <c r="R8" i="7"/>
  <c r="Q8" i="7"/>
  <c r="P8" i="7"/>
  <c r="O8" i="7"/>
  <c r="N8" i="7"/>
  <c r="M8" i="7"/>
  <c r="L8" i="7"/>
  <c r="K8" i="7"/>
  <c r="J8" i="7"/>
  <c r="I8" i="7"/>
  <c r="H8" i="7"/>
  <c r="G8" i="7"/>
  <c r="F8" i="7"/>
  <c r="E8" i="7"/>
  <c r="D8" i="7"/>
  <c r="C8" i="7"/>
  <c r="B8" i="7"/>
  <c r="AF7" i="7"/>
  <c r="AE7" i="7"/>
  <c r="AD7" i="7"/>
  <c r="AC7" i="7"/>
  <c r="AB7" i="7"/>
  <c r="AA7" i="7"/>
  <c r="Z7" i="7"/>
  <c r="Y7" i="7"/>
  <c r="X7" i="7"/>
  <c r="W7" i="7"/>
  <c r="V7" i="7"/>
  <c r="U7" i="7"/>
  <c r="T7" i="7"/>
  <c r="S7" i="7"/>
  <c r="R7" i="7"/>
  <c r="Q7" i="7"/>
  <c r="P7" i="7"/>
  <c r="O7" i="7"/>
  <c r="N7" i="7"/>
  <c r="M7" i="7"/>
  <c r="L7" i="7"/>
  <c r="K7" i="7"/>
  <c r="J7" i="7"/>
  <c r="I7" i="7"/>
  <c r="H7" i="7"/>
  <c r="G7" i="7"/>
  <c r="F7" i="7"/>
  <c r="E7" i="7"/>
  <c r="D7" i="7"/>
  <c r="C7" i="7"/>
  <c r="B7" i="7"/>
  <c r="AF6" i="7"/>
  <c r="AE6" i="7"/>
  <c r="AD6" i="7"/>
  <c r="AC6" i="7"/>
  <c r="AB6" i="7"/>
  <c r="AA6" i="7"/>
  <c r="Z6" i="7"/>
  <c r="Y6" i="7"/>
  <c r="X6" i="7"/>
  <c r="W6" i="7"/>
  <c r="V6" i="7"/>
  <c r="U6" i="7"/>
  <c r="T6" i="7"/>
  <c r="S6" i="7"/>
  <c r="R6" i="7"/>
  <c r="Q6" i="7"/>
  <c r="P6" i="7"/>
  <c r="O6" i="7"/>
  <c r="N6" i="7"/>
  <c r="M6" i="7"/>
  <c r="L6" i="7"/>
  <c r="K6" i="7"/>
  <c r="J6" i="7"/>
  <c r="I6" i="7"/>
  <c r="H6" i="7"/>
  <c r="G6" i="7"/>
  <c r="F6" i="7"/>
  <c r="E6" i="7"/>
  <c r="D6" i="7"/>
  <c r="C6" i="7"/>
  <c r="B6" i="7"/>
  <c r="AF5" i="7"/>
  <c r="AE5" i="7"/>
  <c r="AD5" i="7"/>
  <c r="AC5" i="7"/>
  <c r="AB5" i="7"/>
  <c r="AA5" i="7"/>
  <c r="Z5" i="7"/>
  <c r="Y5" i="7"/>
  <c r="X5" i="7"/>
  <c r="W5" i="7"/>
  <c r="V5" i="7"/>
  <c r="U5" i="7"/>
  <c r="T5" i="7"/>
  <c r="S5" i="7"/>
  <c r="R5" i="7"/>
  <c r="Q5" i="7"/>
  <c r="P5" i="7"/>
  <c r="O5" i="7"/>
  <c r="N5" i="7"/>
  <c r="M5" i="7"/>
  <c r="L5" i="7"/>
  <c r="K5" i="7"/>
  <c r="J5" i="7"/>
  <c r="I5" i="7"/>
  <c r="H5" i="7"/>
  <c r="G5" i="7"/>
  <c r="F5" i="7"/>
  <c r="E5" i="7"/>
  <c r="D5" i="7"/>
  <c r="C5" i="7"/>
  <c r="B5" i="7"/>
  <c r="AF32" i="6"/>
  <c r="AE32" i="6"/>
  <c r="AD32" i="6"/>
  <c r="AC32" i="6"/>
  <c r="AB32" i="6"/>
  <c r="AA32" i="6"/>
  <c r="Z32" i="6"/>
  <c r="Y32" i="6"/>
  <c r="X32" i="6"/>
  <c r="W32" i="6"/>
  <c r="V32" i="6"/>
  <c r="U32" i="6"/>
  <c r="T32" i="6"/>
  <c r="S32" i="6"/>
  <c r="R32" i="6"/>
  <c r="Q32" i="6"/>
  <c r="P32" i="6"/>
  <c r="O32" i="6"/>
  <c r="N32" i="6"/>
  <c r="M32" i="6"/>
  <c r="L32" i="6"/>
  <c r="K32" i="6"/>
  <c r="J32" i="6"/>
  <c r="I32" i="6"/>
  <c r="H32" i="6"/>
  <c r="G32" i="6"/>
  <c r="F32" i="6"/>
  <c r="E32" i="6"/>
  <c r="D32" i="6"/>
  <c r="C32" i="6"/>
  <c r="B32" i="6"/>
  <c r="AF31" i="6"/>
  <c r="AE31" i="6"/>
  <c r="AD31" i="6"/>
  <c r="AC31" i="6"/>
  <c r="AB31" i="6"/>
  <c r="AA31" i="6"/>
  <c r="Z31" i="6"/>
  <c r="Y31" i="6"/>
  <c r="X31" i="6"/>
  <c r="W31" i="6"/>
  <c r="V31" i="6"/>
  <c r="U31" i="6"/>
  <c r="T31" i="6"/>
  <c r="S31" i="6"/>
  <c r="R31" i="6"/>
  <c r="Q31" i="6"/>
  <c r="P31" i="6"/>
  <c r="O31" i="6"/>
  <c r="N31" i="6"/>
  <c r="M31" i="6"/>
  <c r="L31" i="6"/>
  <c r="K31" i="6"/>
  <c r="J31" i="6"/>
  <c r="I31" i="6"/>
  <c r="H31" i="6"/>
  <c r="G31" i="6"/>
  <c r="F31" i="6"/>
  <c r="E31" i="6"/>
  <c r="D31" i="6"/>
  <c r="C31" i="6"/>
  <c r="B31" i="6"/>
  <c r="AF30" i="6"/>
  <c r="AE30" i="6"/>
  <c r="AD30" i="6"/>
  <c r="AC30" i="6"/>
  <c r="AB30" i="6"/>
  <c r="AA30" i="6"/>
  <c r="Z30" i="6"/>
  <c r="Y30" i="6"/>
  <c r="X30" i="6"/>
  <c r="W30" i="6"/>
  <c r="V30" i="6"/>
  <c r="U30" i="6"/>
  <c r="T30" i="6"/>
  <c r="S30" i="6"/>
  <c r="R30" i="6"/>
  <c r="Q30" i="6"/>
  <c r="P30" i="6"/>
  <c r="O30" i="6"/>
  <c r="N30" i="6"/>
  <c r="M30" i="6"/>
  <c r="L30" i="6"/>
  <c r="K30" i="6"/>
  <c r="J30" i="6"/>
  <c r="I30" i="6"/>
  <c r="H30" i="6"/>
  <c r="G30" i="6"/>
  <c r="F30" i="6"/>
  <c r="E30" i="6"/>
  <c r="D30" i="6"/>
  <c r="C30" i="6"/>
  <c r="B30" i="6"/>
  <c r="AF29" i="6"/>
  <c r="AE29" i="6"/>
  <c r="AD29" i="6"/>
  <c r="AC29" i="6"/>
  <c r="AB29" i="6"/>
  <c r="AA29" i="6"/>
  <c r="Z29" i="6"/>
  <c r="Y29" i="6"/>
  <c r="X29" i="6"/>
  <c r="W29" i="6"/>
  <c r="V29" i="6"/>
  <c r="U29" i="6"/>
  <c r="T29" i="6"/>
  <c r="S29" i="6"/>
  <c r="R29" i="6"/>
  <c r="Q29" i="6"/>
  <c r="P29" i="6"/>
  <c r="O29" i="6"/>
  <c r="N29" i="6"/>
  <c r="M29" i="6"/>
  <c r="L29" i="6"/>
  <c r="K29" i="6"/>
  <c r="J29" i="6"/>
  <c r="I29" i="6"/>
  <c r="H29" i="6"/>
  <c r="G29" i="6"/>
  <c r="F29" i="6"/>
  <c r="E29" i="6"/>
  <c r="D29" i="6"/>
  <c r="C29" i="6"/>
  <c r="B29" i="6"/>
  <c r="AF28" i="6"/>
  <c r="AE28" i="6"/>
  <c r="AD28" i="6"/>
  <c r="AC28" i="6"/>
  <c r="AB28" i="6"/>
  <c r="AA28" i="6"/>
  <c r="Z28" i="6"/>
  <c r="Y28" i="6"/>
  <c r="X28" i="6"/>
  <c r="W28" i="6"/>
  <c r="V28" i="6"/>
  <c r="U28" i="6"/>
  <c r="T28" i="6"/>
  <c r="S28" i="6"/>
  <c r="R28" i="6"/>
  <c r="Q28" i="6"/>
  <c r="P28" i="6"/>
  <c r="O28" i="6"/>
  <c r="N28" i="6"/>
  <c r="M28" i="6"/>
  <c r="L28" i="6"/>
  <c r="K28" i="6"/>
  <c r="J28" i="6"/>
  <c r="I28" i="6"/>
  <c r="H28" i="6"/>
  <c r="G28" i="6"/>
  <c r="F28" i="6"/>
  <c r="E28" i="6"/>
  <c r="D28" i="6"/>
  <c r="C28" i="6"/>
  <c r="B28" i="6"/>
  <c r="AF27" i="6"/>
  <c r="AE27" i="6"/>
  <c r="AD27" i="6"/>
  <c r="AC27" i="6"/>
  <c r="AB27" i="6"/>
  <c r="AA27" i="6"/>
  <c r="Z27" i="6"/>
  <c r="Y27" i="6"/>
  <c r="X27" i="6"/>
  <c r="W27" i="6"/>
  <c r="V27" i="6"/>
  <c r="U27" i="6"/>
  <c r="T27" i="6"/>
  <c r="S27" i="6"/>
  <c r="R27" i="6"/>
  <c r="Q27" i="6"/>
  <c r="P27" i="6"/>
  <c r="O27" i="6"/>
  <c r="N27" i="6"/>
  <c r="M27" i="6"/>
  <c r="L27" i="6"/>
  <c r="K27" i="6"/>
  <c r="J27" i="6"/>
  <c r="I27" i="6"/>
  <c r="H27" i="6"/>
  <c r="G27" i="6"/>
  <c r="F27" i="6"/>
  <c r="E27" i="6"/>
  <c r="D27" i="6"/>
  <c r="C27" i="6"/>
  <c r="B27" i="6"/>
  <c r="AF26" i="6"/>
  <c r="AE26" i="6"/>
  <c r="AD26" i="6"/>
  <c r="AC26" i="6"/>
  <c r="AB26" i="6"/>
  <c r="AA26" i="6"/>
  <c r="Z26" i="6"/>
  <c r="Y26" i="6"/>
  <c r="X26" i="6"/>
  <c r="W26" i="6"/>
  <c r="V26" i="6"/>
  <c r="U26" i="6"/>
  <c r="T26" i="6"/>
  <c r="S26" i="6"/>
  <c r="R26" i="6"/>
  <c r="Q26" i="6"/>
  <c r="P26" i="6"/>
  <c r="O26" i="6"/>
  <c r="N26" i="6"/>
  <c r="M26" i="6"/>
  <c r="L26" i="6"/>
  <c r="K26" i="6"/>
  <c r="J26" i="6"/>
  <c r="I26" i="6"/>
  <c r="H26" i="6"/>
  <c r="G26" i="6"/>
  <c r="F26" i="6"/>
  <c r="E26" i="6"/>
  <c r="D26" i="6"/>
  <c r="C26" i="6"/>
  <c r="B26" i="6"/>
  <c r="AF25" i="6"/>
  <c r="AE25" i="6"/>
  <c r="AD25" i="6"/>
  <c r="AC25" i="6"/>
  <c r="AB25" i="6"/>
  <c r="AA25" i="6"/>
  <c r="Z25" i="6"/>
  <c r="Y25" i="6"/>
  <c r="X25" i="6"/>
  <c r="W25" i="6"/>
  <c r="V25" i="6"/>
  <c r="U25" i="6"/>
  <c r="T25" i="6"/>
  <c r="S25" i="6"/>
  <c r="R25" i="6"/>
  <c r="Q25" i="6"/>
  <c r="P25" i="6"/>
  <c r="O25" i="6"/>
  <c r="N25" i="6"/>
  <c r="M25" i="6"/>
  <c r="L25" i="6"/>
  <c r="K25" i="6"/>
  <c r="J25" i="6"/>
  <c r="I25" i="6"/>
  <c r="H25" i="6"/>
  <c r="G25" i="6"/>
  <c r="F25" i="6"/>
  <c r="E25" i="6"/>
  <c r="D25" i="6"/>
  <c r="C25" i="6"/>
  <c r="B25" i="6"/>
  <c r="AF24" i="6"/>
  <c r="AE24" i="6"/>
  <c r="AD24" i="6"/>
  <c r="AC24" i="6"/>
  <c r="AB24" i="6"/>
  <c r="AA24" i="6"/>
  <c r="Z24" i="6"/>
  <c r="Y24" i="6"/>
  <c r="X24" i="6"/>
  <c r="W24" i="6"/>
  <c r="V24" i="6"/>
  <c r="U24" i="6"/>
  <c r="T24" i="6"/>
  <c r="S24" i="6"/>
  <c r="R24" i="6"/>
  <c r="Q24" i="6"/>
  <c r="P24" i="6"/>
  <c r="O24" i="6"/>
  <c r="N24" i="6"/>
  <c r="M24" i="6"/>
  <c r="L24" i="6"/>
  <c r="K24" i="6"/>
  <c r="J24" i="6"/>
  <c r="I24" i="6"/>
  <c r="H24" i="6"/>
  <c r="G24" i="6"/>
  <c r="F24" i="6"/>
  <c r="E24" i="6"/>
  <c r="D24" i="6"/>
  <c r="C24" i="6"/>
  <c r="B24" i="6"/>
  <c r="AF23" i="6"/>
  <c r="AE23" i="6"/>
  <c r="AD23" i="6"/>
  <c r="AC23" i="6"/>
  <c r="AB23" i="6"/>
  <c r="AA23" i="6"/>
  <c r="Z23" i="6"/>
  <c r="Y23" i="6"/>
  <c r="X23" i="6"/>
  <c r="W23" i="6"/>
  <c r="V23" i="6"/>
  <c r="U23" i="6"/>
  <c r="T23" i="6"/>
  <c r="S23" i="6"/>
  <c r="R23" i="6"/>
  <c r="Q23" i="6"/>
  <c r="P23" i="6"/>
  <c r="O23" i="6"/>
  <c r="N23" i="6"/>
  <c r="M23" i="6"/>
  <c r="L23" i="6"/>
  <c r="K23" i="6"/>
  <c r="J23" i="6"/>
  <c r="I23" i="6"/>
  <c r="H23" i="6"/>
  <c r="G23" i="6"/>
  <c r="F23" i="6"/>
  <c r="E23" i="6"/>
  <c r="D23" i="6"/>
  <c r="C23" i="6"/>
  <c r="B23" i="6"/>
  <c r="AF22" i="6"/>
  <c r="AE22" i="6"/>
  <c r="AD22" i="6"/>
  <c r="AC22" i="6"/>
  <c r="AB22" i="6"/>
  <c r="AA22" i="6"/>
  <c r="Z22" i="6"/>
  <c r="Y22" i="6"/>
  <c r="X22" i="6"/>
  <c r="W22" i="6"/>
  <c r="V22" i="6"/>
  <c r="U22" i="6"/>
  <c r="T22" i="6"/>
  <c r="S22" i="6"/>
  <c r="R22" i="6"/>
  <c r="Q22" i="6"/>
  <c r="P22" i="6"/>
  <c r="O22" i="6"/>
  <c r="N22" i="6"/>
  <c r="M22" i="6"/>
  <c r="L22" i="6"/>
  <c r="K22" i="6"/>
  <c r="J22" i="6"/>
  <c r="I22" i="6"/>
  <c r="H22" i="6"/>
  <c r="G22" i="6"/>
  <c r="F22" i="6"/>
  <c r="E22" i="6"/>
  <c r="D22" i="6"/>
  <c r="C22" i="6"/>
  <c r="B22" i="6"/>
  <c r="AF21" i="6"/>
  <c r="AE21" i="6"/>
  <c r="AD21" i="6"/>
  <c r="AC21" i="6"/>
  <c r="AB21" i="6"/>
  <c r="AA21" i="6"/>
  <c r="Z21" i="6"/>
  <c r="Y21" i="6"/>
  <c r="X21" i="6"/>
  <c r="W21" i="6"/>
  <c r="V21" i="6"/>
  <c r="U21" i="6"/>
  <c r="T21" i="6"/>
  <c r="S21" i="6"/>
  <c r="R21" i="6"/>
  <c r="Q21" i="6"/>
  <c r="P21" i="6"/>
  <c r="O21" i="6"/>
  <c r="N21" i="6"/>
  <c r="M21" i="6"/>
  <c r="L21" i="6"/>
  <c r="K21" i="6"/>
  <c r="J21" i="6"/>
  <c r="I21" i="6"/>
  <c r="H21" i="6"/>
  <c r="G21" i="6"/>
  <c r="F21" i="6"/>
  <c r="E21" i="6"/>
  <c r="D21" i="6"/>
  <c r="C21" i="6"/>
  <c r="B21" i="6"/>
  <c r="AF20" i="6"/>
  <c r="AE20" i="6"/>
  <c r="AD20" i="6"/>
  <c r="AC20" i="6"/>
  <c r="AB20" i="6"/>
  <c r="AA20" i="6"/>
  <c r="Z20" i="6"/>
  <c r="Y20" i="6"/>
  <c r="X20" i="6"/>
  <c r="W20" i="6"/>
  <c r="V20" i="6"/>
  <c r="U20" i="6"/>
  <c r="T20" i="6"/>
  <c r="S20" i="6"/>
  <c r="R20" i="6"/>
  <c r="Q20" i="6"/>
  <c r="P20" i="6"/>
  <c r="O20" i="6"/>
  <c r="N20" i="6"/>
  <c r="M20" i="6"/>
  <c r="L20" i="6"/>
  <c r="K20" i="6"/>
  <c r="J20" i="6"/>
  <c r="I20" i="6"/>
  <c r="H20" i="6"/>
  <c r="G20" i="6"/>
  <c r="F20" i="6"/>
  <c r="E20" i="6"/>
  <c r="D20" i="6"/>
  <c r="C20" i="6"/>
  <c r="B20" i="6"/>
  <c r="AF19" i="6"/>
  <c r="AE19" i="6"/>
  <c r="AD19" i="6"/>
  <c r="AC19" i="6"/>
  <c r="AB19" i="6"/>
  <c r="AA19" i="6"/>
  <c r="Z19" i="6"/>
  <c r="Y19" i="6"/>
  <c r="X19" i="6"/>
  <c r="W19" i="6"/>
  <c r="V19" i="6"/>
  <c r="U19" i="6"/>
  <c r="T19" i="6"/>
  <c r="S19" i="6"/>
  <c r="R19" i="6"/>
  <c r="Q19" i="6"/>
  <c r="P19" i="6"/>
  <c r="O19" i="6"/>
  <c r="N19" i="6"/>
  <c r="M19" i="6"/>
  <c r="L19" i="6"/>
  <c r="K19" i="6"/>
  <c r="J19" i="6"/>
  <c r="I19" i="6"/>
  <c r="H19" i="6"/>
  <c r="G19" i="6"/>
  <c r="F19" i="6"/>
  <c r="E19" i="6"/>
  <c r="D19" i="6"/>
  <c r="C19" i="6"/>
  <c r="B19" i="6"/>
  <c r="AF18" i="6"/>
  <c r="AE18" i="6"/>
  <c r="AD18" i="6"/>
  <c r="AC18" i="6"/>
  <c r="AB18" i="6"/>
  <c r="AA18" i="6"/>
  <c r="Z18" i="6"/>
  <c r="Y18" i="6"/>
  <c r="X18" i="6"/>
  <c r="W18" i="6"/>
  <c r="V18" i="6"/>
  <c r="U18" i="6"/>
  <c r="T18" i="6"/>
  <c r="S18" i="6"/>
  <c r="R18" i="6"/>
  <c r="Q18" i="6"/>
  <c r="P18" i="6"/>
  <c r="O18" i="6"/>
  <c r="N18" i="6"/>
  <c r="M18" i="6"/>
  <c r="L18" i="6"/>
  <c r="K18" i="6"/>
  <c r="J18" i="6"/>
  <c r="I18" i="6"/>
  <c r="H18" i="6"/>
  <c r="G18" i="6"/>
  <c r="F18" i="6"/>
  <c r="E18" i="6"/>
  <c r="D18" i="6"/>
  <c r="C18" i="6"/>
  <c r="B18" i="6"/>
  <c r="AF17" i="6"/>
  <c r="AE17" i="6"/>
  <c r="AD17" i="6"/>
  <c r="AC17" i="6"/>
  <c r="AB17" i="6"/>
  <c r="AA17" i="6"/>
  <c r="Z17" i="6"/>
  <c r="Y17" i="6"/>
  <c r="X17" i="6"/>
  <c r="W17" i="6"/>
  <c r="V17" i="6"/>
  <c r="U17" i="6"/>
  <c r="T17" i="6"/>
  <c r="S17" i="6"/>
  <c r="R17" i="6"/>
  <c r="Q17" i="6"/>
  <c r="P17" i="6"/>
  <c r="O17" i="6"/>
  <c r="N17" i="6"/>
  <c r="M17" i="6"/>
  <c r="L17" i="6"/>
  <c r="K17" i="6"/>
  <c r="J17" i="6"/>
  <c r="I17" i="6"/>
  <c r="H17" i="6"/>
  <c r="G17" i="6"/>
  <c r="F17" i="6"/>
  <c r="E17" i="6"/>
  <c r="D17" i="6"/>
  <c r="C17" i="6"/>
  <c r="B17" i="6"/>
  <c r="AF16" i="6"/>
  <c r="AE16" i="6"/>
  <c r="AD16" i="6"/>
  <c r="AC16" i="6"/>
  <c r="AB16" i="6"/>
  <c r="AA16" i="6"/>
  <c r="Z16" i="6"/>
  <c r="Y16" i="6"/>
  <c r="X16" i="6"/>
  <c r="W16" i="6"/>
  <c r="V16" i="6"/>
  <c r="U16" i="6"/>
  <c r="T16" i="6"/>
  <c r="S16" i="6"/>
  <c r="R16" i="6"/>
  <c r="Q16" i="6"/>
  <c r="P16" i="6"/>
  <c r="O16" i="6"/>
  <c r="N16" i="6"/>
  <c r="M16" i="6"/>
  <c r="L16" i="6"/>
  <c r="K16" i="6"/>
  <c r="J16" i="6"/>
  <c r="I16" i="6"/>
  <c r="H16" i="6"/>
  <c r="G16" i="6"/>
  <c r="F16" i="6"/>
  <c r="E16" i="6"/>
  <c r="D16" i="6"/>
  <c r="C16" i="6"/>
  <c r="B16" i="6"/>
  <c r="AF15" i="6"/>
  <c r="AE15" i="6"/>
  <c r="AD15" i="6"/>
  <c r="AC15" i="6"/>
  <c r="AB15" i="6"/>
  <c r="AA15" i="6"/>
  <c r="Z15" i="6"/>
  <c r="Y15" i="6"/>
  <c r="X15" i="6"/>
  <c r="W15" i="6"/>
  <c r="V15" i="6"/>
  <c r="U15" i="6"/>
  <c r="T15" i="6"/>
  <c r="S15" i="6"/>
  <c r="R15" i="6"/>
  <c r="Q15" i="6"/>
  <c r="P15" i="6"/>
  <c r="O15" i="6"/>
  <c r="N15" i="6"/>
  <c r="M15" i="6"/>
  <c r="L15" i="6"/>
  <c r="K15" i="6"/>
  <c r="J15" i="6"/>
  <c r="I15" i="6"/>
  <c r="H15" i="6"/>
  <c r="G15" i="6"/>
  <c r="F15" i="6"/>
  <c r="E15" i="6"/>
  <c r="D15" i="6"/>
  <c r="C15" i="6"/>
  <c r="B15" i="6"/>
  <c r="AF14" i="6"/>
  <c r="AE14" i="6"/>
  <c r="AD14" i="6"/>
  <c r="AC14" i="6"/>
  <c r="AB14" i="6"/>
  <c r="AA14" i="6"/>
  <c r="Z14" i="6"/>
  <c r="Y14" i="6"/>
  <c r="X14" i="6"/>
  <c r="W14" i="6"/>
  <c r="V14" i="6"/>
  <c r="U14" i="6"/>
  <c r="T14" i="6"/>
  <c r="S14" i="6"/>
  <c r="R14" i="6"/>
  <c r="Q14" i="6"/>
  <c r="P14" i="6"/>
  <c r="O14" i="6"/>
  <c r="N14" i="6"/>
  <c r="M14" i="6"/>
  <c r="L14" i="6"/>
  <c r="K14" i="6"/>
  <c r="J14" i="6"/>
  <c r="I14" i="6"/>
  <c r="H14" i="6"/>
  <c r="G14" i="6"/>
  <c r="F14" i="6"/>
  <c r="E14" i="6"/>
  <c r="D14" i="6"/>
  <c r="C14" i="6"/>
  <c r="B14" i="6"/>
  <c r="AF13" i="6"/>
  <c r="AE13" i="6"/>
  <c r="AD13" i="6"/>
  <c r="AC13" i="6"/>
  <c r="AB13" i="6"/>
  <c r="AA13" i="6"/>
  <c r="Z13" i="6"/>
  <c r="Y13" i="6"/>
  <c r="X13" i="6"/>
  <c r="W13" i="6"/>
  <c r="V13" i="6"/>
  <c r="U13" i="6"/>
  <c r="T13" i="6"/>
  <c r="S13" i="6"/>
  <c r="R13" i="6"/>
  <c r="Q13" i="6"/>
  <c r="P13" i="6"/>
  <c r="O13" i="6"/>
  <c r="N13" i="6"/>
  <c r="M13" i="6"/>
  <c r="L13" i="6"/>
  <c r="K13" i="6"/>
  <c r="J13" i="6"/>
  <c r="I13" i="6"/>
  <c r="H13" i="6"/>
  <c r="G13" i="6"/>
  <c r="F13" i="6"/>
  <c r="E13" i="6"/>
  <c r="D13" i="6"/>
  <c r="C13" i="6"/>
  <c r="B13" i="6"/>
  <c r="AF12" i="6"/>
  <c r="AE12" i="6"/>
  <c r="AD12" i="6"/>
  <c r="AC12" i="6"/>
  <c r="AB12" i="6"/>
  <c r="AA12" i="6"/>
  <c r="Z12" i="6"/>
  <c r="Y12" i="6"/>
  <c r="X12" i="6"/>
  <c r="W12" i="6"/>
  <c r="V12" i="6"/>
  <c r="U12" i="6"/>
  <c r="T12" i="6"/>
  <c r="S12" i="6"/>
  <c r="R12" i="6"/>
  <c r="Q12" i="6"/>
  <c r="P12" i="6"/>
  <c r="O12" i="6"/>
  <c r="N12" i="6"/>
  <c r="M12" i="6"/>
  <c r="L12" i="6"/>
  <c r="K12" i="6"/>
  <c r="J12" i="6"/>
  <c r="I12" i="6"/>
  <c r="H12" i="6"/>
  <c r="G12" i="6"/>
  <c r="F12" i="6"/>
  <c r="E12" i="6"/>
  <c r="D12" i="6"/>
  <c r="C12" i="6"/>
  <c r="B12" i="6"/>
  <c r="AF11" i="6"/>
  <c r="AE11" i="6"/>
  <c r="AD11" i="6"/>
  <c r="AC11" i="6"/>
  <c r="AB11" i="6"/>
  <c r="AA11" i="6"/>
  <c r="Z11" i="6"/>
  <c r="Y11" i="6"/>
  <c r="X11" i="6"/>
  <c r="W11" i="6"/>
  <c r="V11" i="6"/>
  <c r="U11" i="6"/>
  <c r="T11" i="6"/>
  <c r="S11" i="6"/>
  <c r="R11" i="6"/>
  <c r="Q11" i="6"/>
  <c r="P11" i="6"/>
  <c r="O11" i="6"/>
  <c r="N11" i="6"/>
  <c r="M11" i="6"/>
  <c r="L11" i="6"/>
  <c r="K11" i="6"/>
  <c r="J11" i="6"/>
  <c r="I11" i="6"/>
  <c r="H11" i="6"/>
  <c r="G11" i="6"/>
  <c r="F11" i="6"/>
  <c r="E11" i="6"/>
  <c r="D11" i="6"/>
  <c r="C11" i="6"/>
  <c r="B11" i="6"/>
  <c r="AF10" i="6"/>
  <c r="AE10" i="6"/>
  <c r="AD10" i="6"/>
  <c r="AC10" i="6"/>
  <c r="AB10" i="6"/>
  <c r="AA10" i="6"/>
  <c r="Z10" i="6"/>
  <c r="Y10" i="6"/>
  <c r="X10" i="6"/>
  <c r="W10" i="6"/>
  <c r="V10" i="6"/>
  <c r="U10" i="6"/>
  <c r="T10" i="6"/>
  <c r="S10" i="6"/>
  <c r="R10" i="6"/>
  <c r="Q10" i="6"/>
  <c r="P10" i="6"/>
  <c r="O10" i="6"/>
  <c r="N10" i="6"/>
  <c r="M10" i="6"/>
  <c r="L10" i="6"/>
  <c r="K10" i="6"/>
  <c r="J10" i="6"/>
  <c r="I10" i="6"/>
  <c r="H10" i="6"/>
  <c r="G10" i="6"/>
  <c r="F10" i="6"/>
  <c r="E10" i="6"/>
  <c r="D10" i="6"/>
  <c r="C10" i="6"/>
  <c r="B10" i="6"/>
  <c r="AF9" i="6"/>
  <c r="AE9" i="6"/>
  <c r="AD9" i="6"/>
  <c r="AC9" i="6"/>
  <c r="AB9" i="6"/>
  <c r="AA9" i="6"/>
  <c r="Z9" i="6"/>
  <c r="Y9" i="6"/>
  <c r="X9" i="6"/>
  <c r="W9" i="6"/>
  <c r="V9" i="6"/>
  <c r="U9" i="6"/>
  <c r="T9" i="6"/>
  <c r="S9" i="6"/>
  <c r="R9" i="6"/>
  <c r="Q9" i="6"/>
  <c r="P9" i="6"/>
  <c r="O9" i="6"/>
  <c r="N9" i="6"/>
  <c r="M9" i="6"/>
  <c r="L9" i="6"/>
  <c r="K9" i="6"/>
  <c r="J9" i="6"/>
  <c r="I9" i="6"/>
  <c r="H9" i="6"/>
  <c r="G9" i="6"/>
  <c r="F9" i="6"/>
  <c r="E9" i="6"/>
  <c r="D9" i="6"/>
  <c r="C9" i="6"/>
  <c r="B9" i="6"/>
  <c r="AF8" i="6"/>
  <c r="AE8" i="6"/>
  <c r="AD8" i="6"/>
  <c r="AC8" i="6"/>
  <c r="AB8" i="6"/>
  <c r="AA8" i="6"/>
  <c r="Z8" i="6"/>
  <c r="Y8" i="6"/>
  <c r="X8" i="6"/>
  <c r="W8" i="6"/>
  <c r="V8" i="6"/>
  <c r="U8" i="6"/>
  <c r="T8" i="6"/>
  <c r="S8" i="6"/>
  <c r="R8" i="6"/>
  <c r="Q8" i="6"/>
  <c r="P8" i="6"/>
  <c r="O8" i="6"/>
  <c r="N8" i="6"/>
  <c r="M8" i="6"/>
  <c r="L8" i="6"/>
  <c r="K8" i="6"/>
  <c r="J8" i="6"/>
  <c r="I8" i="6"/>
  <c r="H8" i="6"/>
  <c r="G8" i="6"/>
  <c r="F8" i="6"/>
  <c r="E8" i="6"/>
  <c r="D8" i="6"/>
  <c r="C8" i="6"/>
  <c r="B8" i="6"/>
  <c r="AF7" i="6"/>
  <c r="AE7" i="6"/>
  <c r="AD7" i="6"/>
  <c r="AC7" i="6"/>
  <c r="AB7" i="6"/>
  <c r="AA7" i="6"/>
  <c r="Z7" i="6"/>
  <c r="Y7" i="6"/>
  <c r="X7" i="6"/>
  <c r="W7" i="6"/>
  <c r="V7" i="6"/>
  <c r="U7" i="6"/>
  <c r="T7" i="6"/>
  <c r="S7" i="6"/>
  <c r="R7" i="6"/>
  <c r="Q7" i="6"/>
  <c r="P7" i="6"/>
  <c r="O7" i="6"/>
  <c r="N7" i="6"/>
  <c r="M7" i="6"/>
  <c r="L7" i="6"/>
  <c r="K7" i="6"/>
  <c r="J7" i="6"/>
  <c r="I7" i="6"/>
  <c r="H7" i="6"/>
  <c r="G7" i="6"/>
  <c r="F7" i="6"/>
  <c r="E7" i="6"/>
  <c r="D7" i="6"/>
  <c r="C7" i="6"/>
  <c r="B7" i="6"/>
  <c r="AF6" i="6"/>
  <c r="AE6" i="6"/>
  <c r="AD6" i="6"/>
  <c r="AC6" i="6"/>
  <c r="AB6" i="6"/>
  <c r="AA6" i="6"/>
  <c r="Z6" i="6"/>
  <c r="Y6" i="6"/>
  <c r="X6" i="6"/>
  <c r="W6" i="6"/>
  <c r="V6" i="6"/>
  <c r="U6" i="6"/>
  <c r="T6" i="6"/>
  <c r="S6" i="6"/>
  <c r="R6" i="6"/>
  <c r="Q6" i="6"/>
  <c r="P6" i="6"/>
  <c r="O6" i="6"/>
  <c r="N6" i="6"/>
  <c r="M6" i="6"/>
  <c r="L6" i="6"/>
  <c r="K6" i="6"/>
  <c r="J6" i="6"/>
  <c r="I6" i="6"/>
  <c r="H6" i="6"/>
  <c r="G6" i="6"/>
  <c r="F6" i="6"/>
  <c r="E6" i="6"/>
  <c r="D6" i="6"/>
  <c r="C6" i="6"/>
  <c r="B6" i="6"/>
  <c r="AF5" i="6"/>
  <c r="AE5" i="6"/>
  <c r="AD5" i="6"/>
  <c r="AC5" i="6"/>
  <c r="AB5" i="6"/>
  <c r="AA5" i="6"/>
  <c r="Z5" i="6"/>
  <c r="Y5" i="6"/>
  <c r="X5" i="6"/>
  <c r="W5" i="6"/>
  <c r="V5" i="6"/>
  <c r="U5" i="6"/>
  <c r="T5" i="6"/>
  <c r="S5" i="6"/>
  <c r="R5" i="6"/>
  <c r="Q5" i="6"/>
  <c r="P5" i="6"/>
  <c r="O5" i="6"/>
  <c r="N5" i="6"/>
  <c r="M5" i="6"/>
  <c r="L5" i="6"/>
  <c r="K5" i="6"/>
  <c r="J5" i="6"/>
  <c r="I5" i="6"/>
  <c r="H5" i="6"/>
  <c r="G5" i="6"/>
  <c r="F5" i="6"/>
  <c r="E5" i="6"/>
  <c r="D5" i="6"/>
  <c r="C5" i="6"/>
  <c r="B5" i="6"/>
  <c r="AF32" i="5"/>
  <c r="AE32" i="5"/>
  <c r="AD32" i="5"/>
  <c r="AC32" i="5"/>
  <c r="AB32" i="5"/>
  <c r="AA32" i="5"/>
  <c r="Z32" i="5"/>
  <c r="Y32" i="5"/>
  <c r="X32" i="5"/>
  <c r="W32" i="5"/>
  <c r="V32" i="5"/>
  <c r="U32" i="5"/>
  <c r="T32" i="5"/>
  <c r="S32" i="5"/>
  <c r="R32" i="5"/>
  <c r="Q32" i="5"/>
  <c r="P32" i="5"/>
  <c r="O32" i="5"/>
  <c r="N32" i="5"/>
  <c r="M32" i="5"/>
  <c r="L32" i="5"/>
  <c r="K32" i="5"/>
  <c r="J32" i="5"/>
  <c r="I32" i="5"/>
  <c r="H32" i="5"/>
  <c r="G32" i="5"/>
  <c r="F32" i="5"/>
  <c r="E32" i="5"/>
  <c r="D32" i="5"/>
  <c r="C32" i="5"/>
  <c r="B32" i="5"/>
  <c r="AF31" i="5"/>
  <c r="AE31" i="5"/>
  <c r="AD31" i="5"/>
  <c r="AC31" i="5"/>
  <c r="AB31" i="5"/>
  <c r="AA31" i="5"/>
  <c r="Z31" i="5"/>
  <c r="Y31" i="5"/>
  <c r="X31" i="5"/>
  <c r="W31" i="5"/>
  <c r="V31" i="5"/>
  <c r="U31" i="5"/>
  <c r="T31" i="5"/>
  <c r="S31" i="5"/>
  <c r="R31" i="5"/>
  <c r="Q31" i="5"/>
  <c r="P31" i="5"/>
  <c r="O31" i="5"/>
  <c r="N31" i="5"/>
  <c r="M31" i="5"/>
  <c r="L31" i="5"/>
  <c r="K31" i="5"/>
  <c r="J31" i="5"/>
  <c r="I31" i="5"/>
  <c r="H31" i="5"/>
  <c r="G31" i="5"/>
  <c r="F31" i="5"/>
  <c r="E31" i="5"/>
  <c r="D31" i="5"/>
  <c r="C31" i="5"/>
  <c r="B31" i="5"/>
  <c r="AF30" i="5"/>
  <c r="AE30" i="5"/>
  <c r="AD30" i="5"/>
  <c r="AC30" i="5"/>
  <c r="AB30" i="5"/>
  <c r="AA30" i="5"/>
  <c r="Z30" i="5"/>
  <c r="Y30" i="5"/>
  <c r="X30" i="5"/>
  <c r="W30" i="5"/>
  <c r="V30" i="5"/>
  <c r="U30" i="5"/>
  <c r="T30" i="5"/>
  <c r="S30" i="5"/>
  <c r="R30" i="5"/>
  <c r="Q30" i="5"/>
  <c r="P30" i="5"/>
  <c r="O30" i="5"/>
  <c r="N30" i="5"/>
  <c r="M30" i="5"/>
  <c r="L30" i="5"/>
  <c r="K30" i="5"/>
  <c r="J30" i="5"/>
  <c r="I30" i="5"/>
  <c r="H30" i="5"/>
  <c r="G30" i="5"/>
  <c r="F30" i="5"/>
  <c r="E30" i="5"/>
  <c r="D30" i="5"/>
  <c r="C30" i="5"/>
  <c r="B30" i="5"/>
  <c r="AF29" i="5"/>
  <c r="AE29" i="5"/>
  <c r="AD29" i="5"/>
  <c r="AC29" i="5"/>
  <c r="AB29" i="5"/>
  <c r="AA29" i="5"/>
  <c r="Z29" i="5"/>
  <c r="Y29" i="5"/>
  <c r="X29" i="5"/>
  <c r="W29" i="5"/>
  <c r="V29" i="5"/>
  <c r="U29" i="5"/>
  <c r="T29" i="5"/>
  <c r="S29" i="5"/>
  <c r="R29" i="5"/>
  <c r="Q29" i="5"/>
  <c r="P29" i="5"/>
  <c r="O29" i="5"/>
  <c r="N29" i="5"/>
  <c r="M29" i="5"/>
  <c r="L29" i="5"/>
  <c r="K29" i="5"/>
  <c r="J29" i="5"/>
  <c r="I29" i="5"/>
  <c r="H29" i="5"/>
  <c r="G29" i="5"/>
  <c r="F29" i="5"/>
  <c r="E29" i="5"/>
  <c r="D29" i="5"/>
  <c r="C29" i="5"/>
  <c r="B29" i="5"/>
  <c r="AF28" i="5"/>
  <c r="AE28" i="5"/>
  <c r="AD28" i="5"/>
  <c r="AC28" i="5"/>
  <c r="AB28" i="5"/>
  <c r="AA28" i="5"/>
  <c r="Z28" i="5"/>
  <c r="Y28" i="5"/>
  <c r="X28" i="5"/>
  <c r="W28" i="5"/>
  <c r="V28" i="5"/>
  <c r="U28" i="5"/>
  <c r="T28" i="5"/>
  <c r="S28" i="5"/>
  <c r="R28" i="5"/>
  <c r="Q28" i="5"/>
  <c r="P28" i="5"/>
  <c r="O28" i="5"/>
  <c r="N28" i="5"/>
  <c r="M28" i="5"/>
  <c r="L28" i="5"/>
  <c r="K28" i="5"/>
  <c r="J28" i="5"/>
  <c r="I28" i="5"/>
  <c r="H28" i="5"/>
  <c r="G28" i="5"/>
  <c r="F28" i="5"/>
  <c r="E28" i="5"/>
  <c r="D28" i="5"/>
  <c r="C28" i="5"/>
  <c r="B28" i="5"/>
  <c r="AF27" i="5"/>
  <c r="AE27" i="5"/>
  <c r="AD27" i="5"/>
  <c r="AC27" i="5"/>
  <c r="AB27" i="5"/>
  <c r="AA27" i="5"/>
  <c r="Z27" i="5"/>
  <c r="Y27" i="5"/>
  <c r="X27" i="5"/>
  <c r="W27" i="5"/>
  <c r="V27" i="5"/>
  <c r="U27" i="5"/>
  <c r="T27" i="5"/>
  <c r="S27" i="5"/>
  <c r="R27" i="5"/>
  <c r="Q27" i="5"/>
  <c r="P27" i="5"/>
  <c r="O27" i="5"/>
  <c r="N27" i="5"/>
  <c r="M27" i="5"/>
  <c r="L27" i="5"/>
  <c r="K27" i="5"/>
  <c r="J27" i="5"/>
  <c r="I27" i="5"/>
  <c r="H27" i="5"/>
  <c r="G27" i="5"/>
  <c r="F27" i="5"/>
  <c r="E27" i="5"/>
  <c r="D27" i="5"/>
  <c r="C27" i="5"/>
  <c r="B27" i="5"/>
  <c r="AF26" i="5"/>
  <c r="AE26" i="5"/>
  <c r="AD26" i="5"/>
  <c r="AC26" i="5"/>
  <c r="AB26" i="5"/>
  <c r="AA26" i="5"/>
  <c r="Z26" i="5"/>
  <c r="Y26" i="5"/>
  <c r="X26" i="5"/>
  <c r="W26" i="5"/>
  <c r="V26" i="5"/>
  <c r="U26" i="5"/>
  <c r="T26" i="5"/>
  <c r="S26" i="5"/>
  <c r="R26" i="5"/>
  <c r="Q26" i="5"/>
  <c r="P26" i="5"/>
  <c r="O26" i="5"/>
  <c r="N26" i="5"/>
  <c r="M26" i="5"/>
  <c r="L26" i="5"/>
  <c r="K26" i="5"/>
  <c r="J26" i="5"/>
  <c r="I26" i="5"/>
  <c r="H26" i="5"/>
  <c r="G26" i="5"/>
  <c r="F26" i="5"/>
  <c r="E26" i="5"/>
  <c r="D26" i="5"/>
  <c r="C26" i="5"/>
  <c r="B26" i="5"/>
  <c r="AF25" i="5"/>
  <c r="AE25" i="5"/>
  <c r="AD25" i="5"/>
  <c r="AC25" i="5"/>
  <c r="AB25" i="5"/>
  <c r="AA25" i="5"/>
  <c r="Z25" i="5"/>
  <c r="Y25" i="5"/>
  <c r="X25" i="5"/>
  <c r="W25" i="5"/>
  <c r="V25" i="5"/>
  <c r="U25" i="5"/>
  <c r="T25" i="5"/>
  <c r="S25" i="5"/>
  <c r="R25" i="5"/>
  <c r="Q25" i="5"/>
  <c r="P25" i="5"/>
  <c r="O25" i="5"/>
  <c r="N25" i="5"/>
  <c r="M25" i="5"/>
  <c r="L25" i="5"/>
  <c r="K25" i="5"/>
  <c r="J25" i="5"/>
  <c r="I25" i="5"/>
  <c r="H25" i="5"/>
  <c r="G25" i="5"/>
  <c r="F25" i="5"/>
  <c r="E25" i="5"/>
  <c r="D25" i="5"/>
  <c r="C25" i="5"/>
  <c r="B25" i="5"/>
  <c r="AF24" i="5"/>
  <c r="AE24" i="5"/>
  <c r="AD24" i="5"/>
  <c r="AC24" i="5"/>
  <c r="AB24" i="5"/>
  <c r="AA24" i="5"/>
  <c r="Z24" i="5"/>
  <c r="Y24" i="5"/>
  <c r="X24" i="5"/>
  <c r="W24" i="5"/>
  <c r="V24" i="5"/>
  <c r="U24" i="5"/>
  <c r="T24" i="5"/>
  <c r="S24" i="5"/>
  <c r="R24" i="5"/>
  <c r="Q24" i="5"/>
  <c r="P24" i="5"/>
  <c r="O24" i="5"/>
  <c r="N24" i="5"/>
  <c r="M24" i="5"/>
  <c r="L24" i="5"/>
  <c r="K24" i="5"/>
  <c r="J24" i="5"/>
  <c r="I24" i="5"/>
  <c r="H24" i="5"/>
  <c r="G24" i="5"/>
  <c r="F24" i="5"/>
  <c r="E24" i="5"/>
  <c r="D24" i="5"/>
  <c r="C24" i="5"/>
  <c r="B24" i="5"/>
  <c r="AF23" i="5"/>
  <c r="AE23" i="5"/>
  <c r="AD23" i="5"/>
  <c r="AC23" i="5"/>
  <c r="AB23" i="5"/>
  <c r="AA23" i="5"/>
  <c r="Z23" i="5"/>
  <c r="Y23" i="5"/>
  <c r="X23" i="5"/>
  <c r="W23" i="5"/>
  <c r="V23" i="5"/>
  <c r="U23" i="5"/>
  <c r="T23" i="5"/>
  <c r="S23" i="5"/>
  <c r="R23" i="5"/>
  <c r="Q23" i="5"/>
  <c r="P23" i="5"/>
  <c r="O23" i="5"/>
  <c r="N23" i="5"/>
  <c r="M23" i="5"/>
  <c r="L23" i="5"/>
  <c r="K23" i="5"/>
  <c r="J23" i="5"/>
  <c r="I23" i="5"/>
  <c r="H23" i="5"/>
  <c r="G23" i="5"/>
  <c r="F23" i="5"/>
  <c r="E23" i="5"/>
  <c r="D23" i="5"/>
  <c r="C23" i="5"/>
  <c r="B23" i="5"/>
  <c r="AF22" i="5"/>
  <c r="AE22" i="5"/>
  <c r="AD22" i="5"/>
  <c r="AC22" i="5"/>
  <c r="AB22" i="5"/>
  <c r="AA22" i="5"/>
  <c r="Z22" i="5"/>
  <c r="Y22" i="5"/>
  <c r="X22" i="5"/>
  <c r="W22" i="5"/>
  <c r="V22" i="5"/>
  <c r="U22" i="5"/>
  <c r="T22" i="5"/>
  <c r="S22" i="5"/>
  <c r="R22" i="5"/>
  <c r="Q22" i="5"/>
  <c r="P22" i="5"/>
  <c r="O22" i="5"/>
  <c r="N22" i="5"/>
  <c r="M22" i="5"/>
  <c r="L22" i="5"/>
  <c r="K22" i="5"/>
  <c r="J22" i="5"/>
  <c r="I22" i="5"/>
  <c r="H22" i="5"/>
  <c r="G22" i="5"/>
  <c r="F22" i="5"/>
  <c r="E22" i="5"/>
  <c r="D22" i="5"/>
  <c r="C22" i="5"/>
  <c r="B22" i="5"/>
  <c r="AF21" i="5"/>
  <c r="AE21" i="5"/>
  <c r="AD21" i="5"/>
  <c r="AC21" i="5"/>
  <c r="AB21" i="5"/>
  <c r="AA21" i="5"/>
  <c r="Z21" i="5"/>
  <c r="Y21" i="5"/>
  <c r="X21" i="5"/>
  <c r="W21" i="5"/>
  <c r="V21" i="5"/>
  <c r="U21" i="5"/>
  <c r="T21" i="5"/>
  <c r="S21" i="5"/>
  <c r="R21" i="5"/>
  <c r="Q21" i="5"/>
  <c r="P21" i="5"/>
  <c r="O21" i="5"/>
  <c r="N21" i="5"/>
  <c r="M21" i="5"/>
  <c r="L21" i="5"/>
  <c r="K21" i="5"/>
  <c r="J21" i="5"/>
  <c r="I21" i="5"/>
  <c r="H21" i="5"/>
  <c r="G21" i="5"/>
  <c r="F21" i="5"/>
  <c r="E21" i="5"/>
  <c r="D21" i="5"/>
  <c r="C21" i="5"/>
  <c r="B21" i="5"/>
  <c r="AF20" i="5"/>
  <c r="AE20" i="5"/>
  <c r="AD20" i="5"/>
  <c r="AC20" i="5"/>
  <c r="AB20" i="5"/>
  <c r="AA20" i="5"/>
  <c r="Z20" i="5"/>
  <c r="Y20" i="5"/>
  <c r="X20" i="5"/>
  <c r="W20" i="5"/>
  <c r="V20" i="5"/>
  <c r="U20" i="5"/>
  <c r="T20" i="5"/>
  <c r="S20" i="5"/>
  <c r="R20" i="5"/>
  <c r="Q20" i="5"/>
  <c r="P20" i="5"/>
  <c r="O20" i="5"/>
  <c r="N20" i="5"/>
  <c r="M20" i="5"/>
  <c r="L20" i="5"/>
  <c r="K20" i="5"/>
  <c r="J20" i="5"/>
  <c r="I20" i="5"/>
  <c r="H20" i="5"/>
  <c r="G20" i="5"/>
  <c r="F20" i="5"/>
  <c r="E20" i="5"/>
  <c r="D20" i="5"/>
  <c r="C20" i="5"/>
  <c r="B20" i="5"/>
  <c r="AF19" i="5"/>
  <c r="AE19" i="5"/>
  <c r="AD19" i="5"/>
  <c r="AC19" i="5"/>
  <c r="AB19" i="5"/>
  <c r="AA19" i="5"/>
  <c r="Z19" i="5"/>
  <c r="Y19" i="5"/>
  <c r="X19" i="5"/>
  <c r="W19" i="5"/>
  <c r="V19" i="5"/>
  <c r="U19" i="5"/>
  <c r="T19" i="5"/>
  <c r="S19" i="5"/>
  <c r="R19" i="5"/>
  <c r="Q19" i="5"/>
  <c r="P19" i="5"/>
  <c r="O19" i="5"/>
  <c r="N19" i="5"/>
  <c r="M19" i="5"/>
  <c r="L19" i="5"/>
  <c r="K19" i="5"/>
  <c r="J19" i="5"/>
  <c r="I19" i="5"/>
  <c r="H19" i="5"/>
  <c r="G19" i="5"/>
  <c r="F19" i="5"/>
  <c r="E19" i="5"/>
  <c r="D19" i="5"/>
  <c r="C19" i="5"/>
  <c r="B19" i="5"/>
  <c r="AF18" i="5"/>
  <c r="AE18" i="5"/>
  <c r="AD18" i="5"/>
  <c r="AC18" i="5"/>
  <c r="AB18" i="5"/>
  <c r="AA18" i="5"/>
  <c r="Z18" i="5"/>
  <c r="Y18" i="5"/>
  <c r="X18" i="5"/>
  <c r="W18" i="5"/>
  <c r="V18" i="5"/>
  <c r="U18" i="5"/>
  <c r="T18" i="5"/>
  <c r="S18" i="5"/>
  <c r="R18" i="5"/>
  <c r="Q18" i="5"/>
  <c r="P18" i="5"/>
  <c r="O18" i="5"/>
  <c r="N18" i="5"/>
  <c r="M18" i="5"/>
  <c r="L18" i="5"/>
  <c r="K18" i="5"/>
  <c r="J18" i="5"/>
  <c r="I18" i="5"/>
  <c r="H18" i="5"/>
  <c r="G18" i="5"/>
  <c r="F18" i="5"/>
  <c r="E18" i="5"/>
  <c r="D18" i="5"/>
  <c r="C18" i="5"/>
  <c r="B18" i="5"/>
  <c r="AF17" i="5"/>
  <c r="AE17" i="5"/>
  <c r="AD17" i="5"/>
  <c r="AC17" i="5"/>
  <c r="AB17" i="5"/>
  <c r="AA17" i="5"/>
  <c r="Z17" i="5"/>
  <c r="Y17" i="5"/>
  <c r="X17" i="5"/>
  <c r="W17" i="5"/>
  <c r="V17" i="5"/>
  <c r="U17" i="5"/>
  <c r="T17" i="5"/>
  <c r="S17" i="5"/>
  <c r="R17" i="5"/>
  <c r="Q17" i="5"/>
  <c r="P17" i="5"/>
  <c r="O17" i="5"/>
  <c r="N17" i="5"/>
  <c r="M17" i="5"/>
  <c r="L17" i="5"/>
  <c r="K17" i="5"/>
  <c r="J17" i="5"/>
  <c r="I17" i="5"/>
  <c r="H17" i="5"/>
  <c r="G17" i="5"/>
  <c r="F17" i="5"/>
  <c r="E17" i="5"/>
  <c r="D17" i="5"/>
  <c r="C17" i="5"/>
  <c r="B17" i="5"/>
  <c r="AF16" i="5"/>
  <c r="AE16" i="5"/>
  <c r="AD16" i="5"/>
  <c r="AC16" i="5"/>
  <c r="AB16" i="5"/>
  <c r="AA16" i="5"/>
  <c r="Z16" i="5"/>
  <c r="Y16" i="5"/>
  <c r="X16" i="5"/>
  <c r="W16" i="5"/>
  <c r="V16" i="5"/>
  <c r="U16" i="5"/>
  <c r="T16" i="5"/>
  <c r="S16" i="5"/>
  <c r="R16" i="5"/>
  <c r="Q16" i="5"/>
  <c r="P16" i="5"/>
  <c r="O16" i="5"/>
  <c r="N16" i="5"/>
  <c r="M16" i="5"/>
  <c r="L16" i="5"/>
  <c r="K16" i="5"/>
  <c r="J16" i="5"/>
  <c r="I16" i="5"/>
  <c r="H16" i="5"/>
  <c r="G16" i="5"/>
  <c r="F16" i="5"/>
  <c r="E16" i="5"/>
  <c r="D16" i="5"/>
  <c r="C16" i="5"/>
  <c r="B16" i="5"/>
  <c r="AF15" i="5"/>
  <c r="AE15" i="5"/>
  <c r="AD15" i="5"/>
  <c r="AC15" i="5"/>
  <c r="AB15" i="5"/>
  <c r="AA15" i="5"/>
  <c r="Z15" i="5"/>
  <c r="Y15" i="5"/>
  <c r="X15" i="5"/>
  <c r="W15" i="5"/>
  <c r="V15" i="5"/>
  <c r="U15" i="5"/>
  <c r="T15" i="5"/>
  <c r="S15" i="5"/>
  <c r="R15" i="5"/>
  <c r="Q15" i="5"/>
  <c r="P15" i="5"/>
  <c r="O15" i="5"/>
  <c r="N15" i="5"/>
  <c r="M15" i="5"/>
  <c r="L15" i="5"/>
  <c r="K15" i="5"/>
  <c r="J15" i="5"/>
  <c r="I15" i="5"/>
  <c r="H15" i="5"/>
  <c r="G15" i="5"/>
  <c r="F15" i="5"/>
  <c r="E15" i="5"/>
  <c r="D15" i="5"/>
  <c r="C15" i="5"/>
  <c r="B15" i="5"/>
  <c r="AF14" i="5"/>
  <c r="AE14" i="5"/>
  <c r="AD14" i="5"/>
  <c r="AC14" i="5"/>
  <c r="AB14" i="5"/>
  <c r="AA14" i="5"/>
  <c r="Z14" i="5"/>
  <c r="Y14" i="5"/>
  <c r="X14" i="5"/>
  <c r="W14" i="5"/>
  <c r="V14" i="5"/>
  <c r="U14" i="5"/>
  <c r="T14" i="5"/>
  <c r="S14" i="5"/>
  <c r="R14" i="5"/>
  <c r="Q14" i="5"/>
  <c r="P14" i="5"/>
  <c r="O14" i="5"/>
  <c r="N14" i="5"/>
  <c r="M14" i="5"/>
  <c r="L14" i="5"/>
  <c r="K14" i="5"/>
  <c r="J14" i="5"/>
  <c r="I14" i="5"/>
  <c r="H14" i="5"/>
  <c r="G14" i="5"/>
  <c r="F14" i="5"/>
  <c r="E14" i="5"/>
  <c r="D14" i="5"/>
  <c r="C14" i="5"/>
  <c r="B14" i="5"/>
  <c r="AF13" i="5"/>
  <c r="AE13" i="5"/>
  <c r="AD13" i="5"/>
  <c r="AC13" i="5"/>
  <c r="AB13" i="5"/>
  <c r="AA13" i="5"/>
  <c r="Z13" i="5"/>
  <c r="Y13" i="5"/>
  <c r="X13" i="5"/>
  <c r="W13" i="5"/>
  <c r="V13" i="5"/>
  <c r="U13" i="5"/>
  <c r="T13" i="5"/>
  <c r="S13" i="5"/>
  <c r="R13" i="5"/>
  <c r="Q13" i="5"/>
  <c r="P13" i="5"/>
  <c r="O13" i="5"/>
  <c r="N13" i="5"/>
  <c r="M13" i="5"/>
  <c r="L13" i="5"/>
  <c r="K13" i="5"/>
  <c r="J13" i="5"/>
  <c r="I13" i="5"/>
  <c r="H13" i="5"/>
  <c r="G13" i="5"/>
  <c r="F13" i="5"/>
  <c r="E13" i="5"/>
  <c r="D13" i="5"/>
  <c r="C13" i="5"/>
  <c r="B13" i="5"/>
  <c r="AF12" i="5"/>
  <c r="AE12" i="5"/>
  <c r="AD12" i="5"/>
  <c r="AC12" i="5"/>
  <c r="AB12" i="5"/>
  <c r="AA12" i="5"/>
  <c r="Z12" i="5"/>
  <c r="Y12" i="5"/>
  <c r="X12" i="5"/>
  <c r="W12" i="5"/>
  <c r="V12" i="5"/>
  <c r="U12" i="5"/>
  <c r="T12" i="5"/>
  <c r="S12" i="5"/>
  <c r="R12" i="5"/>
  <c r="Q12" i="5"/>
  <c r="P12" i="5"/>
  <c r="O12" i="5"/>
  <c r="N12" i="5"/>
  <c r="M12" i="5"/>
  <c r="L12" i="5"/>
  <c r="K12" i="5"/>
  <c r="J12" i="5"/>
  <c r="I12" i="5"/>
  <c r="H12" i="5"/>
  <c r="G12" i="5"/>
  <c r="F12" i="5"/>
  <c r="E12" i="5"/>
  <c r="D12" i="5"/>
  <c r="C12" i="5"/>
  <c r="B12" i="5"/>
  <c r="AF11" i="5"/>
  <c r="AE11" i="5"/>
  <c r="AD11" i="5"/>
  <c r="AC11" i="5"/>
  <c r="AB11" i="5"/>
  <c r="AA11" i="5"/>
  <c r="Z11" i="5"/>
  <c r="Y11" i="5"/>
  <c r="X11" i="5"/>
  <c r="W11" i="5"/>
  <c r="V11" i="5"/>
  <c r="U11" i="5"/>
  <c r="T11" i="5"/>
  <c r="S11" i="5"/>
  <c r="R11" i="5"/>
  <c r="Q11" i="5"/>
  <c r="P11" i="5"/>
  <c r="O11" i="5"/>
  <c r="N11" i="5"/>
  <c r="M11" i="5"/>
  <c r="L11" i="5"/>
  <c r="K11" i="5"/>
  <c r="J11" i="5"/>
  <c r="I11" i="5"/>
  <c r="H11" i="5"/>
  <c r="G11" i="5"/>
  <c r="F11" i="5"/>
  <c r="E11" i="5"/>
  <c r="D11" i="5"/>
  <c r="C11" i="5"/>
  <c r="B11" i="5"/>
  <c r="AF10" i="5"/>
  <c r="AE10" i="5"/>
  <c r="AD10" i="5"/>
  <c r="AC10" i="5"/>
  <c r="AB10" i="5"/>
  <c r="AA10" i="5"/>
  <c r="Z10" i="5"/>
  <c r="Y10" i="5"/>
  <c r="X10" i="5"/>
  <c r="W10" i="5"/>
  <c r="V10" i="5"/>
  <c r="U10" i="5"/>
  <c r="T10" i="5"/>
  <c r="S10" i="5"/>
  <c r="R10" i="5"/>
  <c r="Q10" i="5"/>
  <c r="P10" i="5"/>
  <c r="O10" i="5"/>
  <c r="N10" i="5"/>
  <c r="M10" i="5"/>
  <c r="L10" i="5"/>
  <c r="K10" i="5"/>
  <c r="J10" i="5"/>
  <c r="I10" i="5"/>
  <c r="H10" i="5"/>
  <c r="G10" i="5"/>
  <c r="F10" i="5"/>
  <c r="E10" i="5"/>
  <c r="D10" i="5"/>
  <c r="C10" i="5"/>
  <c r="B10" i="5"/>
  <c r="AF9" i="5"/>
  <c r="AE9" i="5"/>
  <c r="AD9" i="5"/>
  <c r="AC9" i="5"/>
  <c r="AB9" i="5"/>
  <c r="AA9" i="5"/>
  <c r="Z9" i="5"/>
  <c r="Y9" i="5"/>
  <c r="X9" i="5"/>
  <c r="W9" i="5"/>
  <c r="V9" i="5"/>
  <c r="U9" i="5"/>
  <c r="T9" i="5"/>
  <c r="S9" i="5"/>
  <c r="R9" i="5"/>
  <c r="Q9" i="5"/>
  <c r="P9" i="5"/>
  <c r="O9" i="5"/>
  <c r="N9" i="5"/>
  <c r="M9" i="5"/>
  <c r="L9" i="5"/>
  <c r="K9" i="5"/>
  <c r="J9" i="5"/>
  <c r="I9" i="5"/>
  <c r="H9" i="5"/>
  <c r="G9" i="5"/>
  <c r="F9" i="5"/>
  <c r="E9" i="5"/>
  <c r="D9" i="5"/>
  <c r="C9" i="5"/>
  <c r="B9" i="5"/>
  <c r="AF8" i="5"/>
  <c r="AE8" i="5"/>
  <c r="AD8" i="5"/>
  <c r="AC8" i="5"/>
  <c r="AB8" i="5"/>
  <c r="AA8" i="5"/>
  <c r="Z8" i="5"/>
  <c r="Y8" i="5"/>
  <c r="X8" i="5"/>
  <c r="W8" i="5"/>
  <c r="V8" i="5"/>
  <c r="U8" i="5"/>
  <c r="T8" i="5"/>
  <c r="S8" i="5"/>
  <c r="R8" i="5"/>
  <c r="Q8" i="5"/>
  <c r="P8" i="5"/>
  <c r="O8" i="5"/>
  <c r="N8" i="5"/>
  <c r="M8" i="5"/>
  <c r="L8" i="5"/>
  <c r="K8" i="5"/>
  <c r="J8" i="5"/>
  <c r="I8" i="5"/>
  <c r="H8" i="5"/>
  <c r="G8" i="5"/>
  <c r="F8" i="5"/>
  <c r="E8" i="5"/>
  <c r="D8" i="5"/>
  <c r="C8" i="5"/>
  <c r="B8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AF5" i="5"/>
  <c r="AE5" i="5"/>
  <c r="AD5" i="5"/>
  <c r="AC5" i="5"/>
  <c r="AB5" i="5"/>
  <c r="AA5" i="5"/>
  <c r="Z5" i="5"/>
  <c r="Y5" i="5"/>
  <c r="X5" i="5"/>
  <c r="W5" i="5"/>
  <c r="V5" i="5"/>
  <c r="U5" i="5"/>
  <c r="T5" i="5"/>
  <c r="S5" i="5"/>
  <c r="R5" i="5"/>
  <c r="Q5" i="5"/>
  <c r="P5" i="5"/>
  <c r="O5" i="5"/>
  <c r="N5" i="5"/>
  <c r="M5" i="5"/>
  <c r="L5" i="5"/>
  <c r="K5" i="5"/>
  <c r="J5" i="5"/>
  <c r="I5" i="5"/>
  <c r="H5" i="5"/>
  <c r="G5" i="5"/>
  <c r="F5" i="5"/>
  <c r="E5" i="5"/>
  <c r="D5" i="5"/>
  <c r="C5" i="5"/>
  <c r="B5" i="5"/>
  <c r="AF32" i="4"/>
  <c r="AE32" i="4"/>
  <c r="AD32" i="4"/>
  <c r="AC32" i="4"/>
  <c r="AB32" i="4"/>
  <c r="AA32" i="4"/>
  <c r="Z32" i="4"/>
  <c r="Y32" i="4"/>
  <c r="X32" i="4"/>
  <c r="W32" i="4"/>
  <c r="V32" i="4"/>
  <c r="U32" i="4"/>
  <c r="T32" i="4"/>
  <c r="S32" i="4"/>
  <c r="R32" i="4"/>
  <c r="Q32" i="4"/>
  <c r="P32" i="4"/>
  <c r="O32" i="4"/>
  <c r="N32" i="4"/>
  <c r="M32" i="4"/>
  <c r="L32" i="4"/>
  <c r="K32" i="4"/>
  <c r="J32" i="4"/>
  <c r="I32" i="4"/>
  <c r="H32" i="4"/>
  <c r="G32" i="4"/>
  <c r="F32" i="4"/>
  <c r="E32" i="4"/>
  <c r="D32" i="4"/>
  <c r="C32" i="4"/>
  <c r="B32" i="4"/>
  <c r="AF31" i="4"/>
  <c r="AE31" i="4"/>
  <c r="AD31" i="4"/>
  <c r="AC31" i="4"/>
  <c r="AB31" i="4"/>
  <c r="AA31" i="4"/>
  <c r="Z31" i="4"/>
  <c r="Y31" i="4"/>
  <c r="X31" i="4"/>
  <c r="W31" i="4"/>
  <c r="V31" i="4"/>
  <c r="U31" i="4"/>
  <c r="T31" i="4"/>
  <c r="S31" i="4"/>
  <c r="R31" i="4"/>
  <c r="Q31" i="4"/>
  <c r="P31" i="4"/>
  <c r="O31" i="4"/>
  <c r="N31" i="4"/>
  <c r="M31" i="4"/>
  <c r="L31" i="4"/>
  <c r="K31" i="4"/>
  <c r="J31" i="4"/>
  <c r="I31" i="4"/>
  <c r="H31" i="4"/>
  <c r="G31" i="4"/>
  <c r="F31" i="4"/>
  <c r="E31" i="4"/>
  <c r="D31" i="4"/>
  <c r="C31" i="4"/>
  <c r="B31" i="4"/>
  <c r="AF30" i="4"/>
  <c r="AE30" i="4"/>
  <c r="AD30" i="4"/>
  <c r="AC30" i="4"/>
  <c r="AB30" i="4"/>
  <c r="AA30" i="4"/>
  <c r="Z30" i="4"/>
  <c r="Y30" i="4"/>
  <c r="X30" i="4"/>
  <c r="W30" i="4"/>
  <c r="V30" i="4"/>
  <c r="U30" i="4"/>
  <c r="T30" i="4"/>
  <c r="S30" i="4"/>
  <c r="R30" i="4"/>
  <c r="Q30" i="4"/>
  <c r="P30" i="4"/>
  <c r="O30" i="4"/>
  <c r="N30" i="4"/>
  <c r="M30" i="4"/>
  <c r="L30" i="4"/>
  <c r="K30" i="4"/>
  <c r="J30" i="4"/>
  <c r="I30" i="4"/>
  <c r="H30" i="4"/>
  <c r="G30" i="4"/>
  <c r="F30" i="4"/>
  <c r="E30" i="4"/>
  <c r="D30" i="4"/>
  <c r="C30" i="4"/>
  <c r="B30" i="4"/>
  <c r="AF29" i="4"/>
  <c r="AE29" i="4"/>
  <c r="AD29" i="4"/>
  <c r="AC29" i="4"/>
  <c r="AB29" i="4"/>
  <c r="AA29" i="4"/>
  <c r="Z29" i="4"/>
  <c r="Y29" i="4"/>
  <c r="X29" i="4"/>
  <c r="W29" i="4"/>
  <c r="V29" i="4"/>
  <c r="U29" i="4"/>
  <c r="T29" i="4"/>
  <c r="S29" i="4"/>
  <c r="R29" i="4"/>
  <c r="Q29" i="4"/>
  <c r="P29" i="4"/>
  <c r="O29" i="4"/>
  <c r="N29" i="4"/>
  <c r="M29" i="4"/>
  <c r="L29" i="4"/>
  <c r="K29" i="4"/>
  <c r="J29" i="4"/>
  <c r="I29" i="4"/>
  <c r="H29" i="4"/>
  <c r="G29" i="4"/>
  <c r="F29" i="4"/>
  <c r="E29" i="4"/>
  <c r="D29" i="4"/>
  <c r="C29" i="4"/>
  <c r="B29" i="4"/>
  <c r="AF28" i="4"/>
  <c r="AE28" i="4"/>
  <c r="AD28" i="4"/>
  <c r="AC28" i="4"/>
  <c r="AB28" i="4"/>
  <c r="AA28" i="4"/>
  <c r="Z28" i="4"/>
  <c r="Y28" i="4"/>
  <c r="X28" i="4"/>
  <c r="W28" i="4"/>
  <c r="V28" i="4"/>
  <c r="U28" i="4"/>
  <c r="T28" i="4"/>
  <c r="S28" i="4"/>
  <c r="R28" i="4"/>
  <c r="Q28" i="4"/>
  <c r="P28" i="4"/>
  <c r="O28" i="4"/>
  <c r="N28" i="4"/>
  <c r="M28" i="4"/>
  <c r="L28" i="4"/>
  <c r="K28" i="4"/>
  <c r="J28" i="4"/>
  <c r="I28" i="4"/>
  <c r="H28" i="4"/>
  <c r="G28" i="4"/>
  <c r="F28" i="4"/>
  <c r="E28" i="4"/>
  <c r="D28" i="4"/>
  <c r="C28" i="4"/>
  <c r="B28" i="4"/>
  <c r="AF27" i="4"/>
  <c r="AE27" i="4"/>
  <c r="AD27" i="4"/>
  <c r="AC27" i="4"/>
  <c r="AB27" i="4"/>
  <c r="AA27" i="4"/>
  <c r="Z27" i="4"/>
  <c r="Y27" i="4"/>
  <c r="X27" i="4"/>
  <c r="W27" i="4"/>
  <c r="V27" i="4"/>
  <c r="U27" i="4"/>
  <c r="T27" i="4"/>
  <c r="S27" i="4"/>
  <c r="R27" i="4"/>
  <c r="Q27" i="4"/>
  <c r="P27" i="4"/>
  <c r="O27" i="4"/>
  <c r="N27" i="4"/>
  <c r="M27" i="4"/>
  <c r="L27" i="4"/>
  <c r="K27" i="4"/>
  <c r="J27" i="4"/>
  <c r="I27" i="4"/>
  <c r="H27" i="4"/>
  <c r="G27" i="4"/>
  <c r="F27" i="4"/>
  <c r="E27" i="4"/>
  <c r="D27" i="4"/>
  <c r="C27" i="4"/>
  <c r="B27" i="4"/>
  <c r="AF26" i="4"/>
  <c r="AE26" i="4"/>
  <c r="AD26" i="4"/>
  <c r="AC26" i="4"/>
  <c r="AB26" i="4"/>
  <c r="AA26" i="4"/>
  <c r="Z26" i="4"/>
  <c r="Y26" i="4"/>
  <c r="X26" i="4"/>
  <c r="W26" i="4"/>
  <c r="V26" i="4"/>
  <c r="U26" i="4"/>
  <c r="T26" i="4"/>
  <c r="S26" i="4"/>
  <c r="R26" i="4"/>
  <c r="Q26" i="4"/>
  <c r="P26" i="4"/>
  <c r="O26" i="4"/>
  <c r="N26" i="4"/>
  <c r="M26" i="4"/>
  <c r="L26" i="4"/>
  <c r="K26" i="4"/>
  <c r="J26" i="4"/>
  <c r="I26" i="4"/>
  <c r="H26" i="4"/>
  <c r="G26" i="4"/>
  <c r="F26" i="4"/>
  <c r="E26" i="4"/>
  <c r="D26" i="4"/>
  <c r="C26" i="4"/>
  <c r="B26" i="4"/>
  <c r="AF25" i="4"/>
  <c r="AE25" i="4"/>
  <c r="AD25" i="4"/>
  <c r="AC25" i="4"/>
  <c r="AB25" i="4"/>
  <c r="AA25" i="4"/>
  <c r="Z25" i="4"/>
  <c r="Y25" i="4"/>
  <c r="X25" i="4"/>
  <c r="W25" i="4"/>
  <c r="V25" i="4"/>
  <c r="U25" i="4"/>
  <c r="T25" i="4"/>
  <c r="S25" i="4"/>
  <c r="R25" i="4"/>
  <c r="Q25" i="4"/>
  <c r="P25" i="4"/>
  <c r="O25" i="4"/>
  <c r="N25" i="4"/>
  <c r="M25" i="4"/>
  <c r="L25" i="4"/>
  <c r="K25" i="4"/>
  <c r="J25" i="4"/>
  <c r="I25" i="4"/>
  <c r="H25" i="4"/>
  <c r="G25" i="4"/>
  <c r="F25" i="4"/>
  <c r="E25" i="4"/>
  <c r="D25" i="4"/>
  <c r="C25" i="4"/>
  <c r="B25" i="4"/>
  <c r="AF24" i="4"/>
  <c r="AE24" i="4"/>
  <c r="AD24" i="4"/>
  <c r="AC24" i="4"/>
  <c r="AB24" i="4"/>
  <c r="AA24" i="4"/>
  <c r="Z24" i="4"/>
  <c r="Y24" i="4"/>
  <c r="X24" i="4"/>
  <c r="W24" i="4"/>
  <c r="V24" i="4"/>
  <c r="U24" i="4"/>
  <c r="T24" i="4"/>
  <c r="S24" i="4"/>
  <c r="R24" i="4"/>
  <c r="Q24" i="4"/>
  <c r="P24" i="4"/>
  <c r="O24" i="4"/>
  <c r="N24" i="4"/>
  <c r="M24" i="4"/>
  <c r="L24" i="4"/>
  <c r="K24" i="4"/>
  <c r="J24" i="4"/>
  <c r="I24" i="4"/>
  <c r="H24" i="4"/>
  <c r="G24" i="4"/>
  <c r="F24" i="4"/>
  <c r="E24" i="4"/>
  <c r="D24" i="4"/>
  <c r="C24" i="4"/>
  <c r="B24" i="4"/>
  <c r="AF23" i="4"/>
  <c r="AE23" i="4"/>
  <c r="AD23" i="4"/>
  <c r="AC23" i="4"/>
  <c r="AB23" i="4"/>
  <c r="AA23" i="4"/>
  <c r="Z23" i="4"/>
  <c r="Y23" i="4"/>
  <c r="X23" i="4"/>
  <c r="W23" i="4"/>
  <c r="V23" i="4"/>
  <c r="U23" i="4"/>
  <c r="T23" i="4"/>
  <c r="S23" i="4"/>
  <c r="R23" i="4"/>
  <c r="Q23" i="4"/>
  <c r="P23" i="4"/>
  <c r="O23" i="4"/>
  <c r="N23" i="4"/>
  <c r="M23" i="4"/>
  <c r="L23" i="4"/>
  <c r="K23" i="4"/>
  <c r="J23" i="4"/>
  <c r="I23" i="4"/>
  <c r="H23" i="4"/>
  <c r="G23" i="4"/>
  <c r="F23" i="4"/>
  <c r="E23" i="4"/>
  <c r="D23" i="4"/>
  <c r="C23" i="4"/>
  <c r="B23" i="4"/>
  <c r="AF22" i="4"/>
  <c r="AE22" i="4"/>
  <c r="AD22" i="4"/>
  <c r="AC22" i="4"/>
  <c r="AB22" i="4"/>
  <c r="AA22" i="4"/>
  <c r="Z22" i="4"/>
  <c r="Y22" i="4"/>
  <c r="X22" i="4"/>
  <c r="W22" i="4"/>
  <c r="V22" i="4"/>
  <c r="U22" i="4"/>
  <c r="T22" i="4"/>
  <c r="S22" i="4"/>
  <c r="R22" i="4"/>
  <c r="Q22" i="4"/>
  <c r="P22" i="4"/>
  <c r="O22" i="4"/>
  <c r="N22" i="4"/>
  <c r="M22" i="4"/>
  <c r="L22" i="4"/>
  <c r="K22" i="4"/>
  <c r="J22" i="4"/>
  <c r="I22" i="4"/>
  <c r="H22" i="4"/>
  <c r="G22" i="4"/>
  <c r="F22" i="4"/>
  <c r="E22" i="4"/>
  <c r="D22" i="4"/>
  <c r="C22" i="4"/>
  <c r="B22" i="4"/>
  <c r="AF21" i="4"/>
  <c r="AE21" i="4"/>
  <c r="AD21" i="4"/>
  <c r="AC21" i="4"/>
  <c r="AB21" i="4"/>
  <c r="AA21" i="4"/>
  <c r="Z21" i="4"/>
  <c r="Y21" i="4"/>
  <c r="X21" i="4"/>
  <c r="W21" i="4"/>
  <c r="V21" i="4"/>
  <c r="U21" i="4"/>
  <c r="T21" i="4"/>
  <c r="S21" i="4"/>
  <c r="R21" i="4"/>
  <c r="Q21" i="4"/>
  <c r="P21" i="4"/>
  <c r="O21" i="4"/>
  <c r="N21" i="4"/>
  <c r="M21" i="4"/>
  <c r="L21" i="4"/>
  <c r="K21" i="4"/>
  <c r="J21" i="4"/>
  <c r="I21" i="4"/>
  <c r="H21" i="4"/>
  <c r="G21" i="4"/>
  <c r="F21" i="4"/>
  <c r="E21" i="4"/>
  <c r="D21" i="4"/>
  <c r="C21" i="4"/>
  <c r="B21" i="4"/>
  <c r="AF20" i="4"/>
  <c r="AE20" i="4"/>
  <c r="AD20" i="4"/>
  <c r="AC20" i="4"/>
  <c r="AB20" i="4"/>
  <c r="AA20" i="4"/>
  <c r="Z20" i="4"/>
  <c r="Y20" i="4"/>
  <c r="X20" i="4"/>
  <c r="W20" i="4"/>
  <c r="V20" i="4"/>
  <c r="U20" i="4"/>
  <c r="T20" i="4"/>
  <c r="S20" i="4"/>
  <c r="R20" i="4"/>
  <c r="Q20" i="4"/>
  <c r="P20" i="4"/>
  <c r="O20" i="4"/>
  <c r="N20" i="4"/>
  <c r="M20" i="4"/>
  <c r="L20" i="4"/>
  <c r="K20" i="4"/>
  <c r="J20" i="4"/>
  <c r="I20" i="4"/>
  <c r="H20" i="4"/>
  <c r="G20" i="4"/>
  <c r="F20" i="4"/>
  <c r="E20" i="4"/>
  <c r="D20" i="4"/>
  <c r="C20" i="4"/>
  <c r="B20" i="4"/>
  <c r="AF19" i="4"/>
  <c r="AE19" i="4"/>
  <c r="AD19" i="4"/>
  <c r="AC19" i="4"/>
  <c r="AB19" i="4"/>
  <c r="AA19" i="4"/>
  <c r="Z19" i="4"/>
  <c r="Y19" i="4"/>
  <c r="X19" i="4"/>
  <c r="W19" i="4"/>
  <c r="V19" i="4"/>
  <c r="U19" i="4"/>
  <c r="T19" i="4"/>
  <c r="S19" i="4"/>
  <c r="R19" i="4"/>
  <c r="Q19" i="4"/>
  <c r="P19" i="4"/>
  <c r="O19" i="4"/>
  <c r="N19" i="4"/>
  <c r="M19" i="4"/>
  <c r="L19" i="4"/>
  <c r="K19" i="4"/>
  <c r="J19" i="4"/>
  <c r="I19" i="4"/>
  <c r="H19" i="4"/>
  <c r="G19" i="4"/>
  <c r="F19" i="4"/>
  <c r="E19" i="4"/>
  <c r="D19" i="4"/>
  <c r="C19" i="4"/>
  <c r="B19" i="4"/>
  <c r="AF18" i="4"/>
  <c r="AE18" i="4"/>
  <c r="AD18" i="4"/>
  <c r="AC18" i="4"/>
  <c r="AB18" i="4"/>
  <c r="AA18" i="4"/>
  <c r="Z18" i="4"/>
  <c r="Y18" i="4"/>
  <c r="X18" i="4"/>
  <c r="W18" i="4"/>
  <c r="V18" i="4"/>
  <c r="U18" i="4"/>
  <c r="T18" i="4"/>
  <c r="S18" i="4"/>
  <c r="R18" i="4"/>
  <c r="Q18" i="4"/>
  <c r="P18" i="4"/>
  <c r="O18" i="4"/>
  <c r="N18" i="4"/>
  <c r="M18" i="4"/>
  <c r="L18" i="4"/>
  <c r="K18" i="4"/>
  <c r="J18" i="4"/>
  <c r="I18" i="4"/>
  <c r="H18" i="4"/>
  <c r="G18" i="4"/>
  <c r="F18" i="4"/>
  <c r="E18" i="4"/>
  <c r="D18" i="4"/>
  <c r="C18" i="4"/>
  <c r="B18" i="4"/>
  <c r="AF17" i="4"/>
  <c r="AE17" i="4"/>
  <c r="AD17" i="4"/>
  <c r="AC17" i="4"/>
  <c r="AB17" i="4"/>
  <c r="AA17" i="4"/>
  <c r="Z17" i="4"/>
  <c r="Y17" i="4"/>
  <c r="X17" i="4"/>
  <c r="W17" i="4"/>
  <c r="V17" i="4"/>
  <c r="U17" i="4"/>
  <c r="T17" i="4"/>
  <c r="S17" i="4"/>
  <c r="R17" i="4"/>
  <c r="Q17" i="4"/>
  <c r="P17" i="4"/>
  <c r="O17" i="4"/>
  <c r="N17" i="4"/>
  <c r="M17" i="4"/>
  <c r="L17" i="4"/>
  <c r="K17" i="4"/>
  <c r="J17" i="4"/>
  <c r="I17" i="4"/>
  <c r="H17" i="4"/>
  <c r="G17" i="4"/>
  <c r="F17" i="4"/>
  <c r="E17" i="4"/>
  <c r="D17" i="4"/>
  <c r="C17" i="4"/>
  <c r="B17" i="4"/>
  <c r="AF16" i="4"/>
  <c r="AE16" i="4"/>
  <c r="AD16" i="4"/>
  <c r="AC16" i="4"/>
  <c r="AB16" i="4"/>
  <c r="AA16" i="4"/>
  <c r="Z16" i="4"/>
  <c r="Y16" i="4"/>
  <c r="X16" i="4"/>
  <c r="W16" i="4"/>
  <c r="V16" i="4"/>
  <c r="U16" i="4"/>
  <c r="T16" i="4"/>
  <c r="S16" i="4"/>
  <c r="R16" i="4"/>
  <c r="Q16" i="4"/>
  <c r="P16" i="4"/>
  <c r="O16" i="4"/>
  <c r="N16" i="4"/>
  <c r="M16" i="4"/>
  <c r="L16" i="4"/>
  <c r="K16" i="4"/>
  <c r="J16" i="4"/>
  <c r="I16" i="4"/>
  <c r="H16" i="4"/>
  <c r="G16" i="4"/>
  <c r="F16" i="4"/>
  <c r="E16" i="4"/>
  <c r="D16" i="4"/>
  <c r="C16" i="4"/>
  <c r="B16" i="4"/>
  <c r="AF15" i="4"/>
  <c r="AE15" i="4"/>
  <c r="AD15" i="4"/>
  <c r="AC15" i="4"/>
  <c r="AB15" i="4"/>
  <c r="AA15" i="4"/>
  <c r="Z15" i="4"/>
  <c r="Y15" i="4"/>
  <c r="X15" i="4"/>
  <c r="W15" i="4"/>
  <c r="V15" i="4"/>
  <c r="U15" i="4"/>
  <c r="T15" i="4"/>
  <c r="S15" i="4"/>
  <c r="R15" i="4"/>
  <c r="Q15" i="4"/>
  <c r="P15" i="4"/>
  <c r="O15" i="4"/>
  <c r="N15" i="4"/>
  <c r="M15" i="4"/>
  <c r="L15" i="4"/>
  <c r="K15" i="4"/>
  <c r="J15" i="4"/>
  <c r="I15" i="4"/>
  <c r="H15" i="4"/>
  <c r="G15" i="4"/>
  <c r="F15" i="4"/>
  <c r="E15" i="4"/>
  <c r="D15" i="4"/>
  <c r="C15" i="4"/>
  <c r="B15" i="4"/>
  <c r="AF14" i="4"/>
  <c r="AE14" i="4"/>
  <c r="AD14" i="4"/>
  <c r="AC14" i="4"/>
  <c r="AB14" i="4"/>
  <c r="AA14" i="4"/>
  <c r="Z14" i="4"/>
  <c r="Y14" i="4"/>
  <c r="X14" i="4"/>
  <c r="W14" i="4"/>
  <c r="V14" i="4"/>
  <c r="U14" i="4"/>
  <c r="T14" i="4"/>
  <c r="S14" i="4"/>
  <c r="R14" i="4"/>
  <c r="Q14" i="4"/>
  <c r="P14" i="4"/>
  <c r="O14" i="4"/>
  <c r="N14" i="4"/>
  <c r="M14" i="4"/>
  <c r="L14" i="4"/>
  <c r="K14" i="4"/>
  <c r="J14" i="4"/>
  <c r="I14" i="4"/>
  <c r="H14" i="4"/>
  <c r="G14" i="4"/>
  <c r="F14" i="4"/>
  <c r="E14" i="4"/>
  <c r="D14" i="4"/>
  <c r="C14" i="4"/>
  <c r="B14" i="4"/>
  <c r="AF13" i="4"/>
  <c r="AE13" i="4"/>
  <c r="AD13" i="4"/>
  <c r="AC13" i="4"/>
  <c r="AB13" i="4"/>
  <c r="AA13" i="4"/>
  <c r="Z13" i="4"/>
  <c r="Y13" i="4"/>
  <c r="X13" i="4"/>
  <c r="W13" i="4"/>
  <c r="V13" i="4"/>
  <c r="U13" i="4"/>
  <c r="T13" i="4"/>
  <c r="S13" i="4"/>
  <c r="R13" i="4"/>
  <c r="Q13" i="4"/>
  <c r="P13" i="4"/>
  <c r="O13" i="4"/>
  <c r="N13" i="4"/>
  <c r="M13" i="4"/>
  <c r="L13" i="4"/>
  <c r="K13" i="4"/>
  <c r="J13" i="4"/>
  <c r="I13" i="4"/>
  <c r="H13" i="4"/>
  <c r="G13" i="4"/>
  <c r="F13" i="4"/>
  <c r="E13" i="4"/>
  <c r="D13" i="4"/>
  <c r="C13" i="4"/>
  <c r="B13" i="4"/>
  <c r="AF12" i="4"/>
  <c r="AE12" i="4"/>
  <c r="AD12" i="4"/>
  <c r="AC12" i="4"/>
  <c r="AB12" i="4"/>
  <c r="AA12" i="4"/>
  <c r="Z12" i="4"/>
  <c r="Y12" i="4"/>
  <c r="X12" i="4"/>
  <c r="W12" i="4"/>
  <c r="V12" i="4"/>
  <c r="U12" i="4"/>
  <c r="T12" i="4"/>
  <c r="S12" i="4"/>
  <c r="R12" i="4"/>
  <c r="Q12" i="4"/>
  <c r="P12" i="4"/>
  <c r="O12" i="4"/>
  <c r="N12" i="4"/>
  <c r="M12" i="4"/>
  <c r="L12" i="4"/>
  <c r="K12" i="4"/>
  <c r="J12" i="4"/>
  <c r="I12" i="4"/>
  <c r="H12" i="4"/>
  <c r="G12" i="4"/>
  <c r="F12" i="4"/>
  <c r="E12" i="4"/>
  <c r="D12" i="4"/>
  <c r="C12" i="4"/>
  <c r="B12" i="4"/>
  <c r="AF11" i="4"/>
  <c r="AE11" i="4"/>
  <c r="AD11" i="4"/>
  <c r="AC11" i="4"/>
  <c r="AB11" i="4"/>
  <c r="AA11" i="4"/>
  <c r="Z11" i="4"/>
  <c r="Y11" i="4"/>
  <c r="X11" i="4"/>
  <c r="W11" i="4"/>
  <c r="V11" i="4"/>
  <c r="U11" i="4"/>
  <c r="T11" i="4"/>
  <c r="S11" i="4"/>
  <c r="R11" i="4"/>
  <c r="Q11" i="4"/>
  <c r="P11" i="4"/>
  <c r="O11" i="4"/>
  <c r="N11" i="4"/>
  <c r="M11" i="4"/>
  <c r="L11" i="4"/>
  <c r="K11" i="4"/>
  <c r="J11" i="4"/>
  <c r="I11" i="4"/>
  <c r="H11" i="4"/>
  <c r="G11" i="4"/>
  <c r="F11" i="4"/>
  <c r="E11" i="4"/>
  <c r="D11" i="4"/>
  <c r="C11" i="4"/>
  <c r="B11" i="4"/>
  <c r="AF10" i="4"/>
  <c r="AE10" i="4"/>
  <c r="AD10" i="4"/>
  <c r="AC10" i="4"/>
  <c r="AB10" i="4"/>
  <c r="AA10" i="4"/>
  <c r="Z10" i="4"/>
  <c r="Y10" i="4"/>
  <c r="X10" i="4"/>
  <c r="W10" i="4"/>
  <c r="V10" i="4"/>
  <c r="U10" i="4"/>
  <c r="T10" i="4"/>
  <c r="S10" i="4"/>
  <c r="R10" i="4"/>
  <c r="Q10" i="4"/>
  <c r="P10" i="4"/>
  <c r="O10" i="4"/>
  <c r="N10" i="4"/>
  <c r="M10" i="4"/>
  <c r="L10" i="4"/>
  <c r="K10" i="4"/>
  <c r="J10" i="4"/>
  <c r="I10" i="4"/>
  <c r="H10" i="4"/>
  <c r="G10" i="4"/>
  <c r="F10" i="4"/>
  <c r="E10" i="4"/>
  <c r="D10" i="4"/>
  <c r="C10" i="4"/>
  <c r="B10" i="4"/>
  <c r="AF9" i="4"/>
  <c r="AE9" i="4"/>
  <c r="AD9" i="4"/>
  <c r="AC9" i="4"/>
  <c r="AB9" i="4"/>
  <c r="AA9" i="4"/>
  <c r="Z9" i="4"/>
  <c r="Y9" i="4"/>
  <c r="X9" i="4"/>
  <c r="W9" i="4"/>
  <c r="V9" i="4"/>
  <c r="U9" i="4"/>
  <c r="T9" i="4"/>
  <c r="S9" i="4"/>
  <c r="R9" i="4"/>
  <c r="Q9" i="4"/>
  <c r="P9" i="4"/>
  <c r="O9" i="4"/>
  <c r="N9" i="4"/>
  <c r="M9" i="4"/>
  <c r="L9" i="4"/>
  <c r="K9" i="4"/>
  <c r="J9" i="4"/>
  <c r="I9" i="4"/>
  <c r="H9" i="4"/>
  <c r="G9" i="4"/>
  <c r="F9" i="4"/>
  <c r="E9" i="4"/>
  <c r="D9" i="4"/>
  <c r="C9" i="4"/>
  <c r="B9" i="4"/>
  <c r="AF8" i="4"/>
  <c r="AE8" i="4"/>
  <c r="AD8" i="4"/>
  <c r="AC8" i="4"/>
  <c r="AB8" i="4"/>
  <c r="AA8" i="4"/>
  <c r="Z8" i="4"/>
  <c r="Y8" i="4"/>
  <c r="X8" i="4"/>
  <c r="W8" i="4"/>
  <c r="V8" i="4"/>
  <c r="U8" i="4"/>
  <c r="T8" i="4"/>
  <c r="S8" i="4"/>
  <c r="R8" i="4"/>
  <c r="Q8" i="4"/>
  <c r="P8" i="4"/>
  <c r="O8" i="4"/>
  <c r="N8" i="4"/>
  <c r="M8" i="4"/>
  <c r="L8" i="4"/>
  <c r="K8" i="4"/>
  <c r="J8" i="4"/>
  <c r="I8" i="4"/>
  <c r="H8" i="4"/>
  <c r="G8" i="4"/>
  <c r="F8" i="4"/>
  <c r="E8" i="4"/>
  <c r="D8" i="4"/>
  <c r="C8" i="4"/>
  <c r="B8" i="4"/>
  <c r="AF7" i="4"/>
  <c r="AE7" i="4"/>
  <c r="AD7" i="4"/>
  <c r="AC7" i="4"/>
  <c r="AB7" i="4"/>
  <c r="AA7" i="4"/>
  <c r="Z7" i="4"/>
  <c r="Y7" i="4"/>
  <c r="X7" i="4"/>
  <c r="W7" i="4"/>
  <c r="V7" i="4"/>
  <c r="U7" i="4"/>
  <c r="T7" i="4"/>
  <c r="S7" i="4"/>
  <c r="R7" i="4"/>
  <c r="Q7" i="4"/>
  <c r="P7" i="4"/>
  <c r="O7" i="4"/>
  <c r="N7" i="4"/>
  <c r="M7" i="4"/>
  <c r="L7" i="4"/>
  <c r="K7" i="4"/>
  <c r="J7" i="4"/>
  <c r="I7" i="4"/>
  <c r="H7" i="4"/>
  <c r="G7" i="4"/>
  <c r="F7" i="4"/>
  <c r="E7" i="4"/>
  <c r="D7" i="4"/>
  <c r="C7" i="4"/>
  <c r="B7" i="4"/>
  <c r="AF6" i="4"/>
  <c r="AE6" i="4"/>
  <c r="AD6" i="4"/>
  <c r="AC6" i="4"/>
  <c r="AB6" i="4"/>
  <c r="AA6" i="4"/>
  <c r="Z6" i="4"/>
  <c r="Y6" i="4"/>
  <c r="X6" i="4"/>
  <c r="W6" i="4"/>
  <c r="V6" i="4"/>
  <c r="U6" i="4"/>
  <c r="T6" i="4"/>
  <c r="S6" i="4"/>
  <c r="R6" i="4"/>
  <c r="Q6" i="4"/>
  <c r="P6" i="4"/>
  <c r="O6" i="4"/>
  <c r="N6" i="4"/>
  <c r="M6" i="4"/>
  <c r="L6" i="4"/>
  <c r="K6" i="4"/>
  <c r="J6" i="4"/>
  <c r="I6" i="4"/>
  <c r="H6" i="4"/>
  <c r="G6" i="4"/>
  <c r="F6" i="4"/>
  <c r="E6" i="4"/>
  <c r="D6" i="4"/>
  <c r="C6" i="4"/>
  <c r="B6" i="4"/>
  <c r="AF5" i="4"/>
  <c r="AE5" i="4"/>
  <c r="AD5" i="4"/>
  <c r="AC5" i="4"/>
  <c r="AB5" i="4"/>
  <c r="AA5" i="4"/>
  <c r="Z5" i="4"/>
  <c r="Y5" i="4"/>
  <c r="X5" i="4"/>
  <c r="W5" i="4"/>
  <c r="V5" i="4"/>
  <c r="U5" i="4"/>
  <c r="T5" i="4"/>
  <c r="S5" i="4"/>
  <c r="R5" i="4"/>
  <c r="Q5" i="4"/>
  <c r="P5" i="4"/>
  <c r="O5" i="4"/>
  <c r="N5" i="4"/>
  <c r="M5" i="4"/>
  <c r="L5" i="4"/>
  <c r="K5" i="4"/>
  <c r="J5" i="4"/>
  <c r="I5" i="4"/>
  <c r="H5" i="4"/>
  <c r="G5" i="4"/>
  <c r="F5" i="4"/>
  <c r="E5" i="4"/>
  <c r="D5" i="4"/>
  <c r="C5" i="4"/>
  <c r="B5" i="4"/>
  <c r="H30" i="16" l="1"/>
  <c r="AI31" i="14" l="1"/>
  <c r="AI8" i="14"/>
  <c r="AG8" i="15" l="1"/>
  <c r="AH8" i="9"/>
  <c r="AH8" i="5"/>
  <c r="AG8" i="12"/>
  <c r="AH8" i="6"/>
  <c r="AH8" i="14"/>
  <c r="AG8" i="7"/>
  <c r="AH8" i="8"/>
  <c r="AG8" i="4"/>
  <c r="AG8" i="5"/>
  <c r="AG8" i="6"/>
  <c r="AG8" i="8"/>
  <c r="AG8" i="9"/>
  <c r="AG8" i="14"/>
  <c r="AI32" i="14"/>
  <c r="AI30" i="14"/>
  <c r="AI29" i="14"/>
  <c r="AI28" i="14"/>
  <c r="AI27" i="14"/>
  <c r="AI26" i="14"/>
  <c r="AI25" i="14"/>
  <c r="AI24" i="14"/>
  <c r="AI23" i="14"/>
  <c r="AI22" i="14"/>
  <c r="AI21" i="14"/>
  <c r="AI20" i="14"/>
  <c r="AI19" i="14"/>
  <c r="AI18" i="14"/>
  <c r="AI17" i="14"/>
  <c r="AI16" i="14"/>
  <c r="AI15" i="14"/>
  <c r="AI14" i="14"/>
  <c r="AI13" i="14"/>
  <c r="AI12" i="14"/>
  <c r="AI11" i="14"/>
  <c r="AI10" i="14"/>
  <c r="AI9" i="14"/>
  <c r="AI7" i="14"/>
  <c r="AI6" i="14"/>
  <c r="AI5" i="14"/>
  <c r="AH31" i="14" l="1"/>
  <c r="AG31" i="4"/>
  <c r="C33" i="4"/>
  <c r="G33" i="4"/>
  <c r="K33" i="4"/>
  <c r="O33" i="4"/>
  <c r="W33" i="4"/>
  <c r="AA33" i="4"/>
  <c r="AE33" i="4"/>
  <c r="E33" i="5"/>
  <c r="I33" i="5"/>
  <c r="M33" i="5"/>
  <c r="Q33" i="5"/>
  <c r="U33" i="5"/>
  <c r="Y33" i="5"/>
  <c r="AC33" i="5"/>
  <c r="D33" i="6"/>
  <c r="H33" i="6"/>
  <c r="L33" i="6"/>
  <c r="P33" i="6"/>
  <c r="T33" i="6"/>
  <c r="X33" i="6"/>
  <c r="AB33" i="6"/>
  <c r="AF33" i="6"/>
  <c r="C33" i="7"/>
  <c r="G33" i="7"/>
  <c r="K33" i="7"/>
  <c r="O33" i="7"/>
  <c r="S33" i="7"/>
  <c r="W33" i="7"/>
  <c r="AA33" i="7"/>
  <c r="AE33" i="7"/>
  <c r="B33" i="8"/>
  <c r="F33" i="8"/>
  <c r="J33" i="8"/>
  <c r="N33" i="8"/>
  <c r="R33" i="8"/>
  <c r="V33" i="8"/>
  <c r="Z33" i="8"/>
  <c r="AD33" i="8"/>
  <c r="E33" i="9"/>
  <c r="I33" i="9"/>
  <c r="M33" i="9"/>
  <c r="Q33" i="9"/>
  <c r="U33" i="9"/>
  <c r="Y33" i="9"/>
  <c r="AC33" i="9"/>
  <c r="D33" i="12"/>
  <c r="H33" i="12"/>
  <c r="L33" i="12"/>
  <c r="P33" i="12"/>
  <c r="T33" i="12"/>
  <c r="X33" i="12"/>
  <c r="AB33" i="12"/>
  <c r="AF33" i="12"/>
  <c r="C33" i="15"/>
  <c r="G33" i="15"/>
  <c r="K33" i="15"/>
  <c r="O33" i="15"/>
  <c r="S33" i="15"/>
  <c r="W33" i="15"/>
  <c r="AA33" i="15"/>
  <c r="S33" i="4"/>
  <c r="I33" i="4"/>
  <c r="Q33" i="4"/>
  <c r="U33" i="4"/>
  <c r="AC33" i="4"/>
  <c r="C33" i="5"/>
  <c r="G33" i="5"/>
  <c r="K33" i="5"/>
  <c r="O33" i="5"/>
  <c r="S33" i="5"/>
  <c r="W33" i="5"/>
  <c r="AA33" i="5"/>
  <c r="AE33" i="5"/>
  <c r="B33" i="6"/>
  <c r="F33" i="6"/>
  <c r="J33" i="6"/>
  <c r="N33" i="6"/>
  <c r="R33" i="6"/>
  <c r="V33" i="6"/>
  <c r="Z33" i="6"/>
  <c r="AD33" i="6"/>
  <c r="E33" i="7"/>
  <c r="I33" i="7"/>
  <c r="M33" i="7"/>
  <c r="Q33" i="7"/>
  <c r="U33" i="7"/>
  <c r="Y33" i="7"/>
  <c r="AC33" i="7"/>
  <c r="D33" i="8"/>
  <c r="H33" i="8"/>
  <c r="L33" i="8"/>
  <c r="P33" i="8"/>
  <c r="T33" i="8"/>
  <c r="X33" i="8"/>
  <c r="AB33" i="8"/>
  <c r="AF33" i="8"/>
  <c r="C33" i="9"/>
  <c r="G33" i="9"/>
  <c r="E33" i="4"/>
  <c r="M33" i="4"/>
  <c r="Y33" i="4"/>
  <c r="K33" i="9"/>
  <c r="O33" i="9"/>
  <c r="S33" i="9"/>
  <c r="W33" i="9"/>
  <c r="AA33" i="9"/>
  <c r="AE33" i="9"/>
  <c r="B33" i="12"/>
  <c r="F33" i="12"/>
  <c r="J33" i="12"/>
  <c r="N33" i="12"/>
  <c r="R33" i="12"/>
  <c r="V33" i="12"/>
  <c r="Z33" i="12"/>
  <c r="AD33" i="12"/>
  <c r="AG14" i="12"/>
  <c r="E33" i="15"/>
  <c r="I33" i="15"/>
  <c r="M33" i="15"/>
  <c r="Q33" i="15"/>
  <c r="U33" i="15"/>
  <c r="Y33" i="15"/>
  <c r="AC33" i="15"/>
  <c r="AG14" i="15"/>
  <c r="AE33" i="15"/>
  <c r="AG31" i="15"/>
  <c r="AG11" i="15"/>
  <c r="AG30" i="14"/>
  <c r="AG31" i="5"/>
  <c r="AH31" i="5"/>
  <c r="AG14" i="6"/>
  <c r="AH14" i="6"/>
  <c r="AH31" i="9"/>
  <c r="AG31" i="9"/>
  <c r="B34" i="14"/>
  <c r="B33" i="14"/>
  <c r="D34" i="14"/>
  <c r="D33" i="14"/>
  <c r="F34" i="14"/>
  <c r="F33" i="14"/>
  <c r="H34" i="14"/>
  <c r="H33" i="14"/>
  <c r="J34" i="14"/>
  <c r="J33" i="14"/>
  <c r="L34" i="14"/>
  <c r="L33" i="14"/>
  <c r="N34" i="14"/>
  <c r="N33" i="14"/>
  <c r="P34" i="14"/>
  <c r="P33" i="14"/>
  <c r="R34" i="14"/>
  <c r="R33" i="14"/>
  <c r="T34" i="14"/>
  <c r="T33" i="14"/>
  <c r="V34" i="14"/>
  <c r="V33" i="14"/>
  <c r="X34" i="14"/>
  <c r="X33" i="14"/>
  <c r="Z34" i="14"/>
  <c r="Z33" i="14"/>
  <c r="AB34" i="14"/>
  <c r="AB33" i="14"/>
  <c r="AD34" i="14"/>
  <c r="AD33" i="14"/>
  <c r="AF34" i="14"/>
  <c r="AF33" i="14"/>
  <c r="B33" i="4"/>
  <c r="AG14" i="5"/>
  <c r="AH14" i="5"/>
  <c r="AG31" i="6"/>
  <c r="AH31" i="6"/>
  <c r="AH31" i="8"/>
  <c r="AG31" i="8"/>
  <c r="AH14" i="9"/>
  <c r="AG14" i="9"/>
  <c r="C33" i="14"/>
  <c r="C34" i="14"/>
  <c r="E33" i="14"/>
  <c r="E34" i="14"/>
  <c r="G33" i="14"/>
  <c r="G34" i="14"/>
  <c r="I33" i="14"/>
  <c r="I34" i="14"/>
  <c r="K33" i="14"/>
  <c r="K34" i="14"/>
  <c r="M33" i="14"/>
  <c r="M34" i="14"/>
  <c r="O33" i="14"/>
  <c r="O34" i="14"/>
  <c r="Q33" i="14"/>
  <c r="Q34" i="14"/>
  <c r="S33" i="14"/>
  <c r="S34" i="14"/>
  <c r="U33" i="14"/>
  <c r="U34" i="14"/>
  <c r="W33" i="14"/>
  <c r="W34" i="14"/>
  <c r="Y33" i="14"/>
  <c r="Y34" i="14"/>
  <c r="AA33" i="14"/>
  <c r="AA34" i="14"/>
  <c r="AC33" i="14"/>
  <c r="AC34" i="14"/>
  <c r="AE33" i="14"/>
  <c r="AE34" i="14"/>
  <c r="D33" i="4"/>
  <c r="F33" i="4"/>
  <c r="H33" i="4"/>
  <c r="J33" i="4"/>
  <c r="L33" i="4"/>
  <c r="N33" i="4"/>
  <c r="P33" i="4"/>
  <c r="R33" i="4"/>
  <c r="T33" i="4"/>
  <c r="V33" i="4"/>
  <c r="X33" i="4"/>
  <c r="Z33" i="4"/>
  <c r="AB33" i="4"/>
  <c r="AD33" i="4"/>
  <c r="AF33" i="4"/>
  <c r="AG14" i="4"/>
  <c r="B33" i="5"/>
  <c r="D33" i="5"/>
  <c r="F33" i="5"/>
  <c r="H33" i="5"/>
  <c r="J33" i="5"/>
  <c r="L33" i="5"/>
  <c r="N33" i="5"/>
  <c r="P33" i="5"/>
  <c r="R33" i="5"/>
  <c r="T33" i="5"/>
  <c r="V33" i="5"/>
  <c r="X33" i="5"/>
  <c r="Z33" i="5"/>
  <c r="AB33" i="5"/>
  <c r="AD33" i="5"/>
  <c r="AF33" i="5"/>
  <c r="C33" i="6"/>
  <c r="E33" i="6"/>
  <c r="G33" i="6"/>
  <c r="I33" i="6"/>
  <c r="K33" i="6"/>
  <c r="M33" i="6"/>
  <c r="O33" i="6"/>
  <c r="Q33" i="6"/>
  <c r="S33" i="6"/>
  <c r="U33" i="6"/>
  <c r="W33" i="6"/>
  <c r="Y33" i="6"/>
  <c r="AA33" i="6"/>
  <c r="AC33" i="6"/>
  <c r="AE33" i="6"/>
  <c r="B33" i="7"/>
  <c r="D33" i="7"/>
  <c r="F33" i="7"/>
  <c r="H33" i="7"/>
  <c r="J33" i="7"/>
  <c r="L33" i="7"/>
  <c r="N33" i="7"/>
  <c r="P33" i="7"/>
  <c r="R33" i="7"/>
  <c r="T33" i="7"/>
  <c r="V33" i="7"/>
  <c r="X33" i="7"/>
  <c r="Z33" i="7"/>
  <c r="AB33" i="7"/>
  <c r="AD33" i="7"/>
  <c r="AF33" i="7"/>
  <c r="AG14" i="7"/>
  <c r="C33" i="8"/>
  <c r="E33" i="8"/>
  <c r="G33" i="8"/>
  <c r="I33" i="8"/>
  <c r="K33" i="8"/>
  <c r="M33" i="8"/>
  <c r="O33" i="8"/>
  <c r="Q33" i="8"/>
  <c r="S33" i="8"/>
  <c r="U33" i="8"/>
  <c r="W33" i="8"/>
  <c r="Y33" i="8"/>
  <c r="AA33" i="8"/>
  <c r="AC33" i="8"/>
  <c r="AE33" i="8"/>
  <c r="B33" i="9"/>
  <c r="D33" i="9"/>
  <c r="F33" i="9"/>
  <c r="H33" i="9"/>
  <c r="J33" i="9"/>
  <c r="L33" i="9"/>
  <c r="N33" i="9"/>
  <c r="P33" i="9"/>
  <c r="R33" i="9"/>
  <c r="T33" i="9"/>
  <c r="V33" i="9"/>
  <c r="X33" i="9"/>
  <c r="Z33" i="9"/>
  <c r="AB33" i="9"/>
  <c r="AD33" i="9"/>
  <c r="AF33" i="9"/>
  <c r="C33" i="12"/>
  <c r="E33" i="12"/>
  <c r="G33" i="12"/>
  <c r="I33" i="12"/>
  <c r="K33" i="12"/>
  <c r="M33" i="12"/>
  <c r="O33" i="12"/>
  <c r="Q33" i="12"/>
  <c r="S33" i="12"/>
  <c r="U33" i="12"/>
  <c r="W33" i="12"/>
  <c r="Y33" i="12"/>
  <c r="AA33" i="12"/>
  <c r="AC33" i="12"/>
  <c r="AE33" i="12"/>
  <c r="AG11" i="12"/>
  <c r="AG31" i="12"/>
  <c r="B33" i="15"/>
  <c r="D33" i="15"/>
  <c r="F33" i="15"/>
  <c r="H33" i="15"/>
  <c r="J33" i="15"/>
  <c r="L33" i="15"/>
  <c r="N33" i="15"/>
  <c r="P33" i="15"/>
  <c r="R33" i="15"/>
  <c r="T33" i="15"/>
  <c r="V33" i="15"/>
  <c r="X33" i="15"/>
  <c r="Z33" i="15"/>
  <c r="AB33" i="15"/>
  <c r="AD33" i="15"/>
  <c r="AF33" i="15"/>
  <c r="AG31" i="14"/>
  <c r="AG31" i="7"/>
  <c r="AH14" i="8"/>
  <c r="AG14" i="8"/>
  <c r="AH14" i="14" l="1"/>
  <c r="AG14" i="14"/>
  <c r="AH9" i="8" l="1"/>
  <c r="AH19" i="9"/>
  <c r="AH19" i="14"/>
  <c r="AG19" i="14"/>
  <c r="AH19" i="8"/>
  <c r="AH9" i="14"/>
  <c r="AG9" i="14"/>
  <c r="AH9" i="9"/>
  <c r="AH9" i="6"/>
  <c r="AH19" i="5"/>
  <c r="AG19" i="12"/>
  <c r="AG19" i="6"/>
  <c r="AG19" i="7"/>
  <c r="AG19" i="15"/>
  <c r="AG9" i="5"/>
  <c r="AG9" i="12"/>
  <c r="AG9" i="15"/>
  <c r="AG19" i="5"/>
  <c r="AH19" i="6"/>
  <c r="AG19" i="8"/>
  <c r="AG19" i="9"/>
  <c r="AH9" i="5"/>
  <c r="AG9" i="6"/>
  <c r="AG9" i="8"/>
  <c r="AG9" i="9"/>
  <c r="AG9" i="7"/>
  <c r="AG9" i="4"/>
  <c r="AG19" i="4" l="1"/>
  <c r="AH30" i="14" l="1"/>
  <c r="AH20" i="14"/>
  <c r="AG20" i="14"/>
  <c r="AG5" i="14"/>
  <c r="AG5" i="12"/>
  <c r="AG5" i="9"/>
  <c r="AG5" i="8"/>
  <c r="AG5" i="7"/>
  <c r="AH5" i="6"/>
  <c r="AG5" i="5"/>
  <c r="AH32" i="14"/>
  <c r="AG27" i="14"/>
  <c r="AH18" i="14"/>
  <c r="AH16" i="14"/>
  <c r="AG7" i="14"/>
  <c r="AG18" i="15"/>
  <c r="AG15" i="15"/>
  <c r="AG15" i="12"/>
  <c r="AG10" i="12"/>
  <c r="AG30" i="9"/>
  <c r="AH16" i="9"/>
  <c r="AG30" i="8"/>
  <c r="AG25" i="8"/>
  <c r="AH15" i="8"/>
  <c r="AH11" i="8"/>
  <c r="AG7" i="8"/>
  <c r="AH6" i="8"/>
  <c r="AG27" i="7"/>
  <c r="AG25" i="7"/>
  <c r="AH27" i="6"/>
  <c r="AH25" i="6"/>
  <c r="AH15" i="6"/>
  <c r="AH11" i="6"/>
  <c r="AH10" i="6"/>
  <c r="AG6" i="6"/>
  <c r="AG30" i="5"/>
  <c r="AG29" i="5"/>
  <c r="AG26" i="5"/>
  <c r="AH22" i="5"/>
  <c r="AH21" i="5"/>
  <c r="AH11" i="5"/>
  <c r="AG7" i="5"/>
  <c r="AG6" i="5"/>
  <c r="AG26" i="4"/>
  <c r="AG15" i="4"/>
  <c r="AG6" i="4"/>
  <c r="AH29" i="8"/>
  <c r="AG6" i="8"/>
  <c r="AG20" i="7"/>
  <c r="AH24" i="14"/>
  <c r="AH11" i="14"/>
  <c r="AG11" i="14"/>
  <c r="AG21" i="14"/>
  <c r="AG24" i="14"/>
  <c r="AG29" i="14"/>
  <c r="AH29" i="14"/>
  <c r="AH22" i="14"/>
  <c r="AH21" i="14"/>
  <c r="AG20" i="15"/>
  <c r="AG21" i="15"/>
  <c r="AG22" i="15"/>
  <c r="AG27" i="15"/>
  <c r="AG22" i="12"/>
  <c r="AG20" i="12"/>
  <c r="AH29" i="9"/>
  <c r="AG29" i="9"/>
  <c r="AH24" i="9"/>
  <c r="AG24" i="9"/>
  <c r="AG20" i="9"/>
  <c r="AH18" i="9"/>
  <c r="AH15" i="9"/>
  <c r="AG29" i="8"/>
  <c r="AH24" i="8"/>
  <c r="AG24" i="8"/>
  <c r="AG11" i="8"/>
  <c r="C3" i="14"/>
  <c r="D3" i="14" s="1"/>
  <c r="E3" i="14" s="1"/>
  <c r="F3" i="14" s="1"/>
  <c r="G3" i="14" s="1"/>
  <c r="H3" i="14" s="1"/>
  <c r="I3" i="14" s="1"/>
  <c r="J3" i="14" s="1"/>
  <c r="K3" i="14" s="1"/>
  <c r="L3" i="14" s="1"/>
  <c r="M3" i="14" s="1"/>
  <c r="N3" i="14" s="1"/>
  <c r="O3" i="14" s="1"/>
  <c r="P3" i="14" s="1"/>
  <c r="Q3" i="14" s="1"/>
  <c r="R3" i="14" s="1"/>
  <c r="S3" i="14" s="1"/>
  <c r="T3" i="14" s="1"/>
  <c r="U3" i="14" s="1"/>
  <c r="V3" i="14" s="1"/>
  <c r="W3" i="14" s="1"/>
  <c r="X3" i="14" s="1"/>
  <c r="Y3" i="14" s="1"/>
  <c r="Z3" i="14" s="1"/>
  <c r="AA3" i="14" s="1"/>
  <c r="AB3" i="14" s="1"/>
  <c r="AC3" i="14" s="1"/>
  <c r="AD3" i="14" s="1"/>
  <c r="C3" i="15"/>
  <c r="D3" i="15" s="1"/>
  <c r="E3" i="15" s="1"/>
  <c r="F3" i="15" s="1"/>
  <c r="G3" i="15" s="1"/>
  <c r="H3" i="15" s="1"/>
  <c r="I3" i="15" s="1"/>
  <c r="J3" i="15" s="1"/>
  <c r="K3" i="15" s="1"/>
  <c r="L3" i="15" s="1"/>
  <c r="M3" i="15" s="1"/>
  <c r="N3" i="15" s="1"/>
  <c r="O3" i="15" s="1"/>
  <c r="P3" i="15" s="1"/>
  <c r="Q3" i="15" s="1"/>
  <c r="R3" i="15" s="1"/>
  <c r="S3" i="15" s="1"/>
  <c r="T3" i="15" s="1"/>
  <c r="U3" i="15" s="1"/>
  <c r="V3" i="15" s="1"/>
  <c r="W3" i="15" s="1"/>
  <c r="X3" i="15" s="1"/>
  <c r="Y3" i="15" s="1"/>
  <c r="Z3" i="15" s="1"/>
  <c r="AA3" i="15" s="1"/>
  <c r="AB3" i="15" s="1"/>
  <c r="AC3" i="15" s="1"/>
  <c r="AD3" i="15" s="1"/>
  <c r="C3" i="13"/>
  <c r="D3" i="13" s="1"/>
  <c r="E3" i="13" s="1"/>
  <c r="F3" i="13" s="1"/>
  <c r="G3" i="13" s="1"/>
  <c r="H3" i="13" s="1"/>
  <c r="I3" i="13" s="1"/>
  <c r="J3" i="13" s="1"/>
  <c r="K3" i="13" s="1"/>
  <c r="L3" i="13" s="1"/>
  <c r="M3" i="13" s="1"/>
  <c r="N3" i="13" s="1"/>
  <c r="O3" i="13" s="1"/>
  <c r="P3" i="13" s="1"/>
  <c r="Q3" i="13" s="1"/>
  <c r="R3" i="13" s="1"/>
  <c r="S3" i="13" s="1"/>
  <c r="T3" i="13" s="1"/>
  <c r="U3" i="13" s="1"/>
  <c r="V3" i="13" s="1"/>
  <c r="W3" i="13" s="1"/>
  <c r="X3" i="13" s="1"/>
  <c r="Y3" i="13" s="1"/>
  <c r="Z3" i="13" s="1"/>
  <c r="AA3" i="13" s="1"/>
  <c r="AB3" i="13" s="1"/>
  <c r="AC3" i="13" s="1"/>
  <c r="AD3" i="13" s="1"/>
  <c r="C3" i="12"/>
  <c r="D3" i="12" s="1"/>
  <c r="E3" i="12" s="1"/>
  <c r="F3" i="12" s="1"/>
  <c r="G3" i="12" s="1"/>
  <c r="H3" i="12" s="1"/>
  <c r="I3" i="12" s="1"/>
  <c r="J3" i="12" s="1"/>
  <c r="K3" i="12" s="1"/>
  <c r="L3" i="12" s="1"/>
  <c r="M3" i="12" s="1"/>
  <c r="N3" i="12" s="1"/>
  <c r="O3" i="12" s="1"/>
  <c r="P3" i="12" s="1"/>
  <c r="Q3" i="12" s="1"/>
  <c r="R3" i="12" s="1"/>
  <c r="S3" i="12" s="1"/>
  <c r="T3" i="12" s="1"/>
  <c r="U3" i="12" s="1"/>
  <c r="V3" i="12" s="1"/>
  <c r="W3" i="12" s="1"/>
  <c r="X3" i="12" s="1"/>
  <c r="Y3" i="12" s="1"/>
  <c r="Z3" i="12" s="1"/>
  <c r="AA3" i="12" s="1"/>
  <c r="AB3" i="12" s="1"/>
  <c r="AC3" i="12" s="1"/>
  <c r="AD3" i="12" s="1"/>
  <c r="C3" i="9"/>
  <c r="D3" i="9" s="1"/>
  <c r="E3" i="9" s="1"/>
  <c r="F3" i="9"/>
  <c r="G3" i="9" s="1"/>
  <c r="H3" i="9" s="1"/>
  <c r="I3" i="9" s="1"/>
  <c r="J3" i="9" s="1"/>
  <c r="K3" i="9" s="1"/>
  <c r="L3" i="9" s="1"/>
  <c r="M3" i="9" s="1"/>
  <c r="N3" i="9" s="1"/>
  <c r="O3" i="9" s="1"/>
  <c r="P3" i="9" s="1"/>
  <c r="Q3" i="9" s="1"/>
  <c r="R3" i="9" s="1"/>
  <c r="S3" i="9" s="1"/>
  <c r="T3" i="9" s="1"/>
  <c r="U3" i="9" s="1"/>
  <c r="V3" i="9" s="1"/>
  <c r="W3" i="9" s="1"/>
  <c r="X3" i="9" s="1"/>
  <c r="Y3" i="9" s="1"/>
  <c r="Z3" i="9" s="1"/>
  <c r="AA3" i="9" s="1"/>
  <c r="AB3" i="9" s="1"/>
  <c r="AC3" i="9" s="1"/>
  <c r="AD3" i="9" s="1"/>
  <c r="C3" i="8"/>
  <c r="D3" i="8" s="1"/>
  <c r="E3" i="8" s="1"/>
  <c r="F3" i="8" s="1"/>
  <c r="G3" i="8" s="1"/>
  <c r="H3" i="8" s="1"/>
  <c r="I3" i="8" s="1"/>
  <c r="J3" i="8" s="1"/>
  <c r="K3" i="8" s="1"/>
  <c r="L3" i="8" s="1"/>
  <c r="M3" i="8" s="1"/>
  <c r="N3" i="8" s="1"/>
  <c r="O3" i="8" s="1"/>
  <c r="P3" i="8" s="1"/>
  <c r="Q3" i="8" s="1"/>
  <c r="R3" i="8" s="1"/>
  <c r="S3" i="8" s="1"/>
  <c r="T3" i="8" s="1"/>
  <c r="U3" i="8" s="1"/>
  <c r="V3" i="8" s="1"/>
  <c r="W3" i="8" s="1"/>
  <c r="X3" i="8" s="1"/>
  <c r="Y3" i="8" s="1"/>
  <c r="Z3" i="8" s="1"/>
  <c r="AA3" i="8" s="1"/>
  <c r="AB3" i="8" s="1"/>
  <c r="AC3" i="8" s="1"/>
  <c r="AD3" i="8" s="1"/>
  <c r="C3" i="7"/>
  <c r="D3" i="7" s="1"/>
  <c r="E3" i="7" s="1"/>
  <c r="F3" i="7" s="1"/>
  <c r="G3" i="7" s="1"/>
  <c r="H3" i="7" s="1"/>
  <c r="I3" i="7" s="1"/>
  <c r="J3" i="7" s="1"/>
  <c r="K3" i="7" s="1"/>
  <c r="L3" i="7" s="1"/>
  <c r="M3" i="7" s="1"/>
  <c r="N3" i="7" s="1"/>
  <c r="O3" i="7" s="1"/>
  <c r="P3" i="7" s="1"/>
  <c r="Q3" i="7" s="1"/>
  <c r="R3" i="7" s="1"/>
  <c r="S3" i="7" s="1"/>
  <c r="T3" i="7" s="1"/>
  <c r="U3" i="7" s="1"/>
  <c r="V3" i="7" s="1"/>
  <c r="W3" i="7" s="1"/>
  <c r="X3" i="7" s="1"/>
  <c r="Y3" i="7" s="1"/>
  <c r="Z3" i="7" s="1"/>
  <c r="AA3" i="7" s="1"/>
  <c r="AB3" i="7" s="1"/>
  <c r="AC3" i="7" s="1"/>
  <c r="AD3" i="7" s="1"/>
  <c r="C3" i="6"/>
  <c r="D3" i="6" s="1"/>
  <c r="E3" i="6" s="1"/>
  <c r="F3" i="6" s="1"/>
  <c r="G3" i="6" s="1"/>
  <c r="H3" i="6" s="1"/>
  <c r="I3" i="6" s="1"/>
  <c r="J3" i="6" s="1"/>
  <c r="K3" i="6" s="1"/>
  <c r="L3" i="6" s="1"/>
  <c r="M3" i="6" s="1"/>
  <c r="N3" i="6" s="1"/>
  <c r="O3" i="6" s="1"/>
  <c r="P3" i="6" s="1"/>
  <c r="Q3" i="6" s="1"/>
  <c r="R3" i="6" s="1"/>
  <c r="S3" i="6" s="1"/>
  <c r="T3" i="6" s="1"/>
  <c r="U3" i="6" s="1"/>
  <c r="V3" i="6" s="1"/>
  <c r="W3" i="6" s="1"/>
  <c r="X3" i="6" s="1"/>
  <c r="Y3" i="6" s="1"/>
  <c r="Z3" i="6" s="1"/>
  <c r="AA3" i="6" s="1"/>
  <c r="AB3" i="6" s="1"/>
  <c r="AC3" i="6" s="1"/>
  <c r="AD3" i="6" s="1"/>
  <c r="C3" i="5"/>
  <c r="D3" i="5" s="1"/>
  <c r="E3" i="5" s="1"/>
  <c r="F3" i="5" s="1"/>
  <c r="G3" i="5" s="1"/>
  <c r="H3" i="5" s="1"/>
  <c r="I3" i="5" s="1"/>
  <c r="J3" i="5" s="1"/>
  <c r="K3" i="5" s="1"/>
  <c r="L3" i="5" s="1"/>
  <c r="M3" i="5" s="1"/>
  <c r="N3" i="5" s="1"/>
  <c r="O3" i="5" s="1"/>
  <c r="P3" i="5" s="1"/>
  <c r="Q3" i="5" s="1"/>
  <c r="R3" i="5" s="1"/>
  <c r="S3" i="5" s="1"/>
  <c r="T3" i="5" s="1"/>
  <c r="U3" i="5" s="1"/>
  <c r="V3" i="5" s="1"/>
  <c r="W3" i="5" s="1"/>
  <c r="X3" i="5" s="1"/>
  <c r="Y3" i="5" s="1"/>
  <c r="Z3" i="5" s="1"/>
  <c r="AA3" i="5" s="1"/>
  <c r="AB3" i="5" s="1"/>
  <c r="AC3" i="5" s="1"/>
  <c r="AD3" i="5" s="1"/>
  <c r="C3" i="4"/>
  <c r="D3" i="4" s="1"/>
  <c r="E3" i="4" s="1"/>
  <c r="F3" i="4" s="1"/>
  <c r="G3" i="4" s="1"/>
  <c r="H3" i="4" s="1"/>
  <c r="I3" i="4" s="1"/>
  <c r="J3" i="4" s="1"/>
  <c r="K3" i="4" s="1"/>
  <c r="L3" i="4" s="1"/>
  <c r="M3" i="4" s="1"/>
  <c r="N3" i="4" s="1"/>
  <c r="O3" i="4" s="1"/>
  <c r="P3" i="4" s="1"/>
  <c r="Q3" i="4" s="1"/>
  <c r="R3" i="4" s="1"/>
  <c r="S3" i="4" s="1"/>
  <c r="T3" i="4" s="1"/>
  <c r="U3" i="4" s="1"/>
  <c r="V3" i="4" s="1"/>
  <c r="W3" i="4" s="1"/>
  <c r="X3" i="4" s="1"/>
  <c r="Y3" i="4" s="1"/>
  <c r="Z3" i="4" s="1"/>
  <c r="AA3" i="4" s="1"/>
  <c r="AB3" i="4" s="1"/>
  <c r="AC3" i="4" s="1"/>
  <c r="AD3" i="4" s="1"/>
  <c r="AH20" i="9"/>
  <c r="AG32" i="7"/>
  <c r="AG24" i="12"/>
  <c r="AG6" i="12"/>
  <c r="AH5" i="14"/>
  <c r="AH22" i="6"/>
  <c r="AH20" i="6"/>
  <c r="AH20" i="8"/>
  <c r="AH21" i="6"/>
  <c r="AG29" i="7"/>
  <c r="AG24" i="6"/>
  <c r="AG22" i="5"/>
  <c r="AG20" i="6"/>
  <c r="AG20" i="8"/>
  <c r="AH21" i="9"/>
  <c r="AH32" i="8"/>
  <c r="AG27" i="6"/>
  <c r="AG13" i="14"/>
  <c r="AG12" i="8"/>
  <c r="AG10" i="14"/>
  <c r="AH5" i="5"/>
  <c r="AH11" i="9"/>
  <c r="AG29" i="6"/>
  <c r="AG21" i="7"/>
  <c r="AH21" i="8"/>
  <c r="AG21" i="12"/>
  <c r="AG21" i="9"/>
  <c r="AG21" i="5"/>
  <c r="AG17" i="12"/>
  <c r="AG13" i="9"/>
  <c r="AG13" i="6"/>
  <c r="AG13" i="12"/>
  <c r="AG13" i="15"/>
  <c r="AG13" i="7"/>
  <c r="AG13" i="8"/>
  <c r="AH12" i="9"/>
  <c r="AG12" i="15"/>
  <c r="AH12" i="8"/>
  <c r="AG12" i="14"/>
  <c r="AH12" i="14"/>
  <c r="AG12" i="9"/>
  <c r="AG10" i="4"/>
  <c r="AH5" i="9"/>
  <c r="AG29" i="12"/>
  <c r="AG24" i="7"/>
  <c r="AG24" i="5"/>
  <c r="AG22" i="6"/>
  <c r="AG22" i="14"/>
  <c r="AH22" i="8"/>
  <c r="AH22" i="9"/>
  <c r="AG21" i="8"/>
  <c r="AG20" i="4"/>
  <c r="AG17" i="14"/>
  <c r="AG17" i="8"/>
  <c r="AH13" i="14"/>
  <c r="AH13" i="8"/>
  <c r="AH13" i="9"/>
  <c r="AH13" i="6"/>
  <c r="AG6" i="14"/>
  <c r="AG6" i="15"/>
  <c r="AG6" i="7"/>
  <c r="AG6" i="9"/>
  <c r="AG5" i="15"/>
  <c r="AG29" i="15"/>
  <c r="AH27" i="9"/>
  <c r="AG22" i="7"/>
  <c r="AG22" i="8"/>
  <c r="AG16" i="7"/>
  <c r="AG16" i="14"/>
  <c r="AG12" i="12"/>
  <c r="AG11" i="9"/>
  <c r="AG10" i="8"/>
  <c r="AH6" i="14"/>
  <c r="AH6" i="9"/>
  <c r="AH5" i="8"/>
  <c r="AG13" i="4"/>
  <c r="AH32" i="9"/>
  <c r="AG29" i="4"/>
  <c r="AH26" i="6"/>
  <c r="AG26" i="7"/>
  <c r="AG26" i="8"/>
  <c r="AH26" i="9"/>
  <c r="AG26" i="12"/>
  <c r="AG26" i="15"/>
  <c r="AH26" i="14"/>
  <c r="AG26" i="9"/>
  <c r="AG26" i="6"/>
  <c r="AH26" i="8"/>
  <c r="AH26" i="5"/>
  <c r="AG26" i="14"/>
  <c r="AG25" i="14"/>
  <c r="AG25" i="9"/>
  <c r="AH25" i="5"/>
  <c r="AG25" i="6"/>
  <c r="AG23" i="7"/>
  <c r="AG23" i="8"/>
  <c r="AG23" i="15"/>
  <c r="AG24" i="15"/>
  <c r="AH23" i="5"/>
  <c r="AH23" i="6"/>
  <c r="AH23" i="8"/>
  <c r="AG23" i="9"/>
  <c r="AG23" i="14"/>
  <c r="AG23" i="12"/>
  <c r="AG23" i="5"/>
  <c r="AG23" i="4"/>
  <c r="AG23" i="6"/>
  <c r="AH23" i="9"/>
  <c r="AH23" i="14"/>
  <c r="AG22" i="9"/>
  <c r="AG21" i="4"/>
  <c r="AH20" i="5"/>
  <c r="AG18" i="7"/>
  <c r="AG18" i="5"/>
  <c r="AG18" i="8"/>
  <c r="AG17" i="9"/>
  <c r="AG17" i="4"/>
  <c r="AG17" i="7"/>
  <c r="AG17" i="15"/>
  <c r="AG17" i="5"/>
  <c r="AH17" i="14"/>
  <c r="AH17" i="6"/>
  <c r="AG16" i="9"/>
  <c r="AH16" i="8"/>
  <c r="AG16" i="4"/>
  <c r="AG16" i="5"/>
  <c r="AG16" i="12"/>
  <c r="AG16" i="15"/>
  <c r="AH15" i="5"/>
  <c r="AG12" i="5"/>
  <c r="AH7" i="6"/>
  <c r="AG7" i="6"/>
  <c r="AH7" i="8"/>
  <c r="AG7" i="12"/>
  <c r="AH6" i="5"/>
  <c r="AG5" i="6"/>
  <c r="AG5" i="4"/>
  <c r="AG7" i="4" l="1"/>
  <c r="AG22" i="4"/>
  <c r="AG18" i="4"/>
  <c r="AG30" i="4"/>
  <c r="AH7" i="5"/>
  <c r="AG20" i="5"/>
  <c r="AH24" i="5"/>
  <c r="AG21" i="6"/>
  <c r="AH32" i="6"/>
  <c r="AG15" i="7"/>
  <c r="AH18" i="8"/>
  <c r="AH27" i="8"/>
  <c r="AH25" i="9"/>
  <c r="AG25" i="12"/>
  <c r="AG27" i="12"/>
  <c r="AG32" i="12"/>
  <c r="AG7" i="15"/>
  <c r="AG32" i="15"/>
  <c r="AH10" i="14"/>
  <c r="AG32" i="14"/>
  <c r="AH32" i="5"/>
  <c r="AG17" i="6"/>
  <c r="AH17" i="8"/>
  <c r="AG18" i="12"/>
  <c r="AG32" i="4"/>
  <c r="AG13" i="5"/>
  <c r="AG25" i="5"/>
  <c r="AH29" i="5"/>
  <c r="AH18" i="5"/>
  <c r="AH12" i="6"/>
  <c r="AG18" i="6"/>
  <c r="AH29" i="6"/>
  <c r="AG32" i="6"/>
  <c r="AG11" i="7"/>
  <c r="AH25" i="8"/>
  <c r="AG27" i="8"/>
  <c r="AH10" i="9"/>
  <c r="AG15" i="9"/>
  <c r="AG32" i="9"/>
  <c r="AG24" i="4"/>
  <c r="AH13" i="5"/>
  <c r="AG11" i="4"/>
  <c r="AG12" i="4"/>
  <c r="AG25" i="4"/>
  <c r="AG10" i="5"/>
  <c r="AG11" i="5"/>
  <c r="AH12" i="5"/>
  <c r="AG15" i="5"/>
  <c r="AH16" i="5"/>
  <c r="AH27" i="5"/>
  <c r="AH17" i="5"/>
  <c r="AG15" i="6"/>
  <c r="AH16" i="6"/>
  <c r="AH24" i="6"/>
  <c r="AG10" i="7"/>
  <c r="AG12" i="7"/>
  <c r="AG16" i="8"/>
  <c r="AG32" i="8"/>
  <c r="AG18" i="9"/>
  <c r="AH17" i="9"/>
  <c r="AG15" i="14"/>
  <c r="AH25" i="14"/>
  <c r="AG30" i="7"/>
  <c r="AH30" i="8"/>
  <c r="AG30" i="12"/>
  <c r="AG30" i="15"/>
  <c r="AH30" i="5"/>
  <c r="AG30" i="6"/>
  <c r="AG32" i="5"/>
  <c r="AH30" i="9"/>
  <c r="AH30" i="6"/>
  <c r="AG27" i="9"/>
  <c r="AG27" i="5"/>
  <c r="AG27" i="4"/>
  <c r="AH27" i="14"/>
  <c r="AG25" i="15"/>
  <c r="AG18" i="14"/>
  <c r="AH18" i="6"/>
  <c r="AG16" i="6"/>
  <c r="AG15" i="8"/>
  <c r="AH15" i="14"/>
  <c r="AG12" i="6"/>
  <c r="AG11" i="6"/>
  <c r="AG10" i="15"/>
  <c r="AH10" i="8"/>
  <c r="AG10" i="6"/>
  <c r="AH10" i="5"/>
  <c r="AG10" i="9"/>
  <c r="AG7" i="9"/>
  <c r="AG7" i="7"/>
  <c r="AH7" i="14"/>
  <c r="AH7" i="9"/>
  <c r="AH6" i="6"/>
  <c r="AG33" i="14" l="1"/>
  <c r="AH33" i="14"/>
  <c r="AG34" i="14"/>
  <c r="AH33" i="9"/>
  <c r="AH33" i="6"/>
  <c r="AH33" i="8"/>
  <c r="AG33" i="8"/>
  <c r="AG33" i="4"/>
  <c r="AH33" i="5"/>
  <c r="AG33" i="7"/>
  <c r="AG33" i="6"/>
  <c r="AG33" i="9"/>
  <c r="AG33" i="5"/>
  <c r="AG33" i="15"/>
  <c r="AG33" i="12"/>
</calcChain>
</file>

<file path=xl/sharedStrings.xml><?xml version="1.0" encoding="utf-8"?>
<sst xmlns="http://schemas.openxmlformats.org/spreadsheetml/2006/main" count="644" uniqueCount="147">
  <si>
    <t>Amambai</t>
  </si>
  <si>
    <t>Aquidauana</t>
  </si>
  <si>
    <t>Campo Grande</t>
  </si>
  <si>
    <t>Cassilândia</t>
  </si>
  <si>
    <t>Chapadão do Sul</t>
  </si>
  <si>
    <t>Corumbá</t>
  </si>
  <si>
    <t>Coxim</t>
  </si>
  <si>
    <t>Dourados</t>
  </si>
  <si>
    <t>Itaquirai</t>
  </si>
  <si>
    <t>Ivinhema</t>
  </si>
  <si>
    <t>Juti</t>
  </si>
  <si>
    <t>Maracaju</t>
  </si>
  <si>
    <t>Miranda</t>
  </si>
  <si>
    <t>Nhumirim</t>
  </si>
  <si>
    <t>Paranaíba</t>
  </si>
  <si>
    <t>Ponta Porã</t>
  </si>
  <si>
    <t>Porto Murtinho</t>
  </si>
  <si>
    <t>Rio Brilhante</t>
  </si>
  <si>
    <t>São Gabriel do Oeste</t>
  </si>
  <si>
    <t>Sete Quedas</t>
  </si>
  <si>
    <t>Três Lagoas</t>
  </si>
  <si>
    <t>Municípios</t>
  </si>
  <si>
    <t xml:space="preserve">Temperatura Instantânea </t>
  </si>
  <si>
    <t>Temperatura Máxima</t>
  </si>
  <si>
    <t>Temperatura Mínima</t>
  </si>
  <si>
    <t>Umidade Instantânea</t>
  </si>
  <si>
    <t>Umidade Máxima</t>
  </si>
  <si>
    <t>Umidade Mínima</t>
  </si>
  <si>
    <t>Velocidade do Vento Máxima</t>
  </si>
  <si>
    <t>Direção do Vento</t>
  </si>
  <si>
    <t>Chuva</t>
  </si>
  <si>
    <t>Sidrolândia</t>
  </si>
  <si>
    <t>Rajada do Vento</t>
  </si>
  <si>
    <t>Máxima Registrada</t>
  </si>
  <si>
    <t>Média Registrada</t>
  </si>
  <si>
    <t>Mínima Registrada</t>
  </si>
  <si>
    <t>Acumulada</t>
  </si>
  <si>
    <t>Maior Ocorrência no Estado</t>
  </si>
  <si>
    <t>Maior Ocorrência no dia</t>
  </si>
  <si>
    <t>Mês</t>
  </si>
  <si>
    <t>Média</t>
  </si>
  <si>
    <t>Máxima</t>
  </si>
  <si>
    <t>Mínima</t>
  </si>
  <si>
    <t>Maior Ocorrência</t>
  </si>
  <si>
    <t>Total</t>
  </si>
  <si>
    <t>Água Clara</t>
  </si>
  <si>
    <t>Bela Vista</t>
  </si>
  <si>
    <t>Jardim</t>
  </si>
  <si>
    <t>Costa Rica</t>
  </si>
  <si>
    <t>Sonora</t>
  </si>
  <si>
    <t xml:space="preserve"> </t>
  </si>
  <si>
    <t>Carlos Eduardo Borges Daniel</t>
  </si>
  <si>
    <t>Geógrafo/Assessoria Técnica/Cemtec</t>
  </si>
  <si>
    <t xml:space="preserve">  </t>
  </si>
  <si>
    <t>Dias sem chuvas</t>
  </si>
  <si>
    <t>no mês</t>
  </si>
  <si>
    <t>NE</t>
  </si>
  <si>
    <t>L</t>
  </si>
  <si>
    <t>Bataguassu</t>
  </si>
  <si>
    <t>Cátia Braga</t>
  </si>
  <si>
    <t>Meteorologista/Cemtec</t>
  </si>
  <si>
    <t>MUNICÍPIOS DO ESTADO DE MS</t>
  </si>
  <si>
    <t>PCDs</t>
  </si>
  <si>
    <t>Código da estação</t>
  </si>
  <si>
    <t>Latitude         ( ° )</t>
  </si>
  <si>
    <t>Longitude  ( ° )</t>
  </si>
  <si>
    <t>Altitude (m)</t>
  </si>
  <si>
    <t>Aberta em:</t>
  </si>
  <si>
    <t>PCDs DO INMET</t>
  </si>
  <si>
    <t>Localização Física das PCDs Automáticas</t>
  </si>
  <si>
    <t xml:space="preserve">Água Clara </t>
  </si>
  <si>
    <t>INMET</t>
  </si>
  <si>
    <t>A 756</t>
  </si>
  <si>
    <t>Rodovia BR 262, Km 134 (Prefeitura)</t>
  </si>
  <si>
    <t>A 750</t>
  </si>
  <si>
    <t>Rodovia Amambaí – Arial Moreira – km 17 (Escola Agrotécnica)</t>
  </si>
  <si>
    <t>A719</t>
  </si>
  <si>
    <t>Av. Duque de Caxias – Bairro Alto (Exército)</t>
  </si>
  <si>
    <t>A 757</t>
  </si>
  <si>
    <t>Rua Alcebíades Bobadilha da Cunha, 627 (Exército)</t>
  </si>
  <si>
    <t>A 759</t>
  </si>
  <si>
    <t xml:space="preserve"> BR 267, km 35 - Distrito Industrial Casulo</t>
  </si>
  <si>
    <t>A702</t>
  </si>
  <si>
    <t>BR 262 – km 04 – Saída para Aquidauana (EMBRAPA)</t>
  </si>
  <si>
    <t>A742</t>
  </si>
  <si>
    <t>Rodovia BR 158 – Saída para Paranaíba (Conab)</t>
  </si>
  <si>
    <t>A730</t>
  </si>
  <si>
    <t>Rodovia MS 306 – km 96 – Saída para Cassilândia (Exército)</t>
  </si>
  <si>
    <t>A724</t>
  </si>
  <si>
    <t>Rua Cárceres, 296 – Centro (Exército) Coronel Rocha- 32311890</t>
  </si>
  <si>
    <t>A760</t>
  </si>
  <si>
    <t>Aeroporto de Costa Rica</t>
  </si>
  <si>
    <t>A720</t>
  </si>
  <si>
    <t>47° BI – BR 163 – km 729 – Vila São Paulo (Exército)</t>
  </si>
  <si>
    <t>A721</t>
  </si>
  <si>
    <t>Av. Guaicurus, n° 9000 (Exército) 67-34169490</t>
  </si>
  <si>
    <t>Itaquiraí</t>
  </si>
  <si>
    <t>A 752</t>
  </si>
  <si>
    <t>Rodovia BR 163 – km 80 (Escola Família Agrícola)</t>
  </si>
  <si>
    <t>A709</t>
  </si>
  <si>
    <t>Av. Antonio Travain, s/n° (Prefeitura)</t>
  </si>
  <si>
    <t xml:space="preserve">A 758 </t>
  </si>
  <si>
    <t>Rua Ren Ary Rodrigues, 2.520 (Exército)</t>
  </si>
  <si>
    <t>A 749</t>
  </si>
  <si>
    <t>Av. Sergio Marciel, 525 (Prefeitura)</t>
  </si>
  <si>
    <t>A731</t>
  </si>
  <si>
    <t>Rodovia MS 460 – km 1,5 – Saída para Água Fria (Conab) Fone: 67-34541384 Elvis  Rodrigues Lima ms.ua-maracaju@conab.gov.br</t>
  </si>
  <si>
    <t>A722</t>
  </si>
  <si>
    <t>Rodovia MS 339 – km 20 – Zona Rural (Exército)</t>
  </si>
  <si>
    <t>Nhumirim (Embrapa Pantanal)</t>
  </si>
  <si>
    <t>A717</t>
  </si>
  <si>
    <t>Rua 21 de Setembro, 1880 – Fazenda Nhumirim (EMBRAPA)</t>
  </si>
  <si>
    <t>A710</t>
  </si>
  <si>
    <t>13/112006</t>
  </si>
  <si>
    <t>Av. Três Lagoas, s/n° - Jardim Jaraguá (Prefeitura)</t>
  </si>
  <si>
    <t>A703</t>
  </si>
  <si>
    <t>Av. Brasil esquina com Cardoso s/n° (Prefeitura)</t>
  </si>
  <si>
    <t>A723</t>
  </si>
  <si>
    <t>Cia de Fronteira – Rua Capitão Cantalice, 1077 (Exército)</t>
  </si>
  <si>
    <t>A732</t>
  </si>
  <si>
    <t>Rodovia BR 163 – km 541 – Zona Rural (Exército)</t>
  </si>
  <si>
    <t xml:space="preserve">Rio Brilhante </t>
  </si>
  <si>
    <t>A743</t>
  </si>
  <si>
    <t>Rodovia BR 163 – km 252 (Conab)</t>
  </si>
  <si>
    <t>A754</t>
  </si>
  <si>
    <t>1°/10/2008</t>
  </si>
  <si>
    <t xml:space="preserve"> Rodovia MS, km 162 – Saída para Maracajú (Conab) 32721371</t>
  </si>
  <si>
    <t>A751</t>
  </si>
  <si>
    <t>(Prefeitura)</t>
  </si>
  <si>
    <t>A761</t>
  </si>
  <si>
    <t>30/11/2012</t>
  </si>
  <si>
    <t>Rua da Cana, 178 - Centro</t>
  </si>
  <si>
    <t>A704</t>
  </si>
  <si>
    <t>Rua 13 de Junho, 352 – Bairro Santos Dumont (Prefeitura)</t>
  </si>
  <si>
    <t>TOTAL</t>
  </si>
  <si>
    <t xml:space="preserve">Fontes: </t>
  </si>
  <si>
    <t>http://www.inmet.gov.br/sonabra/maps/automaticas.php</t>
  </si>
  <si>
    <t>(*)_NID_Nenhuma Informação Disponivel_Idem para as demais Variáveis</t>
  </si>
  <si>
    <t>Março/2015</t>
  </si>
  <si>
    <t>Fonte: Inmet/Sepaf/Agraer/Cemtec-MS</t>
  </si>
  <si>
    <t>*</t>
  </si>
  <si>
    <t>NO</t>
  </si>
  <si>
    <t>N</t>
  </si>
  <si>
    <t>SO</t>
  </si>
  <si>
    <t>SE</t>
  </si>
  <si>
    <t>S</t>
  </si>
  <si>
    <t>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</si>
</sst>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(* #,##0.00_);_(* \(#,##0.00\);_(* &quot;-&quot;??_);_(@_)"/>
  </numFmts>
  <fonts count="26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2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9"/>
      <color indexed="8"/>
      <name val="Arial"/>
      <family val="2"/>
    </font>
    <font>
      <b/>
      <sz val="16"/>
      <color rgb="FFFF0000"/>
      <name val="Arial"/>
      <family val="2"/>
    </font>
    <font>
      <b/>
      <sz val="9"/>
      <color rgb="FFC00000"/>
      <name val="Arial"/>
      <family val="2"/>
    </font>
    <font>
      <b/>
      <i/>
      <sz val="9"/>
      <name val="Arial"/>
      <family val="2"/>
    </font>
    <font>
      <sz val="10"/>
      <name val="Arial"/>
      <family val="2"/>
    </font>
    <font>
      <b/>
      <sz val="18"/>
      <name val="Arial"/>
      <family val="2"/>
    </font>
    <font>
      <sz val="9"/>
      <color rgb="FFC00000"/>
      <name val="Arial"/>
      <family val="2"/>
    </font>
    <font>
      <sz val="9"/>
      <color rgb="FFFF0000"/>
      <name val="Arial"/>
      <family val="2"/>
    </font>
    <font>
      <b/>
      <sz val="10"/>
      <color rgb="FFC00000"/>
      <name val="Arial"/>
      <family val="2"/>
    </font>
    <font>
      <b/>
      <sz val="9"/>
      <color theme="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8"/>
      <color rgb="FFC00000"/>
      <name val="Arial"/>
      <family val="2"/>
    </font>
    <font>
      <b/>
      <sz val="16"/>
      <color rgb="FFC00000"/>
      <name val="Arial"/>
      <family val="2"/>
    </font>
    <font>
      <b/>
      <sz val="14"/>
      <color rgb="FFC00000"/>
      <name val="Arial"/>
      <family val="2"/>
    </font>
    <font>
      <sz val="8"/>
      <color rgb="FFC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gray125">
        <bgColor theme="0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20" fillId="0" borderId="0" applyFont="0" applyFill="0" applyBorder="0" applyAlignment="0" applyProtection="0"/>
    <xf numFmtId="0" fontId="21" fillId="0" borderId="0" applyNumberFormat="0" applyFill="0" applyBorder="0" applyAlignment="0" applyProtection="0">
      <alignment vertical="top"/>
      <protection locked="0"/>
    </xf>
  </cellStyleXfs>
  <cellXfs count="143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0" fontId="5" fillId="0" borderId="0" xfId="0" applyFont="1"/>
    <xf numFmtId="0" fontId="6" fillId="0" borderId="0" xfId="0" applyFont="1"/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vertical="center"/>
    </xf>
    <xf numFmtId="1" fontId="9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left" vertical="center"/>
    </xf>
    <xf numFmtId="2" fontId="10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/>
    </xf>
    <xf numFmtId="1" fontId="10" fillId="0" borderId="1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1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/>
    <xf numFmtId="0" fontId="17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2" fontId="4" fillId="2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2" fontId="4" fillId="3" borderId="1" xfId="0" applyNumberFormat="1" applyFont="1" applyFill="1" applyBorder="1" applyAlignment="1">
      <alignment horizontal="center" vertical="center"/>
    </xf>
    <xf numFmtId="2" fontId="9" fillId="3" borderId="1" xfId="0" applyNumberFormat="1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2" fontId="6" fillId="4" borderId="1" xfId="0" applyNumberFormat="1" applyFont="1" applyFill="1" applyBorder="1" applyAlignment="1">
      <alignment horizontal="center" vertical="center"/>
    </xf>
    <xf numFmtId="2" fontId="9" fillId="4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1" fontId="12" fillId="0" borderId="1" xfId="0" applyNumberFormat="1" applyFont="1" applyBorder="1" applyAlignment="1">
      <alignment horizontal="center" vertical="center"/>
    </xf>
    <xf numFmtId="0" fontId="12" fillId="0" borderId="1" xfId="0" applyNumberFormat="1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/>
    </xf>
    <xf numFmtId="14" fontId="18" fillId="0" borderId="1" xfId="0" applyNumberFormat="1" applyFont="1" applyBorder="1" applyAlignment="1">
      <alignment horizontal="center"/>
    </xf>
    <xf numFmtId="0" fontId="18" fillId="1" borderId="1" xfId="0" applyFont="1" applyFill="1" applyBorder="1" applyAlignment="1">
      <alignment horizontal="center" vertical="center"/>
    </xf>
    <xf numFmtId="1" fontId="12" fillId="0" borderId="1" xfId="0" applyNumberFormat="1" applyFont="1" applyBorder="1" applyAlignment="1">
      <alignment horizontal="center"/>
    </xf>
    <xf numFmtId="2" fontId="19" fillId="6" borderId="1" xfId="0" applyNumberFormat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 wrapText="1"/>
    </xf>
    <xf numFmtId="0" fontId="0" fillId="7" borderId="0" xfId="0" applyFill="1" applyAlignment="1">
      <alignment horizontal="center"/>
    </xf>
    <xf numFmtId="0" fontId="0" fillId="0" borderId="0" xfId="0" applyAlignment="1">
      <alignment horizontal="center"/>
    </xf>
    <xf numFmtId="0" fontId="14" fillId="7" borderId="1" xfId="0" applyFont="1" applyFill="1" applyBorder="1" applyAlignment="1">
      <alignment wrapText="1"/>
    </xf>
    <xf numFmtId="0" fontId="14" fillId="7" borderId="1" xfId="0" applyFont="1" applyFill="1" applyBorder="1" applyAlignment="1">
      <alignment horizontal="center" vertical="center" wrapText="1"/>
    </xf>
    <xf numFmtId="14" fontId="14" fillId="7" borderId="1" xfId="0" applyNumberFormat="1" applyFont="1" applyFill="1" applyBorder="1" applyAlignment="1">
      <alignment horizontal="center" vertical="center" wrapText="1"/>
    </xf>
    <xf numFmtId="0" fontId="14" fillId="7" borderId="1" xfId="0" applyFont="1" applyFill="1" applyBorder="1" applyAlignment="1">
      <alignment horizontal="center" wrapText="1"/>
    </xf>
    <xf numFmtId="0" fontId="0" fillId="0" borderId="0" xfId="0" applyFill="1" applyAlignment="1">
      <alignment horizontal="center"/>
    </xf>
    <xf numFmtId="14" fontId="14" fillId="7" borderId="1" xfId="0" applyNumberFormat="1" applyFont="1" applyFill="1" applyBorder="1" applyAlignment="1">
      <alignment horizontal="center" wrapText="1"/>
    </xf>
    <xf numFmtId="0" fontId="0" fillId="7" borderId="0" xfId="0" applyFill="1"/>
    <xf numFmtId="0" fontId="14" fillId="7" borderId="1" xfId="0" applyNumberFormat="1" applyFont="1" applyFill="1" applyBorder="1" applyAlignment="1">
      <alignment horizontal="center" wrapText="1"/>
    </xf>
    <xf numFmtId="0" fontId="0" fillId="7" borderId="1" xfId="0" applyFill="1" applyBorder="1" applyAlignment="1">
      <alignment horizontal="center"/>
    </xf>
    <xf numFmtId="0" fontId="0" fillId="0" borderId="0" xfId="0" applyFill="1"/>
    <xf numFmtId="0" fontId="0" fillId="7" borderId="1" xfId="0" applyNumberFormat="1" applyFill="1" applyBorder="1" applyAlignment="1">
      <alignment horizontal="center"/>
    </xf>
    <xf numFmtId="0" fontId="14" fillId="7" borderId="1" xfId="0" applyFont="1" applyFill="1" applyBorder="1" applyAlignment="1">
      <alignment horizontal="left" vertical="center" wrapText="1"/>
    </xf>
    <xf numFmtId="0" fontId="14" fillId="7" borderId="1" xfId="0" applyNumberFormat="1" applyFont="1" applyFill="1" applyBorder="1" applyAlignment="1">
      <alignment horizontal="center" vertical="center" wrapText="1"/>
    </xf>
    <xf numFmtId="0" fontId="0" fillId="7" borderId="0" xfId="0" applyFill="1" applyAlignment="1">
      <alignment horizontal="left"/>
    </xf>
    <xf numFmtId="0" fontId="0" fillId="0" borderId="0" xfId="0" applyAlignment="1">
      <alignment horizontal="left"/>
    </xf>
    <xf numFmtId="164" fontId="0" fillId="7" borderId="0" xfId="1" applyNumberFormat="1" applyFont="1" applyFill="1"/>
    <xf numFmtId="164" fontId="0" fillId="0" borderId="0" xfId="1" applyNumberFormat="1" applyFont="1" applyFill="1"/>
    <xf numFmtId="0" fontId="0" fillId="7" borderId="1" xfId="0" applyFill="1" applyBorder="1"/>
    <xf numFmtId="0" fontId="2" fillId="7" borderId="1" xfId="0" applyFont="1" applyFill="1" applyBorder="1" applyAlignment="1">
      <alignment wrapText="1"/>
    </xf>
    <xf numFmtId="0" fontId="2" fillId="7" borderId="1" xfId="0" applyFont="1" applyFill="1" applyBorder="1" applyAlignment="1">
      <alignment horizontal="center" wrapText="1"/>
    </xf>
    <xf numFmtId="0" fontId="21" fillId="7" borderId="0" xfId="2" applyFont="1" applyFill="1" applyAlignment="1" applyProtection="1"/>
    <xf numFmtId="0" fontId="0" fillId="7" borderId="0" xfId="0" applyFill="1" applyBorder="1" applyAlignment="1"/>
    <xf numFmtId="0" fontId="21" fillId="7" borderId="0" xfId="2" applyFill="1" applyAlignment="1" applyProtection="1"/>
    <xf numFmtId="0" fontId="0" fillId="7" borderId="0" xfId="0" applyFill="1" applyAlignment="1"/>
    <xf numFmtId="0" fontId="0" fillId="0" borderId="0" xfId="0" applyAlignment="1"/>
    <xf numFmtId="0" fontId="0" fillId="0" borderId="0" xfId="0" applyFill="1" applyAlignment="1"/>
    <xf numFmtId="0" fontId="12" fillId="0" borderId="0" xfId="0" applyFont="1" applyAlignment="1">
      <alignment horizontal="center" vertical="center"/>
    </xf>
    <xf numFmtId="2" fontId="12" fillId="0" borderId="0" xfId="0" applyNumberFormat="1" applyFont="1" applyAlignment="1">
      <alignment horizontal="center" vertical="center"/>
    </xf>
    <xf numFmtId="2" fontId="9" fillId="0" borderId="1" xfId="0" applyNumberFormat="1" applyFont="1" applyBorder="1" applyAlignment="1">
      <alignment horizontal="center" vertical="center"/>
    </xf>
    <xf numFmtId="0" fontId="4" fillId="2" borderId="2" xfId="0" applyFont="1" applyFill="1" applyBorder="1" applyAlignment="1">
      <alignment horizontal="left" vertical="center"/>
    </xf>
    <xf numFmtId="2" fontId="4" fillId="2" borderId="2" xfId="0" applyNumberFormat="1" applyFont="1" applyFill="1" applyBorder="1" applyAlignment="1">
      <alignment horizontal="center" vertical="center"/>
    </xf>
    <xf numFmtId="2" fontId="9" fillId="3" borderId="2" xfId="0" applyNumberFormat="1" applyFont="1" applyFill="1" applyBorder="1" applyAlignment="1">
      <alignment horizontal="center" vertical="center"/>
    </xf>
    <xf numFmtId="0" fontId="3" fillId="7" borderId="3" xfId="0" applyFont="1" applyFill="1" applyBorder="1" applyAlignment="1">
      <alignment horizontal="center" vertical="center"/>
    </xf>
    <xf numFmtId="0" fontId="3" fillId="7" borderId="4" xfId="0" applyFont="1" applyFill="1" applyBorder="1" applyAlignment="1">
      <alignment horizontal="center" vertical="center"/>
    </xf>
    <xf numFmtId="0" fontId="9" fillId="7" borderId="4" xfId="0" applyFont="1" applyFill="1" applyBorder="1" applyAlignment="1">
      <alignment horizontal="center" vertical="center"/>
    </xf>
    <xf numFmtId="0" fontId="0" fillId="7" borderId="4" xfId="0" applyFill="1" applyBorder="1" applyAlignment="1">
      <alignment horizontal="center" vertical="center"/>
    </xf>
    <xf numFmtId="0" fontId="0" fillId="7" borderId="4" xfId="0" applyFill="1" applyBorder="1"/>
    <xf numFmtId="0" fontId="0" fillId="7" borderId="5" xfId="0" applyFill="1" applyBorder="1"/>
    <xf numFmtId="0" fontId="9" fillId="7" borderId="6" xfId="0" applyFont="1" applyFill="1" applyBorder="1" applyAlignment="1">
      <alignment horizontal="center" vertical="center"/>
    </xf>
    <xf numFmtId="0" fontId="9" fillId="7" borderId="0" xfId="0" applyFont="1" applyFill="1" applyBorder="1" applyAlignment="1">
      <alignment horizontal="center" vertical="center"/>
    </xf>
    <xf numFmtId="0" fontId="12" fillId="7" borderId="0" xfId="0" applyFont="1" applyFill="1" applyBorder="1" applyAlignment="1">
      <alignment horizontal="center" vertical="center"/>
    </xf>
    <xf numFmtId="0" fontId="3" fillId="7" borderId="0" xfId="0" applyFont="1" applyFill="1" applyBorder="1" applyAlignment="1">
      <alignment horizontal="center" vertical="center"/>
    </xf>
    <xf numFmtId="0" fontId="9" fillId="7" borderId="7" xfId="0" applyFont="1" applyFill="1" applyBorder="1" applyAlignment="1">
      <alignment horizontal="center" vertical="center"/>
    </xf>
    <xf numFmtId="0" fontId="3" fillId="7" borderId="6" xfId="0" applyFont="1" applyFill="1" applyBorder="1" applyAlignment="1">
      <alignment horizontal="center" vertical="center"/>
    </xf>
    <xf numFmtId="0" fontId="13" fillId="7" borderId="0" xfId="0" applyFont="1" applyFill="1" applyBorder="1" applyAlignment="1">
      <alignment horizontal="center" vertical="center"/>
    </xf>
    <xf numFmtId="0" fontId="0" fillId="7" borderId="0" xfId="0" applyFill="1" applyBorder="1" applyAlignment="1">
      <alignment horizontal="center" vertical="center"/>
    </xf>
    <xf numFmtId="0" fontId="0" fillId="7" borderId="0" xfId="0" applyFill="1" applyBorder="1"/>
    <xf numFmtId="0" fontId="3" fillId="7" borderId="7" xfId="0" applyFont="1" applyFill="1" applyBorder="1" applyAlignment="1">
      <alignment horizontal="center" vertical="center"/>
    </xf>
    <xf numFmtId="0" fontId="12" fillId="7" borderId="6" xfId="0" applyFont="1" applyFill="1" applyBorder="1" applyAlignment="1">
      <alignment horizontal="center" vertical="center"/>
    </xf>
    <xf numFmtId="0" fontId="13" fillId="7" borderId="7" xfId="0" applyFont="1" applyFill="1" applyBorder="1" applyAlignment="1">
      <alignment horizontal="center" vertical="center"/>
    </xf>
    <xf numFmtId="0" fontId="3" fillId="7" borderId="8" xfId="0" applyFont="1" applyFill="1" applyBorder="1" applyAlignment="1">
      <alignment horizontal="center" vertical="center"/>
    </xf>
    <xf numFmtId="0" fontId="3" fillId="7" borderId="9" xfId="0" applyFont="1" applyFill="1" applyBorder="1" applyAlignment="1">
      <alignment horizontal="center" vertical="center"/>
    </xf>
    <xf numFmtId="0" fontId="9" fillId="7" borderId="10" xfId="0" applyFont="1" applyFill="1" applyBorder="1" applyAlignment="1">
      <alignment horizontal="center" vertical="center"/>
    </xf>
    <xf numFmtId="2" fontId="9" fillId="4" borderId="2" xfId="0" applyNumberFormat="1" applyFont="1" applyFill="1" applyBorder="1" applyAlignment="1">
      <alignment horizontal="center" vertical="center"/>
    </xf>
    <xf numFmtId="0" fontId="9" fillId="7" borderId="9" xfId="0" applyFont="1" applyFill="1" applyBorder="1" applyAlignment="1">
      <alignment horizontal="center" vertical="center"/>
    </xf>
    <xf numFmtId="0" fontId="0" fillId="7" borderId="9" xfId="0" applyFill="1" applyBorder="1" applyAlignment="1">
      <alignment horizontal="center" vertical="center"/>
    </xf>
    <xf numFmtId="0" fontId="0" fillId="7" borderId="9" xfId="0" applyFill="1" applyBorder="1"/>
    <xf numFmtId="0" fontId="13" fillId="7" borderId="9" xfId="0" applyFont="1" applyFill="1" applyBorder="1" applyAlignment="1">
      <alignment horizontal="center" vertical="center"/>
    </xf>
    <xf numFmtId="0" fontId="13" fillId="7" borderId="10" xfId="0" applyFont="1" applyFill="1" applyBorder="1" applyAlignment="1">
      <alignment horizontal="center" vertical="center"/>
    </xf>
    <xf numFmtId="0" fontId="3" fillId="7" borderId="10" xfId="0" applyFont="1" applyFill="1" applyBorder="1" applyAlignment="1">
      <alignment horizontal="center" vertical="center"/>
    </xf>
    <xf numFmtId="2" fontId="6" fillId="4" borderId="2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2" fontId="2" fillId="3" borderId="2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right" vertical="center"/>
    </xf>
    <xf numFmtId="2" fontId="12" fillId="0" borderId="2" xfId="0" applyNumberFormat="1" applyFont="1" applyFill="1" applyBorder="1" applyAlignment="1">
      <alignment horizontal="center" vertical="center"/>
    </xf>
    <xf numFmtId="0" fontId="12" fillId="7" borderId="8" xfId="0" applyFont="1" applyFill="1" applyBorder="1" applyAlignment="1">
      <alignment horizontal="center" vertical="center"/>
    </xf>
    <xf numFmtId="0" fontId="12" fillId="7" borderId="9" xfId="0" applyFont="1" applyFill="1" applyBorder="1" applyAlignment="1">
      <alignment horizontal="center" vertical="center"/>
    </xf>
    <xf numFmtId="0" fontId="22" fillId="7" borderId="9" xfId="0" applyFont="1" applyFill="1" applyBorder="1" applyAlignment="1">
      <alignment horizontal="center" vertical="center"/>
    </xf>
    <xf numFmtId="2" fontId="4" fillId="3" borderId="2" xfId="0" applyNumberFormat="1" applyFont="1" applyFill="1" applyBorder="1" applyAlignment="1">
      <alignment horizontal="center" vertical="center"/>
    </xf>
    <xf numFmtId="0" fontId="9" fillId="5" borderId="2" xfId="0" applyFont="1" applyFill="1" applyBorder="1" applyAlignment="1">
      <alignment horizontal="center" vertical="center"/>
    </xf>
    <xf numFmtId="2" fontId="9" fillId="5" borderId="2" xfId="0" applyNumberFormat="1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1" fontId="12" fillId="0" borderId="2" xfId="0" applyNumberFormat="1" applyFont="1" applyBorder="1" applyAlignment="1">
      <alignment horizontal="center"/>
    </xf>
    <xf numFmtId="0" fontId="14" fillId="7" borderId="4" xfId="0" applyFont="1" applyFill="1" applyBorder="1" applyAlignment="1">
      <alignment horizontal="center" vertical="center"/>
    </xf>
    <xf numFmtId="0" fontId="14" fillId="7" borderId="4" xfId="0" applyFont="1" applyFill="1" applyBorder="1"/>
    <xf numFmtId="0" fontId="14" fillId="7" borderId="5" xfId="0" applyFont="1" applyFill="1" applyBorder="1"/>
    <xf numFmtId="0" fontId="14" fillId="7" borderId="7" xfId="0" applyFont="1" applyFill="1" applyBorder="1"/>
    <xf numFmtId="0" fontId="14" fillId="7" borderId="0" xfId="0" applyFont="1" applyFill="1" applyBorder="1" applyAlignment="1">
      <alignment horizontal="center" vertical="center"/>
    </xf>
    <xf numFmtId="0" fontId="14" fillId="7" borderId="0" xfId="0" applyFont="1" applyFill="1" applyBorder="1"/>
    <xf numFmtId="0" fontId="14" fillId="7" borderId="9" xfId="0" applyFont="1" applyFill="1" applyBorder="1" applyAlignment="1">
      <alignment horizontal="center" vertical="center"/>
    </xf>
    <xf numFmtId="0" fontId="14" fillId="7" borderId="9" xfId="0" applyFont="1" applyFill="1" applyBorder="1"/>
    <xf numFmtId="0" fontId="25" fillId="7" borderId="0" xfId="0" applyFont="1" applyFill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49" fontId="23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49" fontId="24" fillId="0" borderId="1" xfId="0" applyNumberFormat="1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9" fillId="0" borderId="2" xfId="0" applyFont="1" applyFill="1" applyBorder="1" applyAlignment="1">
      <alignment horizontal="right" vertical="center"/>
    </xf>
    <xf numFmtId="49" fontId="11" fillId="0" borderId="1" xfId="0" applyNumberFormat="1" applyFont="1" applyBorder="1" applyAlignment="1">
      <alignment horizontal="center" vertical="center"/>
    </xf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2.xml"/><Relationship Id="rId18" Type="http://schemas.openxmlformats.org/officeDocument/2006/relationships/externalLink" Target="externalLinks/externalLink7.xml"/><Relationship Id="rId26" Type="http://schemas.openxmlformats.org/officeDocument/2006/relationships/externalLink" Target="externalLinks/externalLink15.xml"/><Relationship Id="rId39" Type="http://schemas.openxmlformats.org/officeDocument/2006/relationships/externalLink" Target="externalLinks/externalLink28.xml"/><Relationship Id="rId21" Type="http://schemas.openxmlformats.org/officeDocument/2006/relationships/externalLink" Target="externalLinks/externalLink10.xml"/><Relationship Id="rId34" Type="http://schemas.openxmlformats.org/officeDocument/2006/relationships/externalLink" Target="externalLinks/externalLink23.xml"/><Relationship Id="rId4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5.xml"/><Relationship Id="rId20" Type="http://schemas.openxmlformats.org/officeDocument/2006/relationships/externalLink" Target="externalLinks/externalLink9.xml"/><Relationship Id="rId29" Type="http://schemas.openxmlformats.org/officeDocument/2006/relationships/externalLink" Target="externalLinks/externalLink18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3.xml"/><Relationship Id="rId32" Type="http://schemas.openxmlformats.org/officeDocument/2006/relationships/externalLink" Target="externalLinks/externalLink21.xml"/><Relationship Id="rId37" Type="http://schemas.openxmlformats.org/officeDocument/2006/relationships/externalLink" Target="externalLinks/externalLink26.xml"/><Relationship Id="rId40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23" Type="http://schemas.openxmlformats.org/officeDocument/2006/relationships/externalLink" Target="externalLinks/externalLink12.xml"/><Relationship Id="rId28" Type="http://schemas.openxmlformats.org/officeDocument/2006/relationships/externalLink" Target="externalLinks/externalLink17.xml"/><Relationship Id="rId36" Type="http://schemas.openxmlformats.org/officeDocument/2006/relationships/externalLink" Target="externalLinks/externalLink25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8.xml"/><Relationship Id="rId31" Type="http://schemas.openxmlformats.org/officeDocument/2006/relationships/externalLink" Target="externalLinks/externalLink2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Relationship Id="rId22" Type="http://schemas.openxmlformats.org/officeDocument/2006/relationships/externalLink" Target="externalLinks/externalLink11.xml"/><Relationship Id="rId27" Type="http://schemas.openxmlformats.org/officeDocument/2006/relationships/externalLink" Target="externalLinks/externalLink16.xml"/><Relationship Id="rId30" Type="http://schemas.openxmlformats.org/officeDocument/2006/relationships/externalLink" Target="externalLinks/externalLink19.xml"/><Relationship Id="rId35" Type="http://schemas.openxmlformats.org/officeDocument/2006/relationships/externalLink" Target="externalLinks/externalLink24.xml"/><Relationship Id="rId43" Type="http://schemas.openxmlformats.org/officeDocument/2006/relationships/calcChain" Target="calcChain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1.xml"/><Relationship Id="rId17" Type="http://schemas.openxmlformats.org/officeDocument/2006/relationships/externalLink" Target="externalLinks/externalLink6.xml"/><Relationship Id="rId25" Type="http://schemas.openxmlformats.org/officeDocument/2006/relationships/externalLink" Target="externalLinks/externalLink14.xml"/><Relationship Id="rId33" Type="http://schemas.openxmlformats.org/officeDocument/2006/relationships/externalLink" Target="externalLinks/externalLink22.xml"/><Relationship Id="rId38" Type="http://schemas.openxmlformats.org/officeDocument/2006/relationships/externalLink" Target="externalLinks/externalLink27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AguaClara_2015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CostaRica_2015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Coxim_2015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Dourados_2015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Itaquirai_2015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Ivinhema_2015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Jardim_2015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Juti_2015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Maracaju_2015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Miranda_2015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Nhumirim_201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Amambai_2015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Paranaiba_2015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PontaPora_2015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PortoMurtinho_2015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RioBrilhante_2015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SaoGabriel_2015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SeteQuedas_2015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Sidrolandia_2015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Sonora_2015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TresLagoas_2015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Aquidauana_2015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Bataguassu_2015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BelaVista_2015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CampoGrande_2015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Cassilandia_2015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ChapadaoDoSul_2015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Corumba_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K5">
            <v>0</v>
          </cell>
        </row>
      </sheetData>
      <sheetData sheetId="1">
        <row r="5">
          <cell r="K5">
            <v>0</v>
          </cell>
        </row>
      </sheetData>
      <sheetData sheetId="2">
        <row r="5">
          <cell r="B5">
            <v>26.600000000000005</v>
          </cell>
          <cell r="C5">
            <v>33.200000000000003</v>
          </cell>
          <cell r="D5">
            <v>21.5</v>
          </cell>
          <cell r="E5">
            <v>73.708333333333329</v>
          </cell>
          <cell r="F5">
            <v>98</v>
          </cell>
          <cell r="G5">
            <v>43</v>
          </cell>
          <cell r="H5">
            <v>10.44</v>
          </cell>
          <cell r="I5" t="str">
            <v>SO</v>
          </cell>
          <cell r="J5">
            <v>28.08</v>
          </cell>
          <cell r="K5">
            <v>0</v>
          </cell>
        </row>
        <row r="6">
          <cell r="B6">
            <v>26.312499999999996</v>
          </cell>
          <cell r="C6">
            <v>33.299999999999997</v>
          </cell>
          <cell r="D6">
            <v>21.9</v>
          </cell>
          <cell r="E6">
            <v>79</v>
          </cell>
          <cell r="F6">
            <v>99</v>
          </cell>
          <cell r="G6">
            <v>44</v>
          </cell>
          <cell r="H6">
            <v>12.96</v>
          </cell>
          <cell r="I6" t="str">
            <v>S</v>
          </cell>
          <cell r="J6">
            <v>46.800000000000004</v>
          </cell>
          <cell r="K6">
            <v>0</v>
          </cell>
        </row>
        <row r="7">
          <cell r="B7">
            <v>25.854166666666668</v>
          </cell>
          <cell r="C7">
            <v>33</v>
          </cell>
          <cell r="D7">
            <v>22.6</v>
          </cell>
          <cell r="E7">
            <v>81.458333333333329</v>
          </cell>
          <cell r="F7">
            <v>99</v>
          </cell>
          <cell r="G7">
            <v>45</v>
          </cell>
          <cell r="H7">
            <v>10.44</v>
          </cell>
          <cell r="I7" t="str">
            <v>SE</v>
          </cell>
          <cell r="J7">
            <v>30.240000000000002</v>
          </cell>
          <cell r="K7">
            <v>0</v>
          </cell>
        </row>
        <row r="8">
          <cell r="B8">
            <v>25.754166666666666</v>
          </cell>
          <cell r="C8">
            <v>31.6</v>
          </cell>
          <cell r="D8">
            <v>22.6</v>
          </cell>
          <cell r="E8">
            <v>79.416666666666671</v>
          </cell>
          <cell r="F8">
            <v>98</v>
          </cell>
          <cell r="G8">
            <v>50</v>
          </cell>
          <cell r="H8">
            <v>6.12</v>
          </cell>
          <cell r="I8" t="str">
            <v>O</v>
          </cell>
          <cell r="J8">
            <v>15.48</v>
          </cell>
          <cell r="K8">
            <v>0</v>
          </cell>
        </row>
        <row r="9">
          <cell r="B9">
            <v>26.200000000000003</v>
          </cell>
          <cell r="C9">
            <v>33.700000000000003</v>
          </cell>
          <cell r="D9">
            <v>20.8</v>
          </cell>
          <cell r="E9">
            <v>75.291666666666671</v>
          </cell>
          <cell r="F9">
            <v>100</v>
          </cell>
          <cell r="G9">
            <v>37</v>
          </cell>
          <cell r="H9">
            <v>11.879999999999999</v>
          </cell>
          <cell r="I9" t="str">
            <v>NE</v>
          </cell>
          <cell r="J9">
            <v>45</v>
          </cell>
          <cell r="K9">
            <v>0</v>
          </cell>
        </row>
        <row r="10">
          <cell r="B10">
            <v>26.812499999999996</v>
          </cell>
          <cell r="C10">
            <v>34</v>
          </cell>
          <cell r="D10">
            <v>22.2</v>
          </cell>
          <cell r="E10">
            <v>73.916666666666671</v>
          </cell>
          <cell r="F10">
            <v>99</v>
          </cell>
          <cell r="G10">
            <v>37</v>
          </cell>
          <cell r="H10">
            <v>9.7200000000000006</v>
          </cell>
          <cell r="I10" t="str">
            <v>NE</v>
          </cell>
          <cell r="J10">
            <v>41.4</v>
          </cell>
          <cell r="K10">
            <v>0</v>
          </cell>
        </row>
        <row r="11">
          <cell r="B11">
            <v>24.950000000000003</v>
          </cell>
          <cell r="C11">
            <v>32.4</v>
          </cell>
          <cell r="D11">
            <v>21.9</v>
          </cell>
          <cell r="E11">
            <v>85.25</v>
          </cell>
          <cell r="F11">
            <v>100</v>
          </cell>
          <cell r="G11">
            <v>47</v>
          </cell>
          <cell r="H11">
            <v>15.120000000000001</v>
          </cell>
          <cell r="I11" t="str">
            <v>L</v>
          </cell>
          <cell r="J11">
            <v>32.4</v>
          </cell>
          <cell r="K11">
            <v>0</v>
          </cell>
        </row>
        <row r="12">
          <cell r="B12">
            <v>24.633333333333329</v>
          </cell>
          <cell r="C12">
            <v>29.6</v>
          </cell>
          <cell r="D12">
            <v>22.6</v>
          </cell>
          <cell r="E12">
            <v>87.125</v>
          </cell>
          <cell r="F12">
            <v>98</v>
          </cell>
          <cell r="G12">
            <v>62</v>
          </cell>
          <cell r="H12">
            <v>16.559999999999999</v>
          </cell>
          <cell r="I12" t="str">
            <v>L</v>
          </cell>
          <cell r="J12">
            <v>30.240000000000002</v>
          </cell>
          <cell r="K12">
            <v>0</v>
          </cell>
        </row>
        <row r="13">
          <cell r="B13">
            <v>24.579166666666669</v>
          </cell>
          <cell r="C13">
            <v>30.5</v>
          </cell>
          <cell r="D13">
            <v>22.4</v>
          </cell>
          <cell r="E13">
            <v>90.708333333333329</v>
          </cell>
          <cell r="F13">
            <v>100</v>
          </cell>
          <cell r="G13">
            <v>58</v>
          </cell>
          <cell r="H13">
            <v>12.24</v>
          </cell>
          <cell r="I13" t="str">
            <v>L</v>
          </cell>
          <cell r="J13">
            <v>25.56</v>
          </cell>
          <cell r="K13">
            <v>0</v>
          </cell>
        </row>
        <row r="14">
          <cell r="B14">
            <v>25.662500000000005</v>
          </cell>
          <cell r="C14">
            <v>32.9</v>
          </cell>
          <cell r="D14">
            <v>21.4</v>
          </cell>
          <cell r="E14">
            <v>79.083333333333329</v>
          </cell>
          <cell r="F14">
            <v>100</v>
          </cell>
          <cell r="G14">
            <v>36</v>
          </cell>
          <cell r="H14">
            <v>12.96</v>
          </cell>
          <cell r="I14" t="str">
            <v>NE</v>
          </cell>
          <cell r="J14">
            <v>25.92</v>
          </cell>
          <cell r="K14">
            <v>0</v>
          </cell>
        </row>
        <row r="15">
          <cell r="B15">
            <v>26.162499999999998</v>
          </cell>
          <cell r="C15">
            <v>33.6</v>
          </cell>
          <cell r="D15">
            <v>21.5</v>
          </cell>
          <cell r="E15">
            <v>75.875</v>
          </cell>
          <cell r="F15">
            <v>100</v>
          </cell>
          <cell r="G15">
            <v>38</v>
          </cell>
          <cell r="H15">
            <v>9.7200000000000006</v>
          </cell>
          <cell r="I15" t="str">
            <v>NE</v>
          </cell>
          <cell r="J15">
            <v>26.28</v>
          </cell>
          <cell r="K15">
            <v>0</v>
          </cell>
        </row>
        <row r="16">
          <cell r="B16">
            <v>26.070833333333329</v>
          </cell>
          <cell r="C16">
            <v>34.200000000000003</v>
          </cell>
          <cell r="D16">
            <v>20.2</v>
          </cell>
          <cell r="E16">
            <v>71.125</v>
          </cell>
          <cell r="F16">
            <v>100</v>
          </cell>
          <cell r="G16">
            <v>34</v>
          </cell>
          <cell r="H16">
            <v>13.32</v>
          </cell>
          <cell r="I16" t="str">
            <v>NE</v>
          </cell>
          <cell r="J16">
            <v>37.080000000000005</v>
          </cell>
          <cell r="K16">
            <v>0</v>
          </cell>
        </row>
        <row r="17">
          <cell r="B17">
            <v>24.208333333333339</v>
          </cell>
          <cell r="C17">
            <v>34.200000000000003</v>
          </cell>
          <cell r="D17">
            <v>18.8</v>
          </cell>
          <cell r="E17">
            <v>76.458333333333329</v>
          </cell>
          <cell r="F17">
            <v>99</v>
          </cell>
          <cell r="G17">
            <v>36</v>
          </cell>
          <cell r="H17">
            <v>14.4</v>
          </cell>
          <cell r="I17" t="str">
            <v>NE</v>
          </cell>
          <cell r="J17">
            <v>39.6</v>
          </cell>
          <cell r="K17">
            <v>0</v>
          </cell>
        </row>
        <row r="18">
          <cell r="B18">
            <v>25.0625</v>
          </cell>
          <cell r="C18">
            <v>33.299999999999997</v>
          </cell>
          <cell r="D18">
            <v>19.600000000000001</v>
          </cell>
          <cell r="E18">
            <v>77.125</v>
          </cell>
          <cell r="F18">
            <v>100</v>
          </cell>
          <cell r="G18">
            <v>41</v>
          </cell>
          <cell r="H18">
            <v>10.8</v>
          </cell>
          <cell r="I18" t="str">
            <v>S</v>
          </cell>
          <cell r="J18">
            <v>25.56</v>
          </cell>
          <cell r="K18">
            <v>0</v>
          </cell>
        </row>
        <row r="19">
          <cell r="B19">
            <v>25.804166666666671</v>
          </cell>
          <cell r="C19">
            <v>32.9</v>
          </cell>
          <cell r="D19">
            <v>19.8</v>
          </cell>
          <cell r="E19">
            <v>71.458333333333329</v>
          </cell>
          <cell r="F19">
            <v>99</v>
          </cell>
          <cell r="G19">
            <v>37</v>
          </cell>
          <cell r="H19">
            <v>7.5600000000000005</v>
          </cell>
          <cell r="I19" t="str">
            <v>SO</v>
          </cell>
          <cell r="J19">
            <v>18</v>
          </cell>
          <cell r="K19">
            <v>0</v>
          </cell>
        </row>
        <row r="20">
          <cell r="B20">
            <v>25.870833333333334</v>
          </cell>
          <cell r="C20">
            <v>32.6</v>
          </cell>
          <cell r="D20">
            <v>20.3</v>
          </cell>
          <cell r="E20">
            <v>75.958333333333329</v>
          </cell>
          <cell r="F20">
            <v>100</v>
          </cell>
          <cell r="G20">
            <v>45</v>
          </cell>
          <cell r="H20">
            <v>12.96</v>
          </cell>
          <cell r="I20" t="str">
            <v>O</v>
          </cell>
          <cell r="J20">
            <v>30.6</v>
          </cell>
          <cell r="K20">
            <v>0</v>
          </cell>
        </row>
        <row r="21">
          <cell r="B21">
            <v>25.354166666666671</v>
          </cell>
          <cell r="C21">
            <v>34.1</v>
          </cell>
          <cell r="D21">
            <v>20.8</v>
          </cell>
          <cell r="E21">
            <v>80.333333333333329</v>
          </cell>
          <cell r="F21">
            <v>99</v>
          </cell>
          <cell r="G21">
            <v>39</v>
          </cell>
          <cell r="H21">
            <v>8.64</v>
          </cell>
          <cell r="I21" t="str">
            <v>SO</v>
          </cell>
          <cell r="J21">
            <v>36.72</v>
          </cell>
          <cell r="K21">
            <v>0</v>
          </cell>
        </row>
        <row r="22">
          <cell r="B22">
            <v>25.120833333333326</v>
          </cell>
          <cell r="C22">
            <v>31.2</v>
          </cell>
          <cell r="D22">
            <v>20.3</v>
          </cell>
          <cell r="E22">
            <v>79.75</v>
          </cell>
          <cell r="F22">
            <v>100</v>
          </cell>
          <cell r="G22">
            <v>48</v>
          </cell>
          <cell r="H22">
            <v>10.8</v>
          </cell>
          <cell r="I22" t="str">
            <v>O</v>
          </cell>
          <cell r="J22">
            <v>23.040000000000003</v>
          </cell>
          <cell r="K22">
            <v>0</v>
          </cell>
        </row>
        <row r="23">
          <cell r="B23">
            <v>23.558333333333334</v>
          </cell>
          <cell r="C23">
            <v>29.8</v>
          </cell>
          <cell r="D23">
            <v>19.7</v>
          </cell>
          <cell r="E23">
            <v>81.791666666666671</v>
          </cell>
          <cell r="F23">
            <v>98</v>
          </cell>
          <cell r="G23">
            <v>50</v>
          </cell>
          <cell r="H23">
            <v>13.68</v>
          </cell>
          <cell r="I23" t="str">
            <v>O</v>
          </cell>
          <cell r="J23">
            <v>25.2</v>
          </cell>
          <cell r="K23">
            <v>0</v>
          </cell>
        </row>
        <row r="24">
          <cell r="B24">
            <v>22.741666666666664</v>
          </cell>
          <cell r="C24">
            <v>28.9</v>
          </cell>
          <cell r="D24">
            <v>19.5</v>
          </cell>
          <cell r="E24">
            <v>89.25</v>
          </cell>
          <cell r="F24">
            <v>100</v>
          </cell>
          <cell r="G24">
            <v>58</v>
          </cell>
          <cell r="H24">
            <v>9.7200000000000006</v>
          </cell>
          <cell r="I24" t="str">
            <v>O</v>
          </cell>
          <cell r="J24">
            <v>22.68</v>
          </cell>
          <cell r="K24">
            <v>0</v>
          </cell>
        </row>
        <row r="25">
          <cell r="B25">
            <v>24.170833333333334</v>
          </cell>
          <cell r="C25">
            <v>30.1</v>
          </cell>
          <cell r="D25">
            <v>21.1</v>
          </cell>
          <cell r="E25">
            <v>81.458333333333329</v>
          </cell>
          <cell r="F25">
            <v>99</v>
          </cell>
          <cell r="G25">
            <v>48</v>
          </cell>
          <cell r="H25">
            <v>10.8</v>
          </cell>
          <cell r="I25" t="str">
            <v>O</v>
          </cell>
          <cell r="J25">
            <v>27</v>
          </cell>
          <cell r="K25">
            <v>0</v>
          </cell>
        </row>
        <row r="26">
          <cell r="B26">
            <v>25</v>
          </cell>
          <cell r="C26">
            <v>32.299999999999997</v>
          </cell>
          <cell r="D26">
            <v>19.5</v>
          </cell>
          <cell r="E26">
            <v>78.041666666666671</v>
          </cell>
          <cell r="F26">
            <v>100</v>
          </cell>
          <cell r="G26">
            <v>40</v>
          </cell>
          <cell r="H26">
            <v>7.2</v>
          </cell>
          <cell r="I26" t="str">
            <v>NO</v>
          </cell>
          <cell r="J26">
            <v>45</v>
          </cell>
          <cell r="K26">
            <v>0</v>
          </cell>
        </row>
        <row r="27">
          <cell r="B27">
            <v>24.920833333333331</v>
          </cell>
          <cell r="C27">
            <v>32.700000000000003</v>
          </cell>
          <cell r="D27">
            <v>18.7</v>
          </cell>
          <cell r="E27">
            <v>71.75</v>
          </cell>
          <cell r="F27">
            <v>99</v>
          </cell>
          <cell r="G27">
            <v>27</v>
          </cell>
          <cell r="H27">
            <v>6.48</v>
          </cell>
          <cell r="I27" t="str">
            <v>NO</v>
          </cell>
          <cell r="J27">
            <v>15.48</v>
          </cell>
          <cell r="K27">
            <v>0</v>
          </cell>
        </row>
        <row r="28">
          <cell r="B28">
            <v>24.945833333333336</v>
          </cell>
          <cell r="C28">
            <v>33.1</v>
          </cell>
          <cell r="D28">
            <v>17.7</v>
          </cell>
          <cell r="E28">
            <v>71.458333333333329</v>
          </cell>
          <cell r="F28">
            <v>100</v>
          </cell>
          <cell r="G28">
            <v>35</v>
          </cell>
          <cell r="H28">
            <v>11.16</v>
          </cell>
          <cell r="I28" t="str">
            <v>SO</v>
          </cell>
          <cell r="J28">
            <v>26.28</v>
          </cell>
          <cell r="K28">
            <v>0</v>
          </cell>
        </row>
        <row r="29">
          <cell r="B29">
            <v>25.083333333333329</v>
          </cell>
          <cell r="C29">
            <v>33.1</v>
          </cell>
          <cell r="D29">
            <v>18.600000000000001</v>
          </cell>
          <cell r="E29">
            <v>73.375</v>
          </cell>
          <cell r="F29">
            <v>99</v>
          </cell>
          <cell r="G29">
            <v>38</v>
          </cell>
          <cell r="H29">
            <v>9.3600000000000012</v>
          </cell>
          <cell r="I29" t="str">
            <v>O</v>
          </cell>
          <cell r="J29">
            <v>19.8</v>
          </cell>
          <cell r="K29">
            <v>0</v>
          </cell>
        </row>
        <row r="30">
          <cell r="B30">
            <v>26.633333333333329</v>
          </cell>
          <cell r="C30">
            <v>34.299999999999997</v>
          </cell>
          <cell r="D30">
            <v>21.4</v>
          </cell>
          <cell r="E30">
            <v>73.833333333333329</v>
          </cell>
          <cell r="F30">
            <v>98</v>
          </cell>
          <cell r="G30">
            <v>41</v>
          </cell>
          <cell r="H30">
            <v>15.840000000000002</v>
          </cell>
          <cell r="J30">
            <v>45.72</v>
          </cell>
          <cell r="K30">
            <v>0</v>
          </cell>
        </row>
        <row r="31">
          <cell r="B31">
            <v>24.1875</v>
          </cell>
          <cell r="C31">
            <v>29.4</v>
          </cell>
          <cell r="D31">
            <v>21.4</v>
          </cell>
          <cell r="E31">
            <v>85.291666666666671</v>
          </cell>
          <cell r="F31">
            <v>100</v>
          </cell>
          <cell r="G31">
            <v>56</v>
          </cell>
          <cell r="H31">
            <v>12.6</v>
          </cell>
          <cell r="I31" t="str">
            <v>SE</v>
          </cell>
          <cell r="J31">
            <v>41.04</v>
          </cell>
          <cell r="K31">
            <v>0</v>
          </cell>
        </row>
        <row r="32">
          <cell r="B32">
            <v>26.429166666666664</v>
          </cell>
          <cell r="C32">
            <v>33.1</v>
          </cell>
          <cell r="D32">
            <v>21.7</v>
          </cell>
          <cell r="E32">
            <v>76.083333333333329</v>
          </cell>
          <cell r="F32">
            <v>99</v>
          </cell>
          <cell r="G32">
            <v>41</v>
          </cell>
          <cell r="H32">
            <v>9.3600000000000012</v>
          </cell>
          <cell r="I32" t="str">
            <v>N</v>
          </cell>
          <cell r="J32">
            <v>24.48</v>
          </cell>
          <cell r="K32">
            <v>0</v>
          </cell>
        </row>
        <row r="33">
          <cell r="B33">
            <v>26.379166666666666</v>
          </cell>
          <cell r="C33">
            <v>32.700000000000003</v>
          </cell>
          <cell r="D33">
            <v>23.3</v>
          </cell>
          <cell r="E33">
            <v>79.333333333333329</v>
          </cell>
          <cell r="F33">
            <v>98</v>
          </cell>
          <cell r="G33">
            <v>46</v>
          </cell>
          <cell r="H33">
            <v>9</v>
          </cell>
          <cell r="I33" t="str">
            <v>N</v>
          </cell>
          <cell r="J33">
            <v>21.240000000000002</v>
          </cell>
          <cell r="K33">
            <v>0</v>
          </cell>
        </row>
        <row r="34">
          <cell r="B34">
            <v>25.041666666666661</v>
          </cell>
          <cell r="C34">
            <v>31.1</v>
          </cell>
          <cell r="D34">
            <v>22</v>
          </cell>
          <cell r="E34">
            <v>85.958333333333329</v>
          </cell>
          <cell r="F34">
            <v>99</v>
          </cell>
          <cell r="G34">
            <v>57</v>
          </cell>
          <cell r="H34">
            <v>16.2</v>
          </cell>
          <cell r="I34" t="str">
            <v>NO</v>
          </cell>
          <cell r="J34">
            <v>38.159999999999997</v>
          </cell>
          <cell r="K34">
            <v>0</v>
          </cell>
        </row>
        <row r="35">
          <cell r="B35">
            <v>25.637500000000003</v>
          </cell>
          <cell r="C35">
            <v>33.799999999999997</v>
          </cell>
          <cell r="D35">
            <v>21.1</v>
          </cell>
          <cell r="E35">
            <v>81.791666666666671</v>
          </cell>
          <cell r="F35">
            <v>100</v>
          </cell>
          <cell r="G35">
            <v>40</v>
          </cell>
          <cell r="H35">
            <v>26.28</v>
          </cell>
          <cell r="I35" t="str">
            <v>NO</v>
          </cell>
          <cell r="J35">
            <v>56.88</v>
          </cell>
          <cell r="K35">
            <v>0</v>
          </cell>
        </row>
        <row r="36">
          <cell r="I36" t="str">
            <v>NE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K5">
            <v>0</v>
          </cell>
        </row>
      </sheetData>
      <sheetData sheetId="1">
        <row r="5">
          <cell r="K5">
            <v>7.2</v>
          </cell>
        </row>
      </sheetData>
      <sheetData sheetId="2">
        <row r="5">
          <cell r="B5">
            <v>23.174999999999997</v>
          </cell>
          <cell r="C5">
            <v>31.1</v>
          </cell>
          <cell r="D5">
            <v>20.399999999999999</v>
          </cell>
          <cell r="E5">
            <v>84.291666666666671</v>
          </cell>
          <cell r="F5">
            <v>95</v>
          </cell>
          <cell r="G5">
            <v>50</v>
          </cell>
          <cell r="H5">
            <v>30.6</v>
          </cell>
          <cell r="I5" t="str">
            <v>L</v>
          </cell>
          <cell r="J5">
            <v>42.12</v>
          </cell>
          <cell r="K5">
            <v>16.999999999999996</v>
          </cell>
        </row>
        <row r="6">
          <cell r="B6">
            <v>22.654166666666665</v>
          </cell>
          <cell r="C6">
            <v>29.2</v>
          </cell>
          <cell r="D6">
            <v>19.899999999999999</v>
          </cell>
          <cell r="E6">
            <v>86.458333333333329</v>
          </cell>
          <cell r="F6">
            <v>96</v>
          </cell>
          <cell r="G6">
            <v>57</v>
          </cell>
          <cell r="H6">
            <v>18</v>
          </cell>
          <cell r="I6" t="str">
            <v>NE</v>
          </cell>
          <cell r="J6">
            <v>28.44</v>
          </cell>
          <cell r="K6">
            <v>9.1999999999999993</v>
          </cell>
        </row>
        <row r="7">
          <cell r="B7">
            <v>23.137499999999999</v>
          </cell>
          <cell r="C7">
            <v>30.7</v>
          </cell>
          <cell r="D7">
            <v>20.3</v>
          </cell>
          <cell r="E7">
            <v>84.75</v>
          </cell>
          <cell r="F7">
            <v>96</v>
          </cell>
          <cell r="G7">
            <v>50</v>
          </cell>
          <cell r="H7">
            <v>21.96</v>
          </cell>
          <cell r="I7" t="str">
            <v>NE</v>
          </cell>
          <cell r="J7">
            <v>34.92</v>
          </cell>
          <cell r="K7">
            <v>19.600000000000001</v>
          </cell>
        </row>
        <row r="8">
          <cell r="B8">
            <v>23.5</v>
          </cell>
          <cell r="C8">
            <v>30</v>
          </cell>
          <cell r="D8">
            <v>19.899999999999999</v>
          </cell>
          <cell r="E8">
            <v>81</v>
          </cell>
          <cell r="F8">
            <v>94</v>
          </cell>
          <cell r="G8">
            <v>52</v>
          </cell>
          <cell r="H8">
            <v>24.840000000000003</v>
          </cell>
          <cell r="I8" t="str">
            <v>NE</v>
          </cell>
          <cell r="J8">
            <v>43.2</v>
          </cell>
          <cell r="K8">
            <v>0.60000000000000009</v>
          </cell>
        </row>
        <row r="9">
          <cell r="B9">
            <v>21.945833333333336</v>
          </cell>
          <cell r="C9">
            <v>30.3</v>
          </cell>
          <cell r="D9">
            <v>19.3</v>
          </cell>
          <cell r="E9">
            <v>85.75</v>
          </cell>
          <cell r="F9">
            <v>96</v>
          </cell>
          <cell r="G9">
            <v>49</v>
          </cell>
          <cell r="H9">
            <v>29.16</v>
          </cell>
          <cell r="I9" t="str">
            <v>NE</v>
          </cell>
          <cell r="J9">
            <v>53.28</v>
          </cell>
          <cell r="K9">
            <v>18.399999999999999</v>
          </cell>
        </row>
        <row r="10">
          <cell r="B10">
            <v>22.7</v>
          </cell>
          <cell r="C10">
            <v>29</v>
          </cell>
          <cell r="D10">
            <v>20.6</v>
          </cell>
          <cell r="E10">
            <v>84.666666666666671</v>
          </cell>
          <cell r="F10">
            <v>95</v>
          </cell>
          <cell r="G10">
            <v>57</v>
          </cell>
          <cell r="H10">
            <v>14.76</v>
          </cell>
          <cell r="I10" t="str">
            <v>NE</v>
          </cell>
          <cell r="J10">
            <v>30.240000000000002</v>
          </cell>
          <cell r="K10">
            <v>2</v>
          </cell>
        </row>
        <row r="11">
          <cell r="B11">
            <v>22.991666666666664</v>
          </cell>
          <cell r="C11">
            <v>30.6</v>
          </cell>
          <cell r="D11">
            <v>20.5</v>
          </cell>
          <cell r="E11">
            <v>84.583333333333329</v>
          </cell>
          <cell r="F11">
            <v>95</v>
          </cell>
          <cell r="G11">
            <v>46</v>
          </cell>
          <cell r="H11">
            <v>11.879999999999999</v>
          </cell>
          <cell r="I11" t="str">
            <v>NE</v>
          </cell>
          <cell r="J11">
            <v>30.96</v>
          </cell>
          <cell r="K11">
            <v>1.8</v>
          </cell>
        </row>
        <row r="12">
          <cell r="B12">
            <v>23.395833333333332</v>
          </cell>
          <cell r="C12">
            <v>29.9</v>
          </cell>
          <cell r="D12">
            <v>20.3</v>
          </cell>
          <cell r="E12">
            <v>82.791666666666671</v>
          </cell>
          <cell r="F12">
            <v>96</v>
          </cell>
          <cell r="G12">
            <v>48</v>
          </cell>
          <cell r="H12">
            <v>16.559999999999999</v>
          </cell>
          <cell r="I12" t="str">
            <v>N</v>
          </cell>
          <cell r="J12">
            <v>30.6</v>
          </cell>
          <cell r="K12">
            <v>0.4</v>
          </cell>
        </row>
        <row r="13">
          <cell r="B13">
            <v>23.291666666666671</v>
          </cell>
          <cell r="C13">
            <v>30.1</v>
          </cell>
          <cell r="D13">
            <v>20.2</v>
          </cell>
          <cell r="E13">
            <v>84.125</v>
          </cell>
          <cell r="F13">
            <v>95</v>
          </cell>
          <cell r="G13">
            <v>53</v>
          </cell>
          <cell r="H13">
            <v>20.88</v>
          </cell>
          <cell r="I13" t="str">
            <v>NE</v>
          </cell>
          <cell r="J13">
            <v>45.72</v>
          </cell>
          <cell r="K13">
            <v>4</v>
          </cell>
        </row>
        <row r="14">
          <cell r="B14">
            <v>23.916666666666661</v>
          </cell>
          <cell r="C14">
            <v>30.1</v>
          </cell>
          <cell r="D14">
            <v>19.3</v>
          </cell>
          <cell r="E14">
            <v>80.125</v>
          </cell>
          <cell r="F14">
            <v>96</v>
          </cell>
          <cell r="G14">
            <v>52</v>
          </cell>
          <cell r="H14">
            <v>19.8</v>
          </cell>
          <cell r="I14" t="str">
            <v>O</v>
          </cell>
          <cell r="J14">
            <v>32.4</v>
          </cell>
          <cell r="K14">
            <v>0</v>
          </cell>
        </row>
        <row r="15">
          <cell r="B15">
            <v>24.037499999999998</v>
          </cell>
          <cell r="C15">
            <v>30.6</v>
          </cell>
          <cell r="D15">
            <v>19.600000000000001</v>
          </cell>
          <cell r="E15">
            <v>77.083333333333329</v>
          </cell>
          <cell r="F15">
            <v>96</v>
          </cell>
          <cell r="G15">
            <v>46</v>
          </cell>
          <cell r="H15">
            <v>19.8</v>
          </cell>
          <cell r="I15" t="str">
            <v>O</v>
          </cell>
          <cell r="J15">
            <v>33.119999999999997</v>
          </cell>
          <cell r="K15">
            <v>0.2</v>
          </cell>
        </row>
        <row r="16">
          <cell r="B16">
            <v>23.458333333333332</v>
          </cell>
          <cell r="C16">
            <v>30.9</v>
          </cell>
          <cell r="D16">
            <v>17.8</v>
          </cell>
          <cell r="E16">
            <v>72.791666666666671</v>
          </cell>
          <cell r="F16">
            <v>94</v>
          </cell>
          <cell r="G16">
            <v>38</v>
          </cell>
          <cell r="H16">
            <v>16.559999999999999</v>
          </cell>
          <cell r="I16" t="str">
            <v>NO</v>
          </cell>
          <cell r="J16">
            <v>28.08</v>
          </cell>
          <cell r="K16">
            <v>0</v>
          </cell>
        </row>
        <row r="17">
          <cell r="B17">
            <v>22.633333333333329</v>
          </cell>
          <cell r="C17">
            <v>30</v>
          </cell>
          <cell r="D17">
            <v>17.399999999999999</v>
          </cell>
          <cell r="E17">
            <v>78.708333333333329</v>
          </cell>
          <cell r="F17">
            <v>95</v>
          </cell>
          <cell r="G17">
            <v>48</v>
          </cell>
          <cell r="H17">
            <v>21.6</v>
          </cell>
          <cell r="I17" t="str">
            <v>NE</v>
          </cell>
          <cell r="J17">
            <v>36.36</v>
          </cell>
          <cell r="K17">
            <v>5.4</v>
          </cell>
        </row>
        <row r="18">
          <cell r="B18">
            <v>22.804166666666671</v>
          </cell>
          <cell r="C18">
            <v>30.2</v>
          </cell>
          <cell r="D18">
            <v>17.899999999999999</v>
          </cell>
          <cell r="E18">
            <v>79.125</v>
          </cell>
          <cell r="F18">
            <v>94</v>
          </cell>
          <cell r="G18">
            <v>47</v>
          </cell>
          <cell r="H18">
            <v>20.88</v>
          </cell>
          <cell r="I18" t="str">
            <v>NE</v>
          </cell>
          <cell r="J18">
            <v>34.56</v>
          </cell>
          <cell r="K18">
            <v>0.2</v>
          </cell>
        </row>
        <row r="19">
          <cell r="B19">
            <v>23.075000000000003</v>
          </cell>
          <cell r="C19">
            <v>31</v>
          </cell>
          <cell r="D19">
            <v>18.8</v>
          </cell>
          <cell r="E19">
            <v>78.791666666666671</v>
          </cell>
          <cell r="F19">
            <v>96</v>
          </cell>
          <cell r="G19">
            <v>44</v>
          </cell>
          <cell r="H19">
            <v>18.720000000000002</v>
          </cell>
          <cell r="I19" t="str">
            <v>NE</v>
          </cell>
          <cell r="J19">
            <v>34.200000000000003</v>
          </cell>
          <cell r="K19">
            <v>0</v>
          </cell>
        </row>
        <row r="20">
          <cell r="B20">
            <v>22.712500000000002</v>
          </cell>
          <cell r="C20">
            <v>29.4</v>
          </cell>
          <cell r="D20">
            <v>17.899999999999999</v>
          </cell>
          <cell r="E20">
            <v>81.708333333333329</v>
          </cell>
          <cell r="F20">
            <v>96</v>
          </cell>
          <cell r="G20">
            <v>51</v>
          </cell>
          <cell r="H20">
            <v>17.64</v>
          </cell>
          <cell r="I20" t="str">
            <v>NE</v>
          </cell>
          <cell r="J20">
            <v>36</v>
          </cell>
          <cell r="K20">
            <v>20.399999999999999</v>
          </cell>
        </row>
        <row r="21">
          <cell r="B21">
            <v>23.333333333333332</v>
          </cell>
          <cell r="C21">
            <v>30.8</v>
          </cell>
          <cell r="D21">
            <v>19.5</v>
          </cell>
          <cell r="E21">
            <v>81.708333333333329</v>
          </cell>
          <cell r="F21">
            <v>94</v>
          </cell>
          <cell r="G21">
            <v>47</v>
          </cell>
          <cell r="H21">
            <v>25.56</v>
          </cell>
          <cell r="I21" t="str">
            <v>NE</v>
          </cell>
          <cell r="J21">
            <v>49.32</v>
          </cell>
          <cell r="K21">
            <v>34.800000000000004</v>
          </cell>
        </row>
        <row r="22">
          <cell r="B22">
            <v>21.799999999999997</v>
          </cell>
          <cell r="C22">
            <v>29.2</v>
          </cell>
          <cell r="D22">
            <v>18.899999999999999</v>
          </cell>
          <cell r="E22">
            <v>83.958333333333329</v>
          </cell>
          <cell r="F22">
            <v>96</v>
          </cell>
          <cell r="G22">
            <v>51</v>
          </cell>
          <cell r="H22">
            <v>19.079999999999998</v>
          </cell>
          <cell r="I22" t="str">
            <v>NE</v>
          </cell>
          <cell r="J22">
            <v>28.8</v>
          </cell>
          <cell r="K22">
            <v>4.5999999999999996</v>
          </cell>
        </row>
        <row r="23">
          <cell r="B23">
            <v>20.604166666666664</v>
          </cell>
          <cell r="C23">
            <v>27.8</v>
          </cell>
          <cell r="D23">
            <v>18.3</v>
          </cell>
          <cell r="E23">
            <v>87.875</v>
          </cell>
          <cell r="F23">
            <v>96</v>
          </cell>
          <cell r="G23">
            <v>59</v>
          </cell>
          <cell r="H23">
            <v>19.079999999999998</v>
          </cell>
          <cell r="I23" t="str">
            <v>NE</v>
          </cell>
          <cell r="J23">
            <v>30.240000000000002</v>
          </cell>
          <cell r="K23">
            <v>0.4</v>
          </cell>
        </row>
        <row r="24">
          <cell r="B24">
            <v>21.154166666666672</v>
          </cell>
          <cell r="C24">
            <v>27.6</v>
          </cell>
          <cell r="D24">
            <v>16.899999999999999</v>
          </cell>
          <cell r="E24">
            <v>82.25</v>
          </cell>
          <cell r="F24">
            <v>96</v>
          </cell>
          <cell r="G24">
            <v>53</v>
          </cell>
          <cell r="H24">
            <v>17.64</v>
          </cell>
          <cell r="I24" t="str">
            <v>NE</v>
          </cell>
          <cell r="J24">
            <v>37.800000000000004</v>
          </cell>
          <cell r="K24">
            <v>0.2</v>
          </cell>
        </row>
        <row r="25">
          <cell r="B25">
            <v>22.086956521739129</v>
          </cell>
          <cell r="C25">
            <v>28.7</v>
          </cell>
          <cell r="D25">
            <v>18.8</v>
          </cell>
          <cell r="E25">
            <v>84.565217391304344</v>
          </cell>
          <cell r="F25">
            <v>96</v>
          </cell>
          <cell r="G25">
            <v>55</v>
          </cell>
          <cell r="H25">
            <v>20.16</v>
          </cell>
          <cell r="I25" t="str">
            <v>O</v>
          </cell>
          <cell r="J25">
            <v>43.56</v>
          </cell>
          <cell r="K25">
            <v>7.8000000000000007</v>
          </cell>
        </row>
        <row r="26">
          <cell r="B26">
            <v>22.783333333333335</v>
          </cell>
          <cell r="C26">
            <v>29.9</v>
          </cell>
          <cell r="D26">
            <v>17.8</v>
          </cell>
          <cell r="E26">
            <v>79.666666666666671</v>
          </cell>
          <cell r="F26">
            <v>97</v>
          </cell>
          <cell r="G26">
            <v>45</v>
          </cell>
          <cell r="H26">
            <v>15.840000000000002</v>
          </cell>
          <cell r="I26" t="str">
            <v>SO</v>
          </cell>
          <cell r="J26">
            <v>27.720000000000002</v>
          </cell>
          <cell r="K26">
            <v>0.2</v>
          </cell>
        </row>
        <row r="27">
          <cell r="B27">
            <v>24.220833333333335</v>
          </cell>
          <cell r="C27">
            <v>30.8</v>
          </cell>
          <cell r="D27">
            <v>18.600000000000001</v>
          </cell>
          <cell r="E27">
            <v>70.833333333333329</v>
          </cell>
          <cell r="F27">
            <v>93</v>
          </cell>
          <cell r="G27">
            <v>40</v>
          </cell>
          <cell r="H27">
            <v>12.24</v>
          </cell>
          <cell r="I27" t="str">
            <v>L</v>
          </cell>
          <cell r="J27">
            <v>24.12</v>
          </cell>
          <cell r="K27">
            <v>0</v>
          </cell>
        </row>
        <row r="28">
          <cell r="B28">
            <v>25.024999999999991</v>
          </cell>
          <cell r="C28">
            <v>31.3</v>
          </cell>
          <cell r="D28">
            <v>20.100000000000001</v>
          </cell>
          <cell r="E28">
            <v>68.333333333333329</v>
          </cell>
          <cell r="F28">
            <v>88</v>
          </cell>
          <cell r="G28">
            <v>43</v>
          </cell>
          <cell r="H28">
            <v>18</v>
          </cell>
          <cell r="I28" t="str">
            <v>L</v>
          </cell>
          <cell r="J28">
            <v>34.56</v>
          </cell>
          <cell r="K28">
            <v>0</v>
          </cell>
        </row>
        <row r="29">
          <cell r="B29">
            <v>22.620833333333334</v>
          </cell>
          <cell r="C29">
            <v>29.6</v>
          </cell>
          <cell r="D29">
            <v>19.3</v>
          </cell>
          <cell r="E29">
            <v>85.583333333333329</v>
          </cell>
          <cell r="F29">
            <v>95</v>
          </cell>
          <cell r="G29">
            <v>55</v>
          </cell>
          <cell r="H29">
            <v>17.64</v>
          </cell>
          <cell r="I29" t="str">
            <v>NE</v>
          </cell>
          <cell r="J29">
            <v>52.2</v>
          </cell>
          <cell r="K29">
            <v>22.6</v>
          </cell>
        </row>
        <row r="30">
          <cell r="B30">
            <v>24.079166666666666</v>
          </cell>
          <cell r="C30">
            <v>30.7</v>
          </cell>
          <cell r="D30">
            <v>20</v>
          </cell>
          <cell r="E30">
            <v>79.458333333333329</v>
          </cell>
          <cell r="F30">
            <v>95</v>
          </cell>
          <cell r="G30">
            <v>49</v>
          </cell>
          <cell r="H30">
            <v>24.48</v>
          </cell>
          <cell r="J30">
            <v>43.56</v>
          </cell>
          <cell r="K30">
            <v>10.4</v>
          </cell>
        </row>
        <row r="31">
          <cell r="B31">
            <v>21.8125</v>
          </cell>
          <cell r="C31">
            <v>26.3</v>
          </cell>
          <cell r="D31">
            <v>19.100000000000001</v>
          </cell>
          <cell r="E31">
            <v>86.458333333333329</v>
          </cell>
          <cell r="F31">
            <v>97</v>
          </cell>
          <cell r="G31">
            <v>62</v>
          </cell>
          <cell r="H31">
            <v>19.440000000000001</v>
          </cell>
          <cell r="I31" t="str">
            <v>SO</v>
          </cell>
          <cell r="J31">
            <v>34.200000000000003</v>
          </cell>
          <cell r="K31">
            <v>9.9999999999999964</v>
          </cell>
        </row>
        <row r="32">
          <cell r="B32">
            <v>23.425000000000001</v>
          </cell>
          <cell r="C32">
            <v>31.2</v>
          </cell>
          <cell r="D32">
            <v>19.3</v>
          </cell>
          <cell r="E32">
            <v>80.916666666666671</v>
          </cell>
          <cell r="F32">
            <v>96</v>
          </cell>
          <cell r="G32">
            <v>46</v>
          </cell>
          <cell r="H32">
            <v>12.96</v>
          </cell>
          <cell r="I32" t="str">
            <v>L</v>
          </cell>
          <cell r="J32">
            <v>34.200000000000003</v>
          </cell>
          <cell r="K32">
            <v>0</v>
          </cell>
        </row>
        <row r="33">
          <cell r="B33">
            <v>23.466666666666665</v>
          </cell>
          <cell r="C33">
            <v>30.2</v>
          </cell>
          <cell r="D33">
            <v>21.1</v>
          </cell>
          <cell r="E33">
            <v>86.041666666666671</v>
          </cell>
          <cell r="F33">
            <v>96</v>
          </cell>
          <cell r="G33">
            <v>57</v>
          </cell>
          <cell r="H33">
            <v>20.88</v>
          </cell>
          <cell r="I33" t="str">
            <v>L</v>
          </cell>
          <cell r="J33">
            <v>47.519999999999996</v>
          </cell>
          <cell r="K33">
            <v>9.1999999999999993</v>
          </cell>
        </row>
        <row r="34">
          <cell r="B34">
            <v>22.912500000000005</v>
          </cell>
          <cell r="C34">
            <v>30.8</v>
          </cell>
          <cell r="D34">
            <v>19.100000000000001</v>
          </cell>
          <cell r="E34">
            <v>85.916666666666671</v>
          </cell>
          <cell r="F34">
            <v>97</v>
          </cell>
          <cell r="G34">
            <v>48</v>
          </cell>
          <cell r="H34">
            <v>16.2</v>
          </cell>
          <cell r="I34" t="str">
            <v>N</v>
          </cell>
          <cell r="J34">
            <v>41.4</v>
          </cell>
          <cell r="K34">
            <v>39.199999999999996</v>
          </cell>
        </row>
        <row r="35">
          <cell r="B35">
            <v>23.895833333333332</v>
          </cell>
          <cell r="C35">
            <v>30.6</v>
          </cell>
          <cell r="D35">
            <v>20.5</v>
          </cell>
          <cell r="E35">
            <v>81.583333333333329</v>
          </cell>
          <cell r="F35">
            <v>96</v>
          </cell>
          <cell r="G35">
            <v>47</v>
          </cell>
          <cell r="H35">
            <v>14.76</v>
          </cell>
          <cell r="I35" t="str">
            <v>NE</v>
          </cell>
          <cell r="J35">
            <v>19.8</v>
          </cell>
          <cell r="K35">
            <v>0.8</v>
          </cell>
        </row>
        <row r="36">
          <cell r="I36" t="str">
            <v>NE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K5">
            <v>0</v>
          </cell>
        </row>
      </sheetData>
      <sheetData sheetId="1">
        <row r="5">
          <cell r="K5">
            <v>0.4</v>
          </cell>
        </row>
      </sheetData>
      <sheetData sheetId="2">
        <row r="5">
          <cell r="B5">
            <v>26.883333333333329</v>
          </cell>
          <cell r="C5">
            <v>34.700000000000003</v>
          </cell>
          <cell r="D5">
            <v>22.4</v>
          </cell>
          <cell r="E5">
            <v>74.083333333333329</v>
          </cell>
          <cell r="F5">
            <v>92</v>
          </cell>
          <cell r="G5">
            <v>42</v>
          </cell>
          <cell r="H5">
            <v>12.96</v>
          </cell>
          <cell r="I5" t="str">
            <v>L</v>
          </cell>
          <cell r="J5">
            <v>26.64</v>
          </cell>
          <cell r="K5">
            <v>0.60000000000000009</v>
          </cell>
        </row>
        <row r="6">
          <cell r="B6">
            <v>25.545833333333324</v>
          </cell>
          <cell r="C6">
            <v>32.299999999999997</v>
          </cell>
          <cell r="D6">
            <v>22.5</v>
          </cell>
          <cell r="E6">
            <v>82.5</v>
          </cell>
          <cell r="F6">
            <v>94</v>
          </cell>
          <cell r="G6">
            <v>55</v>
          </cell>
          <cell r="H6">
            <v>10.44</v>
          </cell>
          <cell r="I6" t="str">
            <v>SE</v>
          </cell>
          <cell r="J6">
            <v>26.28</v>
          </cell>
          <cell r="K6">
            <v>0.4</v>
          </cell>
        </row>
        <row r="7">
          <cell r="B7">
            <v>25.450000000000003</v>
          </cell>
          <cell r="C7">
            <v>32.200000000000003</v>
          </cell>
          <cell r="D7">
            <v>22.7</v>
          </cell>
          <cell r="E7">
            <v>83.791666666666671</v>
          </cell>
          <cell r="F7">
            <v>93</v>
          </cell>
          <cell r="G7">
            <v>55</v>
          </cell>
          <cell r="H7">
            <v>9</v>
          </cell>
          <cell r="I7" t="str">
            <v>L</v>
          </cell>
          <cell r="J7">
            <v>27</v>
          </cell>
          <cell r="K7">
            <v>0.4</v>
          </cell>
        </row>
        <row r="8">
          <cell r="B8">
            <v>26.158333333333331</v>
          </cell>
          <cell r="C8">
            <v>31.9</v>
          </cell>
          <cell r="D8">
            <v>21.9</v>
          </cell>
          <cell r="E8">
            <v>78.25</v>
          </cell>
          <cell r="F8">
            <v>94</v>
          </cell>
          <cell r="G8">
            <v>52</v>
          </cell>
          <cell r="H8">
            <v>14.4</v>
          </cell>
          <cell r="I8" t="str">
            <v>O</v>
          </cell>
          <cell r="J8">
            <v>32.76</v>
          </cell>
          <cell r="K8">
            <v>0.4</v>
          </cell>
        </row>
        <row r="9">
          <cell r="B9">
            <v>26.104166666666671</v>
          </cell>
          <cell r="C9">
            <v>32.700000000000003</v>
          </cell>
          <cell r="D9">
            <v>22.4</v>
          </cell>
          <cell r="E9">
            <v>75.625</v>
          </cell>
          <cell r="F9">
            <v>92</v>
          </cell>
          <cell r="G9">
            <v>48</v>
          </cell>
          <cell r="H9">
            <v>10.44</v>
          </cell>
          <cell r="I9" t="str">
            <v>L</v>
          </cell>
          <cell r="J9">
            <v>33.480000000000004</v>
          </cell>
          <cell r="K9">
            <v>0.4</v>
          </cell>
        </row>
        <row r="10">
          <cell r="B10">
            <v>27.191666666666666</v>
          </cell>
          <cell r="C10">
            <v>34.5</v>
          </cell>
          <cell r="D10">
            <v>22.2</v>
          </cell>
          <cell r="E10">
            <v>74.333333333333329</v>
          </cell>
          <cell r="F10">
            <v>94</v>
          </cell>
          <cell r="G10">
            <v>35</v>
          </cell>
          <cell r="H10">
            <v>7.2</v>
          </cell>
          <cell r="I10" t="str">
            <v>O</v>
          </cell>
          <cell r="J10">
            <v>18.36</v>
          </cell>
          <cell r="K10">
            <v>0.4</v>
          </cell>
        </row>
        <row r="11">
          <cell r="B11">
            <v>26.112500000000001</v>
          </cell>
          <cell r="C11">
            <v>32.1</v>
          </cell>
          <cell r="D11">
            <v>22.8</v>
          </cell>
          <cell r="E11">
            <v>79.666666666666671</v>
          </cell>
          <cell r="F11">
            <v>93</v>
          </cell>
          <cell r="G11">
            <v>56</v>
          </cell>
          <cell r="H11">
            <v>14.4</v>
          </cell>
          <cell r="I11" t="str">
            <v>NE</v>
          </cell>
          <cell r="J11">
            <v>30.240000000000002</v>
          </cell>
          <cell r="K11">
            <v>0.4</v>
          </cell>
        </row>
        <row r="12">
          <cell r="B12">
            <v>25.779166666666665</v>
          </cell>
          <cell r="C12">
            <v>32.5</v>
          </cell>
          <cell r="D12">
            <v>22.3</v>
          </cell>
          <cell r="E12">
            <v>80.791666666666671</v>
          </cell>
          <cell r="F12">
            <v>94</v>
          </cell>
          <cell r="G12">
            <v>52</v>
          </cell>
          <cell r="H12">
            <v>15.48</v>
          </cell>
          <cell r="I12" t="str">
            <v>O</v>
          </cell>
          <cell r="J12">
            <v>32.04</v>
          </cell>
          <cell r="K12">
            <v>0.4</v>
          </cell>
        </row>
        <row r="13">
          <cell r="B13">
            <v>25.004166666666663</v>
          </cell>
          <cell r="C13">
            <v>32.4</v>
          </cell>
          <cell r="D13">
            <v>22.6</v>
          </cell>
          <cell r="E13">
            <v>85.75</v>
          </cell>
          <cell r="F13">
            <v>94</v>
          </cell>
          <cell r="G13">
            <v>57</v>
          </cell>
          <cell r="H13">
            <v>18</v>
          </cell>
          <cell r="I13" t="str">
            <v>L</v>
          </cell>
          <cell r="J13">
            <v>41.4</v>
          </cell>
          <cell r="K13">
            <v>0.2</v>
          </cell>
        </row>
        <row r="14">
          <cell r="B14">
            <v>25.774999999999995</v>
          </cell>
          <cell r="C14">
            <v>33.1</v>
          </cell>
          <cell r="D14">
            <v>21.2</v>
          </cell>
          <cell r="E14">
            <v>79.625</v>
          </cell>
          <cell r="F14">
            <v>95</v>
          </cell>
          <cell r="G14">
            <v>49</v>
          </cell>
          <cell r="H14">
            <v>11.879999999999999</v>
          </cell>
          <cell r="I14" t="str">
            <v>SO</v>
          </cell>
          <cell r="J14">
            <v>26.28</v>
          </cell>
          <cell r="K14">
            <v>0.4</v>
          </cell>
        </row>
        <row r="15">
          <cell r="B15">
            <v>26.179166666666671</v>
          </cell>
          <cell r="C15">
            <v>33.299999999999997</v>
          </cell>
          <cell r="D15">
            <v>20.7</v>
          </cell>
          <cell r="E15">
            <v>75.75</v>
          </cell>
          <cell r="F15">
            <v>94</v>
          </cell>
          <cell r="G15">
            <v>40</v>
          </cell>
          <cell r="H15">
            <v>13.32</v>
          </cell>
          <cell r="I15" t="str">
            <v>O</v>
          </cell>
          <cell r="J15">
            <v>26.28</v>
          </cell>
          <cell r="K15">
            <v>0.2</v>
          </cell>
        </row>
        <row r="16">
          <cell r="B16">
            <v>25.666666666666668</v>
          </cell>
          <cell r="C16">
            <v>34.200000000000003</v>
          </cell>
          <cell r="D16">
            <v>19.899999999999999</v>
          </cell>
          <cell r="E16">
            <v>76</v>
          </cell>
          <cell r="F16">
            <v>94</v>
          </cell>
          <cell r="G16">
            <v>41</v>
          </cell>
          <cell r="H16">
            <v>13.32</v>
          </cell>
          <cell r="I16" t="str">
            <v>NO</v>
          </cell>
          <cell r="J16">
            <v>42.12</v>
          </cell>
          <cell r="K16">
            <v>0.2</v>
          </cell>
        </row>
        <row r="17">
          <cell r="B17">
            <v>25.941666666666674</v>
          </cell>
          <cell r="C17">
            <v>33.299999999999997</v>
          </cell>
          <cell r="D17">
            <v>20.399999999999999</v>
          </cell>
          <cell r="E17">
            <v>74.958333333333329</v>
          </cell>
          <cell r="F17">
            <v>94</v>
          </cell>
          <cell r="G17">
            <v>45</v>
          </cell>
          <cell r="H17">
            <v>13.32</v>
          </cell>
          <cell r="I17" t="str">
            <v>NO</v>
          </cell>
          <cell r="J17">
            <v>29.16</v>
          </cell>
          <cell r="K17">
            <v>0</v>
          </cell>
        </row>
        <row r="18">
          <cell r="B18">
            <v>25.999999999999996</v>
          </cell>
          <cell r="C18">
            <v>33.700000000000003</v>
          </cell>
          <cell r="D18">
            <v>20.3</v>
          </cell>
          <cell r="E18">
            <v>73.25</v>
          </cell>
          <cell r="F18">
            <v>94</v>
          </cell>
          <cell r="G18">
            <v>44</v>
          </cell>
          <cell r="H18">
            <v>9.7200000000000006</v>
          </cell>
          <cell r="I18" t="str">
            <v>L</v>
          </cell>
          <cell r="J18">
            <v>26.64</v>
          </cell>
          <cell r="K18">
            <v>0.2</v>
          </cell>
        </row>
        <row r="19">
          <cell r="B19">
            <v>26.183333333333334</v>
          </cell>
          <cell r="C19">
            <v>33.6</v>
          </cell>
          <cell r="D19">
            <v>21.3</v>
          </cell>
          <cell r="E19">
            <v>77.875</v>
          </cell>
          <cell r="F19">
            <v>94</v>
          </cell>
          <cell r="G19">
            <v>46</v>
          </cell>
          <cell r="H19">
            <v>19.440000000000001</v>
          </cell>
          <cell r="I19" t="str">
            <v>L</v>
          </cell>
          <cell r="J19">
            <v>38.159999999999997</v>
          </cell>
          <cell r="K19">
            <v>0</v>
          </cell>
        </row>
        <row r="20">
          <cell r="B20">
            <v>25.662499999999998</v>
          </cell>
          <cell r="C20">
            <v>33.4</v>
          </cell>
          <cell r="D20">
            <v>20.3</v>
          </cell>
          <cell r="E20">
            <v>77.166666666666671</v>
          </cell>
          <cell r="F20">
            <v>94</v>
          </cell>
          <cell r="G20">
            <v>46</v>
          </cell>
          <cell r="H20">
            <v>9.7200000000000006</v>
          </cell>
          <cell r="I20" t="str">
            <v>SO</v>
          </cell>
          <cell r="J20">
            <v>18.720000000000002</v>
          </cell>
          <cell r="K20">
            <v>0.2</v>
          </cell>
        </row>
        <row r="21">
          <cell r="B21">
            <v>27.137499999999999</v>
          </cell>
          <cell r="C21">
            <v>35.299999999999997</v>
          </cell>
          <cell r="D21">
            <v>22.4</v>
          </cell>
          <cell r="E21">
            <v>73.458333333333329</v>
          </cell>
          <cell r="F21">
            <v>93</v>
          </cell>
          <cell r="G21">
            <v>38</v>
          </cell>
          <cell r="H21">
            <v>11.520000000000001</v>
          </cell>
          <cell r="I21" t="str">
            <v>L</v>
          </cell>
          <cell r="J21">
            <v>27</v>
          </cell>
          <cell r="K21">
            <v>0</v>
          </cell>
        </row>
        <row r="22">
          <cell r="B22">
            <v>25.316666666666663</v>
          </cell>
          <cell r="C22">
            <v>31.9</v>
          </cell>
          <cell r="D22">
            <v>20.6</v>
          </cell>
          <cell r="E22">
            <v>76.916666666666671</v>
          </cell>
          <cell r="F22">
            <v>94</v>
          </cell>
          <cell r="G22">
            <v>44</v>
          </cell>
          <cell r="H22">
            <v>15.840000000000002</v>
          </cell>
          <cell r="I22" t="str">
            <v>L</v>
          </cell>
          <cell r="J22">
            <v>34.200000000000003</v>
          </cell>
          <cell r="K22">
            <v>0.2</v>
          </cell>
        </row>
        <row r="23">
          <cell r="B23">
            <v>24.762500000000006</v>
          </cell>
          <cell r="C23">
            <v>33.1</v>
          </cell>
          <cell r="D23">
            <v>19.899999999999999</v>
          </cell>
          <cell r="E23">
            <v>74.5</v>
          </cell>
          <cell r="F23">
            <v>93</v>
          </cell>
          <cell r="G23">
            <v>41</v>
          </cell>
          <cell r="H23">
            <v>14.04</v>
          </cell>
          <cell r="I23" t="str">
            <v>SE</v>
          </cell>
          <cell r="J23">
            <v>32.4</v>
          </cell>
          <cell r="K23">
            <v>0</v>
          </cell>
        </row>
        <row r="24">
          <cell r="B24">
            <v>23.995833333333334</v>
          </cell>
          <cell r="C24">
            <v>30.4</v>
          </cell>
          <cell r="D24">
            <v>19.600000000000001</v>
          </cell>
          <cell r="E24">
            <v>78.708333333333329</v>
          </cell>
          <cell r="F24">
            <v>94</v>
          </cell>
          <cell r="G24">
            <v>48</v>
          </cell>
          <cell r="H24">
            <v>7.5600000000000005</v>
          </cell>
          <cell r="I24" t="str">
            <v>L</v>
          </cell>
          <cell r="J24">
            <v>20.16</v>
          </cell>
          <cell r="K24">
            <v>0.2</v>
          </cell>
        </row>
        <row r="25">
          <cell r="B25">
            <v>25.474999999999998</v>
          </cell>
          <cell r="C25">
            <v>32.1</v>
          </cell>
          <cell r="D25">
            <v>20.399999999999999</v>
          </cell>
          <cell r="E25">
            <v>75.625</v>
          </cell>
          <cell r="F25">
            <v>94</v>
          </cell>
          <cell r="G25">
            <v>46</v>
          </cell>
          <cell r="H25">
            <v>9.3600000000000012</v>
          </cell>
          <cell r="I25" t="str">
            <v>SO</v>
          </cell>
          <cell r="J25">
            <v>23.040000000000003</v>
          </cell>
          <cell r="K25">
            <v>0</v>
          </cell>
        </row>
        <row r="26">
          <cell r="B26">
            <v>25.083333333333332</v>
          </cell>
          <cell r="C26">
            <v>33.5</v>
          </cell>
          <cell r="D26">
            <v>20.100000000000001</v>
          </cell>
          <cell r="E26">
            <v>76.083333333333329</v>
          </cell>
          <cell r="F26">
            <v>94</v>
          </cell>
          <cell r="G26">
            <v>39</v>
          </cell>
          <cell r="H26">
            <v>11.520000000000001</v>
          </cell>
          <cell r="I26" t="str">
            <v>SE</v>
          </cell>
          <cell r="J26">
            <v>45</v>
          </cell>
          <cell r="K26">
            <v>0</v>
          </cell>
        </row>
        <row r="27">
          <cell r="B27">
            <v>25.375</v>
          </cell>
          <cell r="C27">
            <v>33.9</v>
          </cell>
          <cell r="D27">
            <v>19.5</v>
          </cell>
          <cell r="E27">
            <v>72.291666666666671</v>
          </cell>
          <cell r="F27">
            <v>94</v>
          </cell>
          <cell r="G27">
            <v>30</v>
          </cell>
          <cell r="H27">
            <v>10.08</v>
          </cell>
          <cell r="I27" t="str">
            <v>L</v>
          </cell>
          <cell r="J27">
            <v>23.040000000000003</v>
          </cell>
          <cell r="K27">
            <v>0.2</v>
          </cell>
        </row>
        <row r="28">
          <cell r="B28">
            <v>25.391666666666666</v>
          </cell>
          <cell r="C28">
            <v>34.6</v>
          </cell>
          <cell r="D28">
            <v>18.8</v>
          </cell>
          <cell r="E28">
            <v>72.458333333333329</v>
          </cell>
          <cell r="F28">
            <v>93</v>
          </cell>
          <cell r="G28">
            <v>41</v>
          </cell>
          <cell r="H28">
            <v>10.08</v>
          </cell>
          <cell r="I28" t="str">
            <v>SE</v>
          </cell>
          <cell r="J28">
            <v>24.840000000000003</v>
          </cell>
          <cell r="K28">
            <v>0</v>
          </cell>
        </row>
        <row r="29">
          <cell r="B29">
            <v>25.766666666666666</v>
          </cell>
          <cell r="C29">
            <v>31.7</v>
          </cell>
          <cell r="D29">
            <v>22.3</v>
          </cell>
          <cell r="E29">
            <v>82</v>
          </cell>
          <cell r="F29">
            <v>93</v>
          </cell>
          <cell r="G29">
            <v>57</v>
          </cell>
          <cell r="H29">
            <v>9.3600000000000012</v>
          </cell>
          <cell r="I29" t="str">
            <v>SE</v>
          </cell>
          <cell r="J29">
            <v>39.96</v>
          </cell>
          <cell r="K29">
            <v>0</v>
          </cell>
        </row>
        <row r="30">
          <cell r="B30">
            <v>26.875</v>
          </cell>
          <cell r="C30">
            <v>33.5</v>
          </cell>
          <cell r="D30">
            <v>22.9</v>
          </cell>
          <cell r="E30">
            <v>77</v>
          </cell>
          <cell r="F30">
            <v>94</v>
          </cell>
          <cell r="G30">
            <v>43</v>
          </cell>
          <cell r="H30">
            <v>13.32</v>
          </cell>
          <cell r="J30">
            <v>25.92</v>
          </cell>
          <cell r="K30">
            <v>0.2</v>
          </cell>
        </row>
        <row r="31">
          <cell r="B31">
            <v>24.549999999999994</v>
          </cell>
          <cell r="C31">
            <v>29.8</v>
          </cell>
          <cell r="D31">
            <v>22.1</v>
          </cell>
          <cell r="E31">
            <v>82.416666666666671</v>
          </cell>
          <cell r="F31">
            <v>93</v>
          </cell>
          <cell r="G31">
            <v>55</v>
          </cell>
          <cell r="H31">
            <v>7.9200000000000008</v>
          </cell>
          <cell r="I31" t="str">
            <v>NE</v>
          </cell>
          <cell r="J31">
            <v>24.12</v>
          </cell>
          <cell r="K31">
            <v>0</v>
          </cell>
        </row>
        <row r="32">
          <cell r="B32">
            <v>25.179166666666664</v>
          </cell>
          <cell r="C32">
            <v>33.1</v>
          </cell>
          <cell r="D32">
            <v>20.7</v>
          </cell>
          <cell r="E32">
            <v>79.5</v>
          </cell>
          <cell r="F32">
            <v>94</v>
          </cell>
          <cell r="G32">
            <v>47</v>
          </cell>
          <cell r="H32">
            <v>11.520000000000001</v>
          </cell>
          <cell r="I32" t="str">
            <v>O</v>
          </cell>
          <cell r="J32">
            <v>33.480000000000004</v>
          </cell>
          <cell r="K32">
            <v>0.2</v>
          </cell>
        </row>
        <row r="33">
          <cell r="B33">
            <v>26.849999999999994</v>
          </cell>
          <cell r="C33">
            <v>33</v>
          </cell>
          <cell r="D33">
            <v>22.5</v>
          </cell>
          <cell r="E33">
            <v>75.083333333333329</v>
          </cell>
          <cell r="F33">
            <v>93</v>
          </cell>
          <cell r="G33">
            <v>48</v>
          </cell>
          <cell r="H33">
            <v>12.96</v>
          </cell>
          <cell r="I33" t="str">
            <v>SO</v>
          </cell>
          <cell r="J33">
            <v>21.6</v>
          </cell>
          <cell r="K33">
            <v>0</v>
          </cell>
        </row>
        <row r="34">
          <cell r="B34">
            <v>26.733333333333338</v>
          </cell>
          <cell r="C34">
            <v>33.200000000000003</v>
          </cell>
          <cell r="D34">
            <v>22.3</v>
          </cell>
          <cell r="E34">
            <v>75.041666666666671</v>
          </cell>
          <cell r="F34">
            <v>92</v>
          </cell>
          <cell r="G34">
            <v>47</v>
          </cell>
          <cell r="H34">
            <v>12.6</v>
          </cell>
          <cell r="I34" t="str">
            <v>O</v>
          </cell>
          <cell r="J34">
            <v>28.8</v>
          </cell>
          <cell r="K34">
            <v>1.7999999999999998</v>
          </cell>
        </row>
        <row r="35">
          <cell r="B35">
            <v>26.691666666666674</v>
          </cell>
          <cell r="C35">
            <v>34.700000000000003</v>
          </cell>
          <cell r="D35">
            <v>21.4</v>
          </cell>
          <cell r="E35">
            <v>75.458333333333329</v>
          </cell>
          <cell r="F35">
            <v>94</v>
          </cell>
          <cell r="G35">
            <v>39</v>
          </cell>
          <cell r="H35">
            <v>17.64</v>
          </cell>
          <cell r="I35" t="str">
            <v>SE</v>
          </cell>
          <cell r="J35">
            <v>36.36</v>
          </cell>
          <cell r="K35">
            <v>0.60000000000000009</v>
          </cell>
        </row>
        <row r="36">
          <cell r="I36" t="str">
            <v>L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K5">
            <v>0</v>
          </cell>
        </row>
      </sheetData>
      <sheetData sheetId="1">
        <row r="5">
          <cell r="K5">
            <v>0</v>
          </cell>
        </row>
      </sheetData>
      <sheetData sheetId="2">
        <row r="5">
          <cell r="B5">
            <v>28.406666666666663</v>
          </cell>
          <cell r="C5">
            <v>31.7</v>
          </cell>
          <cell r="D5">
            <v>24.4</v>
          </cell>
          <cell r="E5">
            <v>58.6</v>
          </cell>
          <cell r="F5">
            <v>75</v>
          </cell>
          <cell r="G5">
            <v>46</v>
          </cell>
          <cell r="H5">
            <v>19.440000000000001</v>
          </cell>
          <cell r="I5" t="str">
            <v>L</v>
          </cell>
          <cell r="J5">
            <v>37.440000000000005</v>
          </cell>
          <cell r="K5">
            <v>0</v>
          </cell>
        </row>
        <row r="6">
          <cell r="B6">
            <v>29.737500000000004</v>
          </cell>
          <cell r="C6">
            <v>32</v>
          </cell>
          <cell r="D6">
            <v>26.8</v>
          </cell>
          <cell r="E6">
            <v>56.875</v>
          </cell>
          <cell r="F6">
            <v>65</v>
          </cell>
          <cell r="G6">
            <v>50</v>
          </cell>
          <cell r="H6">
            <v>18</v>
          </cell>
          <cell r="I6" t="str">
            <v>NE</v>
          </cell>
          <cell r="J6">
            <v>53.28</v>
          </cell>
          <cell r="K6">
            <v>0</v>
          </cell>
        </row>
        <row r="7">
          <cell r="B7">
            <v>29.375</v>
          </cell>
          <cell r="C7">
            <v>31.6</v>
          </cell>
          <cell r="D7">
            <v>26</v>
          </cell>
          <cell r="E7">
            <v>59.25</v>
          </cell>
          <cell r="F7">
            <v>74</v>
          </cell>
          <cell r="G7">
            <v>49</v>
          </cell>
          <cell r="H7">
            <v>11.879999999999999</v>
          </cell>
          <cell r="I7" t="str">
            <v>NO</v>
          </cell>
          <cell r="J7">
            <v>24.48</v>
          </cell>
          <cell r="K7">
            <v>0</v>
          </cell>
        </row>
        <row r="8">
          <cell r="B8">
            <v>28.6</v>
          </cell>
          <cell r="C8">
            <v>28.9</v>
          </cell>
          <cell r="D8">
            <v>26.1</v>
          </cell>
          <cell r="E8">
            <v>69</v>
          </cell>
          <cell r="F8">
            <v>78</v>
          </cell>
          <cell r="G8">
            <v>67</v>
          </cell>
          <cell r="H8">
            <v>10.44</v>
          </cell>
          <cell r="I8" t="str">
            <v>NO</v>
          </cell>
          <cell r="J8">
            <v>23.759999999999998</v>
          </cell>
          <cell r="K8">
            <v>6</v>
          </cell>
        </row>
        <row r="9">
          <cell r="B9">
            <v>30.450000000000003</v>
          </cell>
          <cell r="C9">
            <v>32.200000000000003</v>
          </cell>
          <cell r="D9">
            <v>26.7</v>
          </cell>
          <cell r="E9">
            <v>60</v>
          </cell>
          <cell r="F9">
            <v>78</v>
          </cell>
          <cell r="G9">
            <v>47</v>
          </cell>
          <cell r="H9">
            <v>7.9200000000000008</v>
          </cell>
          <cell r="I9" t="str">
            <v>N</v>
          </cell>
          <cell r="J9">
            <v>23.759999999999998</v>
          </cell>
          <cell r="K9">
            <v>0</v>
          </cell>
        </row>
        <row r="10">
          <cell r="B10">
            <v>30.4</v>
          </cell>
          <cell r="C10">
            <v>30.9</v>
          </cell>
          <cell r="D10">
            <v>29.2</v>
          </cell>
          <cell r="E10">
            <v>57</v>
          </cell>
          <cell r="F10">
            <v>65</v>
          </cell>
          <cell r="G10">
            <v>55</v>
          </cell>
          <cell r="H10">
            <v>6.48</v>
          </cell>
          <cell r="I10" t="str">
            <v>O</v>
          </cell>
          <cell r="J10">
            <v>23.400000000000002</v>
          </cell>
          <cell r="K10">
            <v>2.6</v>
          </cell>
        </row>
        <row r="11">
          <cell r="B11">
            <v>29.839999999999996</v>
          </cell>
          <cell r="C11">
            <v>31.4</v>
          </cell>
          <cell r="D11">
            <v>26.2</v>
          </cell>
          <cell r="E11">
            <v>61.2</v>
          </cell>
          <cell r="F11">
            <v>76</v>
          </cell>
          <cell r="G11">
            <v>53</v>
          </cell>
          <cell r="H11">
            <v>16.559999999999999</v>
          </cell>
          <cell r="I11" t="str">
            <v>O</v>
          </cell>
          <cell r="J11">
            <v>28.44</v>
          </cell>
          <cell r="K11">
            <v>20.2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>
            <v>42</v>
          </cell>
        </row>
        <row r="13">
          <cell r="B13">
            <v>28.8</v>
          </cell>
          <cell r="C13">
            <v>29.6</v>
          </cell>
          <cell r="D13">
            <v>26.3</v>
          </cell>
          <cell r="E13">
            <v>63.5</v>
          </cell>
          <cell r="F13">
            <v>73</v>
          </cell>
          <cell r="G13">
            <v>57</v>
          </cell>
          <cell r="H13">
            <v>13.32</v>
          </cell>
          <cell r="I13" t="str">
            <v>O</v>
          </cell>
          <cell r="J13">
            <v>27.36</v>
          </cell>
          <cell r="K13" t="str">
            <v>*</v>
          </cell>
        </row>
        <row r="14">
          <cell r="B14">
            <v>28.549999999999997</v>
          </cell>
          <cell r="C14">
            <v>29.7</v>
          </cell>
          <cell r="D14">
            <v>26.8</v>
          </cell>
          <cell r="E14">
            <v>59</v>
          </cell>
          <cell r="F14">
            <v>72</v>
          </cell>
          <cell r="G14">
            <v>52</v>
          </cell>
          <cell r="H14">
            <v>8.2799999999999994</v>
          </cell>
          <cell r="I14" t="str">
            <v>O</v>
          </cell>
          <cell r="J14">
            <v>16.920000000000002</v>
          </cell>
          <cell r="K14" t="str">
            <v>*</v>
          </cell>
        </row>
        <row r="15">
          <cell r="B15">
            <v>30.580000000000002</v>
          </cell>
          <cell r="C15">
            <v>31.8</v>
          </cell>
          <cell r="D15">
            <v>28</v>
          </cell>
          <cell r="E15">
            <v>48</v>
          </cell>
          <cell r="F15">
            <v>65</v>
          </cell>
          <cell r="G15">
            <v>36</v>
          </cell>
          <cell r="H15">
            <v>13.32</v>
          </cell>
          <cell r="I15" t="str">
            <v>O</v>
          </cell>
          <cell r="J15">
            <v>30.6</v>
          </cell>
          <cell r="K15">
            <v>0</v>
          </cell>
        </row>
        <row r="16">
          <cell r="B16">
            <v>31.666666666666668</v>
          </cell>
          <cell r="C16">
            <v>33.299999999999997</v>
          </cell>
          <cell r="D16">
            <v>29.6</v>
          </cell>
          <cell r="E16">
            <v>43</v>
          </cell>
          <cell r="F16">
            <v>54</v>
          </cell>
          <cell r="G16">
            <v>40</v>
          </cell>
          <cell r="H16">
            <v>11.16</v>
          </cell>
          <cell r="I16" t="str">
            <v>N</v>
          </cell>
          <cell r="J16">
            <v>25.2</v>
          </cell>
          <cell r="K16">
            <v>17</v>
          </cell>
        </row>
        <row r="17">
          <cell r="B17">
            <v>26.7</v>
          </cell>
          <cell r="C17">
            <v>30.7</v>
          </cell>
          <cell r="D17">
            <v>22.5</v>
          </cell>
          <cell r="E17">
            <v>64.400000000000006</v>
          </cell>
          <cell r="F17">
            <v>80</v>
          </cell>
          <cell r="G17">
            <v>54</v>
          </cell>
          <cell r="H17">
            <v>10.44</v>
          </cell>
          <cell r="I17" t="str">
            <v>N</v>
          </cell>
          <cell r="J17">
            <v>23.400000000000002</v>
          </cell>
          <cell r="K17">
            <v>0</v>
          </cell>
        </row>
        <row r="18">
          <cell r="B18">
            <v>25.869999999999997</v>
          </cell>
          <cell r="C18">
            <v>31.8</v>
          </cell>
          <cell r="D18">
            <v>18</v>
          </cell>
          <cell r="E18">
            <v>70</v>
          </cell>
          <cell r="F18">
            <v>96</v>
          </cell>
          <cell r="G18">
            <v>41</v>
          </cell>
          <cell r="H18">
            <v>30.96</v>
          </cell>
          <cell r="I18" t="str">
            <v>NO</v>
          </cell>
          <cell r="J18">
            <v>75.960000000000008</v>
          </cell>
          <cell r="K18">
            <v>0.6</v>
          </cell>
        </row>
        <row r="19">
          <cell r="B19">
            <v>28.412499999999998</v>
          </cell>
          <cell r="C19">
            <v>31.5</v>
          </cell>
          <cell r="D19">
            <v>23.6</v>
          </cell>
          <cell r="E19">
            <v>60.625</v>
          </cell>
          <cell r="F19">
            <v>82</v>
          </cell>
          <cell r="G19">
            <v>44</v>
          </cell>
          <cell r="H19">
            <v>12.24</v>
          </cell>
          <cell r="I19" t="str">
            <v>NE</v>
          </cell>
          <cell r="J19">
            <v>27.720000000000002</v>
          </cell>
          <cell r="K19">
            <v>3.4</v>
          </cell>
        </row>
        <row r="20">
          <cell r="B20">
            <v>30.54</v>
          </cell>
          <cell r="C20">
            <v>32</v>
          </cell>
          <cell r="D20">
            <v>27.6</v>
          </cell>
          <cell r="E20">
            <v>52.8</v>
          </cell>
          <cell r="F20">
            <v>69</v>
          </cell>
          <cell r="G20">
            <v>42</v>
          </cell>
          <cell r="H20">
            <v>9</v>
          </cell>
          <cell r="I20" t="str">
            <v>NE</v>
          </cell>
          <cell r="J20">
            <v>22.32</v>
          </cell>
          <cell r="K20">
            <v>0</v>
          </cell>
        </row>
        <row r="21">
          <cell r="B21">
            <v>27.941666666666663</v>
          </cell>
          <cell r="C21">
            <v>33.1</v>
          </cell>
          <cell r="D21">
            <v>21.7</v>
          </cell>
          <cell r="E21">
            <v>63.666666666666664</v>
          </cell>
          <cell r="F21">
            <v>86</v>
          </cell>
          <cell r="G21">
            <v>40</v>
          </cell>
          <cell r="H21">
            <v>16.559999999999999</v>
          </cell>
          <cell r="I21" t="str">
            <v>NE</v>
          </cell>
          <cell r="J21">
            <v>63.72</v>
          </cell>
          <cell r="K21">
            <v>0</v>
          </cell>
        </row>
        <row r="22">
          <cell r="B22">
            <v>26.027777777777779</v>
          </cell>
          <cell r="C22">
            <v>31.2</v>
          </cell>
          <cell r="D22">
            <v>20.5</v>
          </cell>
          <cell r="E22">
            <v>69.5</v>
          </cell>
          <cell r="F22">
            <v>94</v>
          </cell>
          <cell r="G22">
            <v>48</v>
          </cell>
          <cell r="H22">
            <v>19.440000000000001</v>
          </cell>
          <cell r="I22" t="str">
            <v>L</v>
          </cell>
          <cell r="J22">
            <v>37.800000000000004</v>
          </cell>
          <cell r="K22">
            <v>0</v>
          </cell>
        </row>
        <row r="23">
          <cell r="B23">
            <v>25.312500000000004</v>
          </cell>
          <cell r="C23">
            <v>29.8</v>
          </cell>
          <cell r="D23">
            <v>21</v>
          </cell>
          <cell r="E23">
            <v>68.583333333333329</v>
          </cell>
          <cell r="F23">
            <v>87</v>
          </cell>
          <cell r="G23">
            <v>49</v>
          </cell>
          <cell r="H23">
            <v>15.48</v>
          </cell>
          <cell r="I23" t="str">
            <v>L</v>
          </cell>
          <cell r="J23">
            <v>30.240000000000002</v>
          </cell>
          <cell r="K23">
            <v>0</v>
          </cell>
        </row>
        <row r="24">
          <cell r="B24">
            <v>23.904761904761909</v>
          </cell>
          <cell r="C24">
            <v>28.8</v>
          </cell>
          <cell r="D24">
            <v>20.100000000000001</v>
          </cell>
          <cell r="E24">
            <v>75.047619047619051</v>
          </cell>
          <cell r="F24">
            <v>94</v>
          </cell>
          <cell r="G24">
            <v>51</v>
          </cell>
          <cell r="H24">
            <v>12.6</v>
          </cell>
          <cell r="I24" t="str">
            <v>L</v>
          </cell>
          <cell r="J24">
            <v>23.759999999999998</v>
          </cell>
          <cell r="K24">
            <v>0</v>
          </cell>
        </row>
        <row r="25">
          <cell r="B25">
            <v>24.875</v>
          </cell>
          <cell r="C25">
            <v>30</v>
          </cell>
          <cell r="D25">
            <v>21.4</v>
          </cell>
          <cell r="E25">
            <v>72.75</v>
          </cell>
          <cell r="F25">
            <v>88</v>
          </cell>
          <cell r="G25">
            <v>52</v>
          </cell>
          <cell r="H25">
            <v>12.96</v>
          </cell>
          <cell r="I25" t="str">
            <v>S</v>
          </cell>
          <cell r="J25">
            <v>38.519999999999996</v>
          </cell>
          <cell r="K25">
            <v>0.6</v>
          </cell>
        </row>
        <row r="26">
          <cell r="B26">
            <v>24.127272727272729</v>
          </cell>
          <cell r="C26">
            <v>30.8</v>
          </cell>
          <cell r="D26">
            <v>19.2</v>
          </cell>
          <cell r="E26">
            <v>70.86363636363636</v>
          </cell>
          <cell r="F26">
            <v>92</v>
          </cell>
          <cell r="G26">
            <v>38</v>
          </cell>
          <cell r="H26">
            <v>12.6</v>
          </cell>
          <cell r="I26" t="str">
            <v>SO</v>
          </cell>
          <cell r="J26">
            <v>28.44</v>
          </cell>
          <cell r="K26">
            <v>0</v>
          </cell>
        </row>
        <row r="27">
          <cell r="B27">
            <v>21.912499999999998</v>
          </cell>
          <cell r="C27">
            <v>30.2</v>
          </cell>
          <cell r="D27">
            <v>13.8</v>
          </cell>
          <cell r="E27">
            <v>63.458333333333336</v>
          </cell>
          <cell r="F27">
            <v>92</v>
          </cell>
          <cell r="G27">
            <v>28</v>
          </cell>
          <cell r="H27">
            <v>9.3600000000000012</v>
          </cell>
          <cell r="I27" t="str">
            <v>S</v>
          </cell>
          <cell r="J27">
            <v>21.96</v>
          </cell>
          <cell r="K27">
            <v>0</v>
          </cell>
        </row>
        <row r="28">
          <cell r="B28">
            <v>24.725000000000005</v>
          </cell>
          <cell r="C28">
            <v>31.7</v>
          </cell>
          <cell r="D28">
            <v>19</v>
          </cell>
          <cell r="E28">
            <v>60.416666666666664</v>
          </cell>
          <cell r="F28">
            <v>80</v>
          </cell>
          <cell r="G28">
            <v>38</v>
          </cell>
          <cell r="H28">
            <v>15.840000000000002</v>
          </cell>
          <cell r="I28" t="str">
            <v>SE</v>
          </cell>
          <cell r="J28">
            <v>35.64</v>
          </cell>
          <cell r="K28">
            <v>0</v>
          </cell>
        </row>
        <row r="29">
          <cell r="B29">
            <v>25.154166666666665</v>
          </cell>
          <cell r="C29">
            <v>29.3</v>
          </cell>
          <cell r="D29">
            <v>20.9</v>
          </cell>
          <cell r="E29">
            <v>63.125</v>
          </cell>
          <cell r="F29">
            <v>76</v>
          </cell>
          <cell r="G29">
            <v>50</v>
          </cell>
          <cell r="H29">
            <v>16.920000000000002</v>
          </cell>
          <cell r="I29" t="str">
            <v>L</v>
          </cell>
          <cell r="J29">
            <v>32.4</v>
          </cell>
          <cell r="K29">
            <v>0</v>
          </cell>
        </row>
        <row r="30">
          <cell r="B30">
            <v>24.885714285714286</v>
          </cell>
          <cell r="C30">
            <v>31.5</v>
          </cell>
          <cell r="D30">
            <v>21.3</v>
          </cell>
          <cell r="E30">
            <v>72.19047619047619</v>
          </cell>
          <cell r="F30">
            <v>93</v>
          </cell>
          <cell r="G30">
            <v>54</v>
          </cell>
          <cell r="H30">
            <v>18</v>
          </cell>
          <cell r="J30">
            <v>52.56</v>
          </cell>
          <cell r="K30">
            <v>39.799999999999997</v>
          </cell>
        </row>
        <row r="31">
          <cell r="B31">
            <v>23.137499999999999</v>
          </cell>
          <cell r="C31">
            <v>28.6</v>
          </cell>
          <cell r="D31">
            <v>20.8</v>
          </cell>
          <cell r="E31">
            <v>85.4375</v>
          </cell>
          <cell r="F31">
            <v>95</v>
          </cell>
          <cell r="G31">
            <v>68</v>
          </cell>
          <cell r="H31">
            <v>11.16</v>
          </cell>
          <cell r="I31" t="str">
            <v>N</v>
          </cell>
          <cell r="J31">
            <v>38.880000000000003</v>
          </cell>
          <cell r="K31">
            <v>0.8</v>
          </cell>
        </row>
        <row r="32">
          <cell r="B32">
            <v>24.080000000000002</v>
          </cell>
          <cell r="C32">
            <v>29.5</v>
          </cell>
          <cell r="D32">
            <v>20.7</v>
          </cell>
          <cell r="E32">
            <v>82.85</v>
          </cell>
          <cell r="F32">
            <v>96</v>
          </cell>
          <cell r="G32">
            <v>57</v>
          </cell>
          <cell r="H32">
            <v>12.24</v>
          </cell>
          <cell r="I32" t="str">
            <v>S</v>
          </cell>
          <cell r="J32">
            <v>22.68</v>
          </cell>
          <cell r="K32">
            <v>19.8</v>
          </cell>
        </row>
        <row r="33">
          <cell r="B33">
            <v>24.264285714285716</v>
          </cell>
          <cell r="C33">
            <v>28.2</v>
          </cell>
          <cell r="D33">
            <v>21.7</v>
          </cell>
          <cell r="E33">
            <v>85.071428571428569</v>
          </cell>
          <cell r="F33">
            <v>94</v>
          </cell>
          <cell r="G33">
            <v>67</v>
          </cell>
          <cell r="H33">
            <v>8.64</v>
          </cell>
          <cell r="I33" t="str">
            <v>S</v>
          </cell>
          <cell r="J33">
            <v>21.240000000000002</v>
          </cell>
          <cell r="K33">
            <v>4</v>
          </cell>
        </row>
        <row r="34">
          <cell r="B34">
            <v>25.999999999999996</v>
          </cell>
          <cell r="C34">
            <v>30.2</v>
          </cell>
          <cell r="D34">
            <v>21.6</v>
          </cell>
          <cell r="E34">
            <v>71.785714285714292</v>
          </cell>
          <cell r="F34">
            <v>95</v>
          </cell>
          <cell r="G34">
            <v>47</v>
          </cell>
          <cell r="H34">
            <v>10.44</v>
          </cell>
          <cell r="I34" t="str">
            <v>O</v>
          </cell>
          <cell r="J34">
            <v>19.079999999999998</v>
          </cell>
          <cell r="K34">
            <v>0</v>
          </cell>
        </row>
        <row r="35">
          <cell r="B35">
            <v>26.2</v>
          </cell>
          <cell r="C35">
            <v>30</v>
          </cell>
          <cell r="D35">
            <v>17.8</v>
          </cell>
          <cell r="E35">
            <v>80.631578947368425</v>
          </cell>
          <cell r="F35">
            <v>96</v>
          </cell>
          <cell r="G35">
            <v>58</v>
          </cell>
          <cell r="H35">
            <v>23.040000000000003</v>
          </cell>
          <cell r="I35" t="str">
            <v>SE</v>
          </cell>
          <cell r="J35">
            <v>60.480000000000004</v>
          </cell>
          <cell r="K35">
            <v>21.4</v>
          </cell>
        </row>
        <row r="36">
          <cell r="I36" t="str">
            <v>L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K5">
            <v>6.2</v>
          </cell>
        </row>
      </sheetData>
      <sheetData sheetId="1">
        <row r="5">
          <cell r="K5">
            <v>0</v>
          </cell>
        </row>
      </sheetData>
      <sheetData sheetId="2">
        <row r="5">
          <cell r="B5">
            <v>26.612500000000001</v>
          </cell>
          <cell r="C5">
            <v>32.799999999999997</v>
          </cell>
          <cell r="D5">
            <v>21.3</v>
          </cell>
          <cell r="E5">
            <v>68.75</v>
          </cell>
          <cell r="F5">
            <v>86</v>
          </cell>
          <cell r="G5">
            <v>46</v>
          </cell>
          <cell r="H5">
            <v>24.48</v>
          </cell>
          <cell r="I5" t="str">
            <v>NE</v>
          </cell>
          <cell r="J5">
            <v>48.24</v>
          </cell>
          <cell r="K5">
            <v>0</v>
          </cell>
        </row>
        <row r="6">
          <cell r="B6">
            <v>26.575000000000006</v>
          </cell>
          <cell r="C6">
            <v>33</v>
          </cell>
          <cell r="D6">
            <v>21.4</v>
          </cell>
          <cell r="E6">
            <v>68.5</v>
          </cell>
          <cell r="F6">
            <v>85</v>
          </cell>
          <cell r="G6">
            <v>49</v>
          </cell>
          <cell r="H6">
            <v>23.759999999999998</v>
          </cell>
          <cell r="I6" t="str">
            <v>NE</v>
          </cell>
          <cell r="J6">
            <v>37.440000000000005</v>
          </cell>
          <cell r="K6">
            <v>0</v>
          </cell>
        </row>
        <row r="7">
          <cell r="B7">
            <v>26.55</v>
          </cell>
          <cell r="C7">
            <v>33.1</v>
          </cell>
          <cell r="D7">
            <v>23.2</v>
          </cell>
          <cell r="E7">
            <v>75</v>
          </cell>
          <cell r="F7">
            <v>88</v>
          </cell>
          <cell r="G7">
            <v>50</v>
          </cell>
          <cell r="H7">
            <v>24.12</v>
          </cell>
          <cell r="I7" t="str">
            <v>NE</v>
          </cell>
          <cell r="J7">
            <v>41.76</v>
          </cell>
          <cell r="K7">
            <v>7</v>
          </cell>
        </row>
        <row r="8">
          <cell r="B8">
            <v>26.087499999999995</v>
          </cell>
          <cell r="C8">
            <v>34.5</v>
          </cell>
          <cell r="D8">
            <v>22.9</v>
          </cell>
          <cell r="E8">
            <v>80.208333333333329</v>
          </cell>
          <cell r="F8">
            <v>95</v>
          </cell>
          <cell r="G8">
            <v>47</v>
          </cell>
          <cell r="H8">
            <v>16.559999999999999</v>
          </cell>
          <cell r="I8" t="str">
            <v>NE</v>
          </cell>
          <cell r="J8">
            <v>42.84</v>
          </cell>
          <cell r="K8">
            <v>1.4</v>
          </cell>
        </row>
        <row r="9">
          <cell r="B9">
            <v>25.433333333333326</v>
          </cell>
          <cell r="C9">
            <v>35.1</v>
          </cell>
          <cell r="D9">
            <v>21.6</v>
          </cell>
          <cell r="E9">
            <v>81.833333333333329</v>
          </cell>
          <cell r="F9">
            <v>97</v>
          </cell>
          <cell r="G9">
            <v>34</v>
          </cell>
          <cell r="H9">
            <v>14.4</v>
          </cell>
          <cell r="I9" t="str">
            <v>SE</v>
          </cell>
          <cell r="J9">
            <v>30.6</v>
          </cell>
          <cell r="K9">
            <v>2.8000000000000003</v>
          </cell>
        </row>
        <row r="10">
          <cell r="B10">
            <v>24.295833333333338</v>
          </cell>
          <cell r="C10">
            <v>32.700000000000003</v>
          </cell>
          <cell r="D10">
            <v>20.7</v>
          </cell>
          <cell r="E10">
            <v>86.833333333333329</v>
          </cell>
          <cell r="F10">
            <v>97</v>
          </cell>
          <cell r="G10">
            <v>52</v>
          </cell>
          <cell r="H10">
            <v>30.96</v>
          </cell>
          <cell r="I10" t="str">
            <v>NO</v>
          </cell>
          <cell r="J10">
            <v>74.52</v>
          </cell>
          <cell r="K10">
            <v>14.8</v>
          </cell>
        </row>
        <row r="11">
          <cell r="B11">
            <v>24.324999999999999</v>
          </cell>
          <cell r="C11">
            <v>30.4</v>
          </cell>
          <cell r="D11">
            <v>21.1</v>
          </cell>
          <cell r="E11">
            <v>87.041666666666671</v>
          </cell>
          <cell r="F11">
            <v>98</v>
          </cell>
          <cell r="G11">
            <v>62</v>
          </cell>
          <cell r="H11">
            <v>13.68</v>
          </cell>
          <cell r="I11" t="str">
            <v>NO</v>
          </cell>
          <cell r="J11">
            <v>36</v>
          </cell>
          <cell r="K11">
            <v>0</v>
          </cell>
        </row>
        <row r="12">
          <cell r="B12">
            <v>24.600000000000005</v>
          </cell>
          <cell r="C12">
            <v>29.9</v>
          </cell>
          <cell r="D12">
            <v>22.3</v>
          </cell>
          <cell r="E12">
            <v>85.416666666666671</v>
          </cell>
          <cell r="F12">
            <v>97</v>
          </cell>
          <cell r="G12">
            <v>59</v>
          </cell>
          <cell r="H12">
            <v>10.08</v>
          </cell>
          <cell r="I12" t="str">
            <v>NE</v>
          </cell>
          <cell r="J12">
            <v>46.440000000000005</v>
          </cell>
          <cell r="K12">
            <v>3.4</v>
          </cell>
        </row>
        <row r="13">
          <cell r="B13">
            <v>24.620833333333337</v>
          </cell>
          <cell r="C13">
            <v>30.8</v>
          </cell>
          <cell r="D13">
            <v>21.5</v>
          </cell>
          <cell r="E13">
            <v>82.916666666666671</v>
          </cell>
          <cell r="F13">
            <v>96</v>
          </cell>
          <cell r="G13">
            <v>55</v>
          </cell>
          <cell r="H13">
            <v>15.120000000000001</v>
          </cell>
          <cell r="I13" t="str">
            <v>SE</v>
          </cell>
          <cell r="J13">
            <v>50.4</v>
          </cell>
          <cell r="K13">
            <v>3.4</v>
          </cell>
        </row>
        <row r="14">
          <cell r="B14">
            <v>25.337499999999995</v>
          </cell>
          <cell r="C14">
            <v>32.200000000000003</v>
          </cell>
          <cell r="D14">
            <v>20.6</v>
          </cell>
          <cell r="E14">
            <v>79.166666666666671</v>
          </cell>
          <cell r="F14">
            <v>97</v>
          </cell>
          <cell r="G14">
            <v>49</v>
          </cell>
          <cell r="H14">
            <v>14.04</v>
          </cell>
          <cell r="I14" t="str">
            <v>SE</v>
          </cell>
          <cell r="J14">
            <v>31.319999999999997</v>
          </cell>
          <cell r="K14">
            <v>6.8000000000000007</v>
          </cell>
        </row>
        <row r="15">
          <cell r="B15">
            <v>26.383333333333336</v>
          </cell>
          <cell r="C15">
            <v>33.5</v>
          </cell>
          <cell r="D15">
            <v>20.5</v>
          </cell>
          <cell r="E15">
            <v>71.041666666666671</v>
          </cell>
          <cell r="F15">
            <v>93</v>
          </cell>
          <cell r="G15">
            <v>36</v>
          </cell>
          <cell r="H15">
            <v>15.120000000000001</v>
          </cell>
          <cell r="I15" t="str">
            <v>SO</v>
          </cell>
          <cell r="J15">
            <v>32.04</v>
          </cell>
          <cell r="K15">
            <v>0</v>
          </cell>
        </row>
        <row r="16">
          <cell r="B16">
            <v>25.020833333333329</v>
          </cell>
          <cell r="C16">
            <v>33.6</v>
          </cell>
          <cell r="D16">
            <v>19.600000000000001</v>
          </cell>
          <cell r="E16">
            <v>74.083333333333329</v>
          </cell>
          <cell r="F16">
            <v>95</v>
          </cell>
          <cell r="G16">
            <v>39</v>
          </cell>
          <cell r="H16">
            <v>18.36</v>
          </cell>
          <cell r="I16" t="str">
            <v>S</v>
          </cell>
          <cell r="J16">
            <v>34.56</v>
          </cell>
          <cell r="K16">
            <v>5.6</v>
          </cell>
        </row>
        <row r="17">
          <cell r="B17">
            <v>22.775000000000002</v>
          </cell>
          <cell r="C17">
            <v>31.8</v>
          </cell>
          <cell r="D17">
            <v>18.3</v>
          </cell>
          <cell r="E17">
            <v>82.25</v>
          </cell>
          <cell r="F17">
            <v>96</v>
          </cell>
          <cell r="G17">
            <v>51</v>
          </cell>
          <cell r="H17">
            <v>25.92</v>
          </cell>
          <cell r="I17" t="str">
            <v>NE</v>
          </cell>
          <cell r="J17">
            <v>53.64</v>
          </cell>
          <cell r="K17">
            <v>5.6000000000000005</v>
          </cell>
        </row>
        <row r="18">
          <cell r="B18">
            <v>22.983333333333338</v>
          </cell>
          <cell r="C18">
            <v>31.8</v>
          </cell>
          <cell r="D18">
            <v>17.899999999999999</v>
          </cell>
          <cell r="E18">
            <v>81.416666666666671</v>
          </cell>
          <cell r="F18">
            <v>96</v>
          </cell>
          <cell r="G18">
            <v>51</v>
          </cell>
          <cell r="H18">
            <v>23.040000000000003</v>
          </cell>
          <cell r="I18" t="str">
            <v>N</v>
          </cell>
          <cell r="J18">
            <v>39.24</v>
          </cell>
          <cell r="K18">
            <v>0</v>
          </cell>
        </row>
        <row r="19">
          <cell r="B19">
            <v>24.724999999999991</v>
          </cell>
          <cell r="C19">
            <v>32.200000000000003</v>
          </cell>
          <cell r="D19">
            <v>20.5</v>
          </cell>
          <cell r="E19">
            <v>78.791666666666671</v>
          </cell>
          <cell r="F19">
            <v>96</v>
          </cell>
          <cell r="G19">
            <v>45</v>
          </cell>
          <cell r="H19">
            <v>11.16</v>
          </cell>
          <cell r="I19" t="str">
            <v>NE</v>
          </cell>
          <cell r="J19">
            <v>27</v>
          </cell>
          <cell r="K19">
            <v>0</v>
          </cell>
        </row>
        <row r="20">
          <cell r="B20">
            <v>26.041666666666661</v>
          </cell>
          <cell r="C20">
            <v>33.1</v>
          </cell>
          <cell r="D20">
            <v>20.2</v>
          </cell>
          <cell r="E20">
            <v>75.833333333333329</v>
          </cell>
          <cell r="F20">
            <v>97</v>
          </cell>
          <cell r="G20">
            <v>43</v>
          </cell>
          <cell r="H20">
            <v>9.3600000000000012</v>
          </cell>
          <cell r="I20" t="str">
            <v>SE</v>
          </cell>
          <cell r="J20">
            <v>18.36</v>
          </cell>
          <cell r="K20">
            <v>0.2</v>
          </cell>
        </row>
        <row r="21">
          <cell r="B21">
            <v>26.683333333333334</v>
          </cell>
          <cell r="C21">
            <v>33.1</v>
          </cell>
          <cell r="D21">
            <v>20.5</v>
          </cell>
          <cell r="E21">
            <v>70.583333333333329</v>
          </cell>
          <cell r="F21">
            <v>95</v>
          </cell>
          <cell r="G21">
            <v>42</v>
          </cell>
          <cell r="H21">
            <v>18.720000000000002</v>
          </cell>
          <cell r="I21" t="str">
            <v>SE</v>
          </cell>
          <cell r="J21">
            <v>30.240000000000002</v>
          </cell>
          <cell r="K21">
            <v>0</v>
          </cell>
        </row>
        <row r="22">
          <cell r="B22">
            <v>26.662499999999994</v>
          </cell>
          <cell r="C22">
            <v>32.799999999999997</v>
          </cell>
          <cell r="D22">
            <v>21.8</v>
          </cell>
          <cell r="E22">
            <v>71.083333333333329</v>
          </cell>
          <cell r="F22">
            <v>90</v>
          </cell>
          <cell r="G22">
            <v>43</v>
          </cell>
          <cell r="H22">
            <v>17.64</v>
          </cell>
          <cell r="I22" t="str">
            <v>NE</v>
          </cell>
          <cell r="J22">
            <v>30.6</v>
          </cell>
          <cell r="K22">
            <v>0</v>
          </cell>
        </row>
        <row r="23">
          <cell r="B23">
            <v>25.591666666666669</v>
          </cell>
          <cell r="C23">
            <v>31.4</v>
          </cell>
          <cell r="D23">
            <v>20.5</v>
          </cell>
          <cell r="E23">
            <v>69.958333333333329</v>
          </cell>
          <cell r="F23">
            <v>92</v>
          </cell>
          <cell r="G23">
            <v>46</v>
          </cell>
          <cell r="H23">
            <v>17.64</v>
          </cell>
          <cell r="I23" t="str">
            <v>L</v>
          </cell>
          <cell r="J23">
            <v>30.96</v>
          </cell>
          <cell r="K23">
            <v>0</v>
          </cell>
        </row>
        <row r="24">
          <cell r="B24">
            <v>24.104166666666671</v>
          </cell>
          <cell r="C24">
            <v>31.2</v>
          </cell>
          <cell r="D24">
            <v>19.5</v>
          </cell>
          <cell r="E24">
            <v>75.875</v>
          </cell>
          <cell r="F24">
            <v>96</v>
          </cell>
          <cell r="G24">
            <v>47</v>
          </cell>
          <cell r="H24">
            <v>16.559999999999999</v>
          </cell>
          <cell r="I24" t="str">
            <v>NE</v>
          </cell>
          <cell r="J24">
            <v>32.04</v>
          </cell>
          <cell r="K24">
            <v>0.4</v>
          </cell>
        </row>
        <row r="25">
          <cell r="B25">
            <v>24.904166666666665</v>
          </cell>
          <cell r="C25">
            <v>31.3</v>
          </cell>
          <cell r="D25">
            <v>21</v>
          </cell>
          <cell r="E25">
            <v>76.375</v>
          </cell>
          <cell r="F25">
            <v>92</v>
          </cell>
          <cell r="G25">
            <v>53</v>
          </cell>
          <cell r="H25">
            <v>12.24</v>
          </cell>
          <cell r="I25" t="str">
            <v>SE</v>
          </cell>
          <cell r="J25">
            <v>24.840000000000003</v>
          </cell>
          <cell r="K25">
            <v>0.2</v>
          </cell>
        </row>
        <row r="26">
          <cell r="B26">
            <v>24.017391304347829</v>
          </cell>
          <cell r="C26">
            <v>31.9</v>
          </cell>
          <cell r="D26">
            <v>19.600000000000001</v>
          </cell>
          <cell r="E26">
            <v>72.695652173913047</v>
          </cell>
          <cell r="F26">
            <v>93</v>
          </cell>
          <cell r="G26">
            <v>40</v>
          </cell>
          <cell r="H26">
            <v>16.559999999999999</v>
          </cell>
          <cell r="I26" t="str">
            <v>S</v>
          </cell>
          <cell r="J26">
            <v>32.76</v>
          </cell>
          <cell r="K26">
            <v>0</v>
          </cell>
        </row>
        <row r="27">
          <cell r="B27">
            <v>22.1875</v>
          </cell>
          <cell r="C27">
            <v>30.5</v>
          </cell>
          <cell r="D27">
            <v>14.9</v>
          </cell>
          <cell r="E27">
            <v>70.791666666666671</v>
          </cell>
          <cell r="F27">
            <v>95</v>
          </cell>
          <cell r="G27">
            <v>35</v>
          </cell>
          <cell r="H27">
            <v>13.68</v>
          </cell>
          <cell r="I27" t="str">
            <v>S</v>
          </cell>
          <cell r="J27">
            <v>29.16</v>
          </cell>
          <cell r="K27">
            <v>0</v>
          </cell>
        </row>
        <row r="28">
          <cell r="B28">
            <v>24.429166666666671</v>
          </cell>
          <cell r="C28">
            <v>32.299999999999997</v>
          </cell>
          <cell r="D28">
            <v>17.899999999999999</v>
          </cell>
          <cell r="E28">
            <v>66.916666666666671</v>
          </cell>
          <cell r="F28">
            <v>93</v>
          </cell>
          <cell r="G28">
            <v>38</v>
          </cell>
          <cell r="H28">
            <v>21.240000000000002</v>
          </cell>
          <cell r="I28" t="str">
            <v>NE</v>
          </cell>
          <cell r="J28">
            <v>36.36</v>
          </cell>
          <cell r="K28">
            <v>0</v>
          </cell>
        </row>
        <row r="29">
          <cell r="B29">
            <v>24.766666666666666</v>
          </cell>
          <cell r="C29">
            <v>32.6</v>
          </cell>
          <cell r="D29">
            <v>18.399999999999999</v>
          </cell>
          <cell r="E29">
            <v>65.625</v>
          </cell>
          <cell r="F29">
            <v>87</v>
          </cell>
          <cell r="G29">
            <v>35</v>
          </cell>
          <cell r="H29">
            <v>17.28</v>
          </cell>
          <cell r="I29" t="str">
            <v>NE</v>
          </cell>
          <cell r="J29">
            <v>33.119999999999997</v>
          </cell>
          <cell r="K29">
            <v>0</v>
          </cell>
        </row>
        <row r="30">
          <cell r="B30">
            <v>24.091666666666669</v>
          </cell>
          <cell r="C30">
            <v>32</v>
          </cell>
          <cell r="D30">
            <v>20.7</v>
          </cell>
          <cell r="E30">
            <v>72.041666666666671</v>
          </cell>
          <cell r="F30">
            <v>95</v>
          </cell>
          <cell r="G30">
            <v>46</v>
          </cell>
          <cell r="H30">
            <v>15.48</v>
          </cell>
          <cell r="J30">
            <v>50.4</v>
          </cell>
          <cell r="K30">
            <v>5.2</v>
          </cell>
        </row>
        <row r="31">
          <cell r="B31">
            <v>23.908333333333331</v>
          </cell>
          <cell r="C31">
            <v>30</v>
          </cell>
          <cell r="D31">
            <v>20.9</v>
          </cell>
          <cell r="E31">
            <v>84.166666666666671</v>
          </cell>
          <cell r="F31">
            <v>97</v>
          </cell>
          <cell r="G31">
            <v>58</v>
          </cell>
          <cell r="H31">
            <v>11.879999999999999</v>
          </cell>
          <cell r="I31" t="str">
            <v>N</v>
          </cell>
          <cell r="J31">
            <v>25.56</v>
          </cell>
          <cell r="K31">
            <v>14.199999999999998</v>
          </cell>
        </row>
        <row r="32">
          <cell r="B32">
            <v>24.679166666666664</v>
          </cell>
          <cell r="C32">
            <v>30.2</v>
          </cell>
          <cell r="D32">
            <v>21.2</v>
          </cell>
          <cell r="E32">
            <v>82.166666666666671</v>
          </cell>
          <cell r="F32">
            <v>97</v>
          </cell>
          <cell r="G32">
            <v>60</v>
          </cell>
          <cell r="H32">
            <v>12.24</v>
          </cell>
          <cell r="I32" t="str">
            <v>S</v>
          </cell>
          <cell r="J32">
            <v>30.240000000000002</v>
          </cell>
          <cell r="K32">
            <v>0.2</v>
          </cell>
        </row>
        <row r="33">
          <cell r="B33">
            <v>24.162499999999998</v>
          </cell>
          <cell r="C33">
            <v>29.4</v>
          </cell>
          <cell r="D33">
            <v>22</v>
          </cell>
          <cell r="E33">
            <v>86.791666666666671</v>
          </cell>
          <cell r="F33">
            <v>95</v>
          </cell>
          <cell r="G33">
            <v>62</v>
          </cell>
          <cell r="H33">
            <v>11.16</v>
          </cell>
          <cell r="I33" t="str">
            <v>SO</v>
          </cell>
          <cell r="J33">
            <v>23.040000000000003</v>
          </cell>
          <cell r="K33">
            <v>3.4000000000000004</v>
          </cell>
        </row>
        <row r="34">
          <cell r="B34">
            <v>24.204166666666669</v>
          </cell>
          <cell r="C34">
            <v>29.6</v>
          </cell>
          <cell r="D34">
            <v>21.5</v>
          </cell>
          <cell r="E34">
            <v>82.791666666666671</v>
          </cell>
          <cell r="F34">
            <v>96</v>
          </cell>
          <cell r="G34">
            <v>56</v>
          </cell>
          <cell r="H34">
            <v>11.879999999999999</v>
          </cell>
          <cell r="I34" t="str">
            <v>SO</v>
          </cell>
          <cell r="J34">
            <v>23.040000000000003</v>
          </cell>
          <cell r="K34">
            <v>0</v>
          </cell>
        </row>
        <row r="35">
          <cell r="B35">
            <v>22.875</v>
          </cell>
          <cell r="C35">
            <v>29.9</v>
          </cell>
          <cell r="D35">
            <v>16.7</v>
          </cell>
          <cell r="E35">
            <v>79.416666666666671</v>
          </cell>
          <cell r="F35">
            <v>98</v>
          </cell>
          <cell r="G35">
            <v>56</v>
          </cell>
          <cell r="H35">
            <v>14.04</v>
          </cell>
          <cell r="I35" t="str">
            <v>S</v>
          </cell>
          <cell r="J35">
            <v>29.880000000000003</v>
          </cell>
          <cell r="K35">
            <v>0.2</v>
          </cell>
        </row>
        <row r="36">
          <cell r="I36" t="str">
            <v>NE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K5">
            <v>0</v>
          </cell>
        </row>
      </sheetData>
      <sheetData sheetId="1">
        <row r="5">
          <cell r="K5">
            <v>0</v>
          </cell>
        </row>
      </sheetData>
      <sheetData sheetId="2">
        <row r="5">
          <cell r="B5">
            <v>26.845833333333328</v>
          </cell>
          <cell r="C5">
            <v>32.200000000000003</v>
          </cell>
          <cell r="D5">
            <v>21.6</v>
          </cell>
          <cell r="E5">
            <v>65.416666666666671</v>
          </cell>
          <cell r="F5">
            <v>83</v>
          </cell>
          <cell r="G5">
            <v>48</v>
          </cell>
          <cell r="H5">
            <v>21.240000000000002</v>
          </cell>
          <cell r="I5" t="str">
            <v>L</v>
          </cell>
          <cell r="J5">
            <v>38.519999999999996</v>
          </cell>
          <cell r="K5">
            <v>0</v>
          </cell>
        </row>
        <row r="6">
          <cell r="B6">
            <v>26.629166666666666</v>
          </cell>
          <cell r="C6">
            <v>32.200000000000003</v>
          </cell>
          <cell r="D6">
            <v>21.9</v>
          </cell>
          <cell r="E6">
            <v>68.166666666666671</v>
          </cell>
          <cell r="F6">
            <v>82</v>
          </cell>
          <cell r="G6">
            <v>52</v>
          </cell>
          <cell r="H6">
            <v>18.36</v>
          </cell>
          <cell r="I6" t="str">
            <v>L</v>
          </cell>
          <cell r="J6">
            <v>39.96</v>
          </cell>
          <cell r="K6">
            <v>0</v>
          </cell>
        </row>
        <row r="7">
          <cell r="B7">
            <v>26.608333333333334</v>
          </cell>
          <cell r="C7">
            <v>32.299999999999997</v>
          </cell>
          <cell r="D7">
            <v>22.7</v>
          </cell>
          <cell r="E7">
            <v>74.666666666666671</v>
          </cell>
          <cell r="F7">
            <v>92</v>
          </cell>
          <cell r="G7">
            <v>48</v>
          </cell>
          <cell r="H7">
            <v>12.96</v>
          </cell>
          <cell r="I7" t="str">
            <v>L</v>
          </cell>
          <cell r="J7">
            <v>36.36</v>
          </cell>
          <cell r="K7">
            <v>0</v>
          </cell>
        </row>
        <row r="8">
          <cell r="B8">
            <v>25.775000000000006</v>
          </cell>
          <cell r="C8">
            <v>32.5</v>
          </cell>
          <cell r="D8">
            <v>22.6</v>
          </cell>
          <cell r="E8">
            <v>76.958333333333329</v>
          </cell>
          <cell r="F8">
            <v>89</v>
          </cell>
          <cell r="G8">
            <v>48</v>
          </cell>
          <cell r="H8">
            <v>26.64</v>
          </cell>
          <cell r="I8" t="str">
            <v>NE</v>
          </cell>
          <cell r="J8">
            <v>50.4</v>
          </cell>
          <cell r="K8">
            <v>0</v>
          </cell>
        </row>
        <row r="9">
          <cell r="B9">
            <v>26.341666666666665</v>
          </cell>
          <cell r="C9">
            <v>33.9</v>
          </cell>
          <cell r="D9">
            <v>21.8</v>
          </cell>
          <cell r="E9">
            <v>74.125</v>
          </cell>
          <cell r="F9">
            <v>95</v>
          </cell>
          <cell r="G9">
            <v>40</v>
          </cell>
          <cell r="H9">
            <v>12.96</v>
          </cell>
          <cell r="I9" t="str">
            <v>NO</v>
          </cell>
          <cell r="J9">
            <v>28.8</v>
          </cell>
          <cell r="K9">
            <v>0</v>
          </cell>
        </row>
        <row r="10">
          <cell r="B10">
            <v>24.895833333333332</v>
          </cell>
          <cell r="C10">
            <v>30.8</v>
          </cell>
          <cell r="D10">
            <v>22.1</v>
          </cell>
          <cell r="E10">
            <v>81.541666666666671</v>
          </cell>
          <cell r="F10">
            <v>95</v>
          </cell>
          <cell r="G10">
            <v>59</v>
          </cell>
          <cell r="H10">
            <v>27.720000000000002</v>
          </cell>
          <cell r="I10" t="str">
            <v>NE</v>
          </cell>
          <cell r="J10">
            <v>51.84</v>
          </cell>
          <cell r="K10">
            <v>0</v>
          </cell>
        </row>
        <row r="11">
          <cell r="B11">
            <v>25.308333333333337</v>
          </cell>
          <cell r="C11">
            <v>31.4</v>
          </cell>
          <cell r="D11">
            <v>22</v>
          </cell>
          <cell r="E11">
            <v>81.666666666666671</v>
          </cell>
          <cell r="F11">
            <v>96</v>
          </cell>
          <cell r="G11">
            <v>53</v>
          </cell>
          <cell r="H11">
            <v>14.04</v>
          </cell>
          <cell r="I11" t="str">
            <v>NO</v>
          </cell>
          <cell r="J11">
            <v>35.64</v>
          </cell>
          <cell r="K11">
            <v>0</v>
          </cell>
        </row>
        <row r="12">
          <cell r="B12">
            <v>23.587499999999995</v>
          </cell>
          <cell r="C12">
            <v>29.7</v>
          </cell>
          <cell r="D12">
            <v>20.9</v>
          </cell>
          <cell r="E12">
            <v>87.291666666666671</v>
          </cell>
          <cell r="F12">
            <v>96</v>
          </cell>
          <cell r="G12">
            <v>61</v>
          </cell>
          <cell r="H12">
            <v>29.52</v>
          </cell>
          <cell r="I12" t="str">
            <v>NO</v>
          </cell>
          <cell r="J12">
            <v>53.64</v>
          </cell>
          <cell r="K12">
            <v>0</v>
          </cell>
        </row>
        <row r="13">
          <cell r="B13">
            <v>24.120833333333341</v>
          </cell>
          <cell r="C13">
            <v>30.6</v>
          </cell>
          <cell r="D13">
            <v>21</v>
          </cell>
          <cell r="E13">
            <v>83.666666666666671</v>
          </cell>
          <cell r="F13">
            <v>96</v>
          </cell>
          <cell r="G13">
            <v>55</v>
          </cell>
          <cell r="H13">
            <v>13.32</v>
          </cell>
          <cell r="I13" t="str">
            <v>O</v>
          </cell>
          <cell r="J13">
            <v>40.32</v>
          </cell>
          <cell r="K13">
            <v>0</v>
          </cell>
        </row>
        <row r="14">
          <cell r="B14">
            <v>24.95</v>
          </cell>
          <cell r="C14">
            <v>30.9</v>
          </cell>
          <cell r="D14">
            <v>20.3</v>
          </cell>
          <cell r="E14">
            <v>78.375</v>
          </cell>
          <cell r="F14">
            <v>97</v>
          </cell>
          <cell r="G14">
            <v>47</v>
          </cell>
          <cell r="H14">
            <v>11.16</v>
          </cell>
          <cell r="I14" t="str">
            <v>S</v>
          </cell>
          <cell r="J14">
            <v>38.880000000000003</v>
          </cell>
          <cell r="K14">
            <v>0</v>
          </cell>
        </row>
        <row r="15">
          <cell r="B15">
            <v>27.154166666666665</v>
          </cell>
          <cell r="C15">
            <v>33.1</v>
          </cell>
          <cell r="D15">
            <v>22.2</v>
          </cell>
          <cell r="E15">
            <v>67.333333333333329</v>
          </cell>
          <cell r="F15">
            <v>90</v>
          </cell>
          <cell r="G15">
            <v>38</v>
          </cell>
          <cell r="H15">
            <v>12.6</v>
          </cell>
          <cell r="I15" t="str">
            <v>O</v>
          </cell>
          <cell r="J15">
            <v>24.840000000000003</v>
          </cell>
          <cell r="K15">
            <v>0</v>
          </cell>
        </row>
        <row r="16">
          <cell r="B16">
            <v>25.437499999999996</v>
          </cell>
          <cell r="C16">
            <v>32.200000000000003</v>
          </cell>
          <cell r="D16">
            <v>20</v>
          </cell>
          <cell r="E16">
            <v>71.791666666666671</v>
          </cell>
          <cell r="F16">
            <v>91</v>
          </cell>
          <cell r="G16">
            <v>50</v>
          </cell>
          <cell r="H16">
            <v>19.440000000000001</v>
          </cell>
          <cell r="I16" t="str">
            <v>L</v>
          </cell>
          <cell r="J16">
            <v>43.2</v>
          </cell>
          <cell r="K16">
            <v>0</v>
          </cell>
        </row>
        <row r="17">
          <cell r="B17">
            <v>21.779166666666669</v>
          </cell>
          <cell r="C17">
            <v>31.4</v>
          </cell>
          <cell r="D17">
            <v>18.899999999999999</v>
          </cell>
          <cell r="E17">
            <v>83.166666666666671</v>
          </cell>
          <cell r="F17">
            <v>96</v>
          </cell>
          <cell r="G17">
            <v>49</v>
          </cell>
          <cell r="H17">
            <v>10.44</v>
          </cell>
          <cell r="I17" t="str">
            <v>NE</v>
          </cell>
          <cell r="J17">
            <v>53.64</v>
          </cell>
          <cell r="K17">
            <v>0</v>
          </cell>
        </row>
        <row r="18">
          <cell r="B18">
            <v>23.616666666666664</v>
          </cell>
          <cell r="C18">
            <v>31.4</v>
          </cell>
          <cell r="D18">
            <v>18.899999999999999</v>
          </cell>
          <cell r="E18">
            <v>77.833333333333329</v>
          </cell>
          <cell r="F18">
            <v>94</v>
          </cell>
          <cell r="G18">
            <v>47</v>
          </cell>
          <cell r="H18">
            <v>10.08</v>
          </cell>
          <cell r="I18" t="str">
            <v>NE</v>
          </cell>
          <cell r="J18">
            <v>18.720000000000002</v>
          </cell>
          <cell r="K18">
            <v>0</v>
          </cell>
        </row>
        <row r="19">
          <cell r="B19">
            <v>25.541666666666668</v>
          </cell>
          <cell r="C19">
            <v>31.9</v>
          </cell>
          <cell r="D19">
            <v>19.899999999999999</v>
          </cell>
          <cell r="E19">
            <v>72.041666666666671</v>
          </cell>
          <cell r="F19">
            <v>93</v>
          </cell>
          <cell r="G19">
            <v>43</v>
          </cell>
          <cell r="H19">
            <v>10.8</v>
          </cell>
          <cell r="I19" t="str">
            <v>NE</v>
          </cell>
          <cell r="J19">
            <v>20.88</v>
          </cell>
          <cell r="K19">
            <v>0</v>
          </cell>
        </row>
        <row r="20">
          <cell r="B20">
            <v>26.958333333333339</v>
          </cell>
          <cell r="C20">
            <v>32.700000000000003</v>
          </cell>
          <cell r="D20">
            <v>22.1</v>
          </cell>
          <cell r="E20">
            <v>67.541666666666671</v>
          </cell>
          <cell r="F20">
            <v>88</v>
          </cell>
          <cell r="G20">
            <v>42</v>
          </cell>
          <cell r="H20">
            <v>10.08</v>
          </cell>
          <cell r="I20" t="str">
            <v>SE</v>
          </cell>
          <cell r="J20">
            <v>19.440000000000001</v>
          </cell>
          <cell r="K20">
            <v>0</v>
          </cell>
        </row>
        <row r="21">
          <cell r="B21">
            <v>27.279166666666669</v>
          </cell>
          <cell r="C21">
            <v>33</v>
          </cell>
          <cell r="D21">
            <v>23.1</v>
          </cell>
          <cell r="E21">
            <v>68.75</v>
          </cell>
          <cell r="F21">
            <v>88</v>
          </cell>
          <cell r="G21">
            <v>47</v>
          </cell>
          <cell r="H21">
            <v>13.32</v>
          </cell>
          <cell r="I21" t="str">
            <v>SE</v>
          </cell>
          <cell r="J21">
            <v>28.8</v>
          </cell>
          <cell r="K21">
            <v>0</v>
          </cell>
        </row>
        <row r="22">
          <cell r="B22">
            <v>26.095833333333335</v>
          </cell>
          <cell r="C22">
            <v>31.4</v>
          </cell>
          <cell r="D22">
            <v>21.7</v>
          </cell>
          <cell r="E22">
            <v>71.583333333333329</v>
          </cell>
          <cell r="F22">
            <v>93</v>
          </cell>
          <cell r="G22">
            <v>48</v>
          </cell>
          <cell r="H22">
            <v>14.4</v>
          </cell>
          <cell r="I22" t="str">
            <v>L</v>
          </cell>
          <cell r="J22">
            <v>30.240000000000002</v>
          </cell>
          <cell r="K22">
            <v>0</v>
          </cell>
        </row>
        <row r="23">
          <cell r="B23">
            <v>24.775000000000002</v>
          </cell>
          <cell r="C23">
            <v>29.8</v>
          </cell>
          <cell r="D23">
            <v>20.399999999999999</v>
          </cell>
          <cell r="E23">
            <v>73.583333333333329</v>
          </cell>
          <cell r="F23">
            <v>96</v>
          </cell>
          <cell r="G23">
            <v>50</v>
          </cell>
          <cell r="H23">
            <v>18.720000000000002</v>
          </cell>
          <cell r="I23" t="str">
            <v>L</v>
          </cell>
          <cell r="J23">
            <v>35.28</v>
          </cell>
          <cell r="K23">
            <v>0</v>
          </cell>
        </row>
        <row r="24">
          <cell r="B24">
            <v>23.720833333333335</v>
          </cell>
          <cell r="C24">
            <v>29.4</v>
          </cell>
          <cell r="D24">
            <v>20.2</v>
          </cell>
          <cell r="E24">
            <v>79.708333333333329</v>
          </cell>
          <cell r="F24">
            <v>95</v>
          </cell>
          <cell r="G24">
            <v>51</v>
          </cell>
          <cell r="H24">
            <v>11.16</v>
          </cell>
          <cell r="I24" t="str">
            <v>L</v>
          </cell>
          <cell r="J24">
            <v>21.240000000000002</v>
          </cell>
          <cell r="K24">
            <v>0</v>
          </cell>
        </row>
        <row r="25">
          <cell r="B25">
            <v>24.954166666666662</v>
          </cell>
          <cell r="C25">
            <v>30.5</v>
          </cell>
          <cell r="D25">
            <v>21</v>
          </cell>
          <cell r="E25">
            <v>74.375</v>
          </cell>
          <cell r="F25">
            <v>93</v>
          </cell>
          <cell r="G25">
            <v>47</v>
          </cell>
          <cell r="H25">
            <v>13.68</v>
          </cell>
          <cell r="I25" t="str">
            <v>SE</v>
          </cell>
          <cell r="J25">
            <v>27</v>
          </cell>
          <cell r="K25">
            <v>0</v>
          </cell>
        </row>
        <row r="26">
          <cell r="B26">
            <v>25.674999999999994</v>
          </cell>
          <cell r="C26">
            <v>31.9</v>
          </cell>
          <cell r="D26">
            <v>20.7</v>
          </cell>
          <cell r="E26">
            <v>68.583333333333329</v>
          </cell>
          <cell r="F26">
            <v>91</v>
          </cell>
          <cell r="G26">
            <v>32</v>
          </cell>
          <cell r="H26">
            <v>14.04</v>
          </cell>
          <cell r="I26" t="str">
            <v>S</v>
          </cell>
          <cell r="J26">
            <v>30.240000000000002</v>
          </cell>
          <cell r="K26">
            <v>0</v>
          </cell>
        </row>
        <row r="27">
          <cell r="B27">
            <v>23.204166666666666</v>
          </cell>
          <cell r="C27">
            <v>30.3</v>
          </cell>
          <cell r="D27">
            <v>16.5</v>
          </cell>
          <cell r="E27">
            <v>65.875</v>
          </cell>
          <cell r="F27">
            <v>92</v>
          </cell>
          <cell r="G27">
            <v>33</v>
          </cell>
          <cell r="H27">
            <v>13.68</v>
          </cell>
          <cell r="I27" t="str">
            <v>SO</v>
          </cell>
          <cell r="J27">
            <v>25.2</v>
          </cell>
          <cell r="K27">
            <v>0</v>
          </cell>
        </row>
        <row r="28">
          <cell r="B28">
            <v>25.512500000000003</v>
          </cell>
          <cell r="C28">
            <v>31.8</v>
          </cell>
          <cell r="D28">
            <v>20.399999999999999</v>
          </cell>
          <cell r="E28">
            <v>62.5</v>
          </cell>
          <cell r="F28">
            <v>84</v>
          </cell>
          <cell r="G28">
            <v>40</v>
          </cell>
          <cell r="H28">
            <v>14.76</v>
          </cell>
          <cell r="I28" t="str">
            <v>L</v>
          </cell>
          <cell r="J28">
            <v>31.319999999999997</v>
          </cell>
          <cell r="K28">
            <v>0</v>
          </cell>
        </row>
        <row r="29">
          <cell r="B29">
            <v>25.341666666666669</v>
          </cell>
          <cell r="C29">
            <v>31.6</v>
          </cell>
          <cell r="D29">
            <v>19.899999999999999</v>
          </cell>
          <cell r="E29">
            <v>63.625</v>
          </cell>
          <cell r="F29">
            <v>86</v>
          </cell>
          <cell r="G29">
            <v>42</v>
          </cell>
          <cell r="H29">
            <v>15.840000000000002</v>
          </cell>
          <cell r="I29" t="str">
            <v>L</v>
          </cell>
          <cell r="J29">
            <v>29.52</v>
          </cell>
          <cell r="K29">
            <v>0</v>
          </cell>
        </row>
        <row r="30">
          <cell r="B30">
            <v>26.008333333333336</v>
          </cell>
          <cell r="C30">
            <v>33.299999999999997</v>
          </cell>
          <cell r="D30">
            <v>22.7</v>
          </cell>
          <cell r="E30">
            <v>64.791666666666671</v>
          </cell>
          <cell r="F30">
            <v>94</v>
          </cell>
          <cell r="G30">
            <v>46</v>
          </cell>
          <cell r="H30">
            <v>11.879999999999999</v>
          </cell>
          <cell r="J30">
            <v>26.64</v>
          </cell>
          <cell r="K30">
            <v>0</v>
          </cell>
        </row>
        <row r="31">
          <cell r="B31">
            <v>23.691666666666666</v>
          </cell>
          <cell r="C31">
            <v>27.3</v>
          </cell>
          <cell r="D31">
            <v>20.3</v>
          </cell>
          <cell r="E31">
            <v>84.125</v>
          </cell>
          <cell r="F31">
            <v>96</v>
          </cell>
          <cell r="G31">
            <v>67</v>
          </cell>
          <cell r="H31">
            <v>14.76</v>
          </cell>
          <cell r="I31" t="str">
            <v>SE</v>
          </cell>
          <cell r="J31">
            <v>27</v>
          </cell>
          <cell r="K31">
            <v>0</v>
          </cell>
        </row>
        <row r="32">
          <cell r="B32">
            <v>24.674999999999997</v>
          </cell>
          <cell r="C32">
            <v>30.8</v>
          </cell>
          <cell r="D32">
            <v>21.8</v>
          </cell>
          <cell r="E32">
            <v>81.916666666666671</v>
          </cell>
          <cell r="F32">
            <v>94</v>
          </cell>
          <cell r="G32">
            <v>52</v>
          </cell>
          <cell r="H32">
            <v>15.120000000000001</v>
          </cell>
          <cell r="I32" t="str">
            <v>S</v>
          </cell>
          <cell r="J32">
            <v>29.52</v>
          </cell>
          <cell r="K32">
            <v>0</v>
          </cell>
        </row>
        <row r="33">
          <cell r="B33">
            <v>24.604166666666668</v>
          </cell>
          <cell r="C33">
            <v>29.6</v>
          </cell>
          <cell r="D33">
            <v>21.9</v>
          </cell>
          <cell r="E33">
            <v>84.416666666666671</v>
          </cell>
          <cell r="F33">
            <v>95</v>
          </cell>
          <cell r="G33">
            <v>59</v>
          </cell>
          <cell r="H33">
            <v>15.120000000000001</v>
          </cell>
          <cell r="I33" t="str">
            <v>SO</v>
          </cell>
          <cell r="J33">
            <v>31.319999999999997</v>
          </cell>
          <cell r="K33">
            <v>0</v>
          </cell>
        </row>
        <row r="34">
          <cell r="B34">
            <v>25.470833333333335</v>
          </cell>
          <cell r="C34">
            <v>30.8</v>
          </cell>
          <cell r="D34">
            <v>21.9</v>
          </cell>
          <cell r="E34">
            <v>77.916666666666671</v>
          </cell>
          <cell r="F34">
            <v>95</v>
          </cell>
          <cell r="G34">
            <v>50</v>
          </cell>
          <cell r="H34">
            <v>10.44</v>
          </cell>
          <cell r="I34" t="str">
            <v>S</v>
          </cell>
          <cell r="J34">
            <v>29.52</v>
          </cell>
          <cell r="K34">
            <v>0</v>
          </cell>
        </row>
        <row r="35">
          <cell r="B35">
            <v>24.112500000000001</v>
          </cell>
          <cell r="C35">
            <v>30.3</v>
          </cell>
          <cell r="D35">
            <v>20.3</v>
          </cell>
          <cell r="E35">
            <v>81.5</v>
          </cell>
          <cell r="F35">
            <v>96</v>
          </cell>
          <cell r="G35">
            <v>59</v>
          </cell>
          <cell r="H35">
            <v>19.440000000000001</v>
          </cell>
          <cell r="I35" t="str">
            <v>SE</v>
          </cell>
          <cell r="J35">
            <v>43.2</v>
          </cell>
          <cell r="K35">
            <v>0</v>
          </cell>
        </row>
        <row r="36">
          <cell r="I36" t="str">
            <v>L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K5">
            <v>0</v>
          </cell>
        </row>
      </sheetData>
      <sheetData sheetId="1">
        <row r="5">
          <cell r="K5">
            <v>0</v>
          </cell>
        </row>
      </sheetData>
      <sheetData sheetId="2">
        <row r="5">
          <cell r="B5">
            <v>27.112500000000001</v>
          </cell>
          <cell r="C5">
            <v>34.6</v>
          </cell>
          <cell r="D5">
            <v>22.1</v>
          </cell>
          <cell r="E5">
            <v>75.083333333333329</v>
          </cell>
          <cell r="F5">
            <v>96</v>
          </cell>
          <cell r="G5">
            <v>42</v>
          </cell>
          <cell r="H5">
            <v>14.04</v>
          </cell>
          <cell r="I5" t="str">
            <v>NE</v>
          </cell>
          <cell r="J5">
            <v>27</v>
          </cell>
          <cell r="K5">
            <v>0</v>
          </cell>
        </row>
        <row r="6">
          <cell r="B6">
            <v>27.737500000000001</v>
          </cell>
          <cell r="C6">
            <v>35</v>
          </cell>
          <cell r="D6">
            <v>23.2</v>
          </cell>
          <cell r="E6">
            <v>71.458333333333329</v>
          </cell>
          <cell r="F6">
            <v>90</v>
          </cell>
          <cell r="G6">
            <v>41</v>
          </cell>
          <cell r="H6">
            <v>10.08</v>
          </cell>
          <cell r="I6" t="str">
            <v>SE</v>
          </cell>
          <cell r="J6">
            <v>26.28</v>
          </cell>
          <cell r="K6">
            <v>0</v>
          </cell>
        </row>
        <row r="7">
          <cell r="B7">
            <v>27.029166666666665</v>
          </cell>
          <cell r="C7">
            <v>32</v>
          </cell>
          <cell r="D7">
            <v>23.7</v>
          </cell>
          <cell r="E7">
            <v>74.666666666666671</v>
          </cell>
          <cell r="F7">
            <v>87</v>
          </cell>
          <cell r="G7">
            <v>53</v>
          </cell>
          <cell r="H7">
            <v>16.559999999999999</v>
          </cell>
          <cell r="I7" t="str">
            <v>N</v>
          </cell>
          <cell r="J7">
            <v>30.6</v>
          </cell>
          <cell r="K7">
            <v>0</v>
          </cell>
        </row>
        <row r="8">
          <cell r="B8">
            <v>27.395833333333329</v>
          </cell>
          <cell r="C8">
            <v>31.9</v>
          </cell>
          <cell r="D8">
            <v>24.7</v>
          </cell>
          <cell r="E8">
            <v>73.5</v>
          </cell>
          <cell r="F8">
            <v>90</v>
          </cell>
          <cell r="G8">
            <v>53</v>
          </cell>
          <cell r="H8">
            <v>17.64</v>
          </cell>
          <cell r="I8" t="str">
            <v>N</v>
          </cell>
          <cell r="J8">
            <v>43.2</v>
          </cell>
          <cell r="K8">
            <v>0</v>
          </cell>
        </row>
        <row r="9">
          <cell r="B9">
            <v>27.358333333333334</v>
          </cell>
          <cell r="C9">
            <v>33.6</v>
          </cell>
          <cell r="D9">
            <v>23.5</v>
          </cell>
          <cell r="E9">
            <v>73.666666666666671</v>
          </cell>
          <cell r="F9">
            <v>93</v>
          </cell>
          <cell r="G9">
            <v>45</v>
          </cell>
          <cell r="H9">
            <v>12.24</v>
          </cell>
          <cell r="I9" t="str">
            <v>N</v>
          </cell>
          <cell r="J9">
            <v>37.440000000000005</v>
          </cell>
          <cell r="K9">
            <v>0</v>
          </cell>
        </row>
        <row r="10">
          <cell r="B10">
            <v>26.912500000000005</v>
          </cell>
          <cell r="C10">
            <v>33.5</v>
          </cell>
          <cell r="D10">
            <v>23</v>
          </cell>
          <cell r="E10">
            <v>75.5</v>
          </cell>
          <cell r="F10">
            <v>93</v>
          </cell>
          <cell r="G10">
            <v>50</v>
          </cell>
          <cell r="H10">
            <v>16.2</v>
          </cell>
          <cell r="I10" t="str">
            <v>S</v>
          </cell>
          <cell r="J10">
            <v>32.04</v>
          </cell>
          <cell r="K10">
            <v>2</v>
          </cell>
        </row>
        <row r="11">
          <cell r="B11">
            <v>26.391666666666666</v>
          </cell>
          <cell r="C11">
            <v>33.4</v>
          </cell>
          <cell r="D11">
            <v>23.2</v>
          </cell>
          <cell r="E11">
            <v>80.833333333333329</v>
          </cell>
          <cell r="F11">
            <v>95</v>
          </cell>
          <cell r="G11">
            <v>51</v>
          </cell>
          <cell r="H11">
            <v>10.08</v>
          </cell>
          <cell r="I11" t="str">
            <v>NO</v>
          </cell>
          <cell r="J11">
            <v>30.6</v>
          </cell>
          <cell r="K11">
            <v>0</v>
          </cell>
        </row>
        <row r="12">
          <cell r="B12">
            <v>24.891666666666666</v>
          </cell>
          <cell r="C12">
            <v>31.5</v>
          </cell>
          <cell r="D12">
            <v>23.1</v>
          </cell>
          <cell r="E12">
            <v>88.083333333333329</v>
          </cell>
          <cell r="F12">
            <v>94</v>
          </cell>
          <cell r="G12">
            <v>62</v>
          </cell>
          <cell r="H12">
            <v>10.08</v>
          </cell>
          <cell r="I12" t="str">
            <v>N</v>
          </cell>
          <cell r="J12">
            <v>37.440000000000005</v>
          </cell>
          <cell r="K12">
            <v>20.399999999999999</v>
          </cell>
        </row>
        <row r="13">
          <cell r="B13">
            <v>26.125000000000004</v>
          </cell>
          <cell r="C13">
            <v>32.9</v>
          </cell>
          <cell r="D13">
            <v>22.1</v>
          </cell>
          <cell r="E13">
            <v>80.125</v>
          </cell>
          <cell r="F13">
            <v>96</v>
          </cell>
          <cell r="G13">
            <v>48</v>
          </cell>
          <cell r="H13">
            <v>11.16</v>
          </cell>
          <cell r="I13" t="str">
            <v>SO</v>
          </cell>
          <cell r="J13">
            <v>29.16</v>
          </cell>
          <cell r="K13">
            <v>0.4</v>
          </cell>
        </row>
        <row r="14">
          <cell r="B14">
            <v>26.329166666666669</v>
          </cell>
          <cell r="C14">
            <v>33.9</v>
          </cell>
          <cell r="D14">
            <v>20.7</v>
          </cell>
          <cell r="E14">
            <v>74.625</v>
          </cell>
          <cell r="F14">
            <v>96</v>
          </cell>
          <cell r="G14">
            <v>39</v>
          </cell>
          <cell r="H14">
            <v>7.9200000000000008</v>
          </cell>
          <cell r="I14" t="str">
            <v>SO</v>
          </cell>
          <cell r="J14">
            <v>22.32</v>
          </cell>
          <cell r="K14">
            <v>0.2</v>
          </cell>
        </row>
        <row r="15">
          <cell r="B15">
            <v>27.412499999999994</v>
          </cell>
          <cell r="C15">
            <v>34.4</v>
          </cell>
          <cell r="D15">
            <v>21.5</v>
          </cell>
          <cell r="E15">
            <v>68.583333333333329</v>
          </cell>
          <cell r="F15">
            <v>95</v>
          </cell>
          <cell r="G15">
            <v>36</v>
          </cell>
          <cell r="H15">
            <v>10.44</v>
          </cell>
          <cell r="I15" t="str">
            <v>S</v>
          </cell>
          <cell r="J15">
            <v>28.8</v>
          </cell>
          <cell r="K15">
            <v>0</v>
          </cell>
        </row>
        <row r="16">
          <cell r="B16">
            <v>27.154166666666665</v>
          </cell>
          <cell r="C16">
            <v>34.700000000000003</v>
          </cell>
          <cell r="D16">
            <v>20.8</v>
          </cell>
          <cell r="E16">
            <v>65.666666666666671</v>
          </cell>
          <cell r="F16">
            <v>93</v>
          </cell>
          <cell r="G16">
            <v>25</v>
          </cell>
          <cell r="H16">
            <v>12.24</v>
          </cell>
          <cell r="I16" t="str">
            <v>S</v>
          </cell>
          <cell r="J16">
            <v>25.2</v>
          </cell>
          <cell r="K16">
            <v>0</v>
          </cell>
        </row>
        <row r="17">
          <cell r="B17">
            <v>25.866666666666664</v>
          </cell>
          <cell r="C17">
            <v>32.200000000000003</v>
          </cell>
          <cell r="D17">
            <v>20.100000000000001</v>
          </cell>
          <cell r="E17">
            <v>69.791666666666671</v>
          </cell>
          <cell r="F17">
            <v>93</v>
          </cell>
          <cell r="G17">
            <v>45</v>
          </cell>
          <cell r="H17">
            <v>19.440000000000001</v>
          </cell>
          <cell r="I17" t="str">
            <v>S</v>
          </cell>
          <cell r="J17">
            <v>44.64</v>
          </cell>
          <cell r="K17">
            <v>0</v>
          </cell>
        </row>
        <row r="18">
          <cell r="B18">
            <v>26.45</v>
          </cell>
          <cell r="C18">
            <v>33.6</v>
          </cell>
          <cell r="D18">
            <v>20.7</v>
          </cell>
          <cell r="E18">
            <v>68.875</v>
          </cell>
          <cell r="F18">
            <v>91</v>
          </cell>
          <cell r="G18">
            <v>45</v>
          </cell>
          <cell r="H18">
            <v>12.24</v>
          </cell>
          <cell r="I18" t="str">
            <v>N</v>
          </cell>
          <cell r="J18">
            <v>29.16</v>
          </cell>
          <cell r="K18">
            <v>0</v>
          </cell>
        </row>
        <row r="19">
          <cell r="B19">
            <v>27.108333333333331</v>
          </cell>
          <cell r="C19">
            <v>35.6</v>
          </cell>
          <cell r="D19">
            <v>22</v>
          </cell>
          <cell r="E19">
            <v>68.041666666666671</v>
          </cell>
          <cell r="F19">
            <v>87</v>
          </cell>
          <cell r="G19">
            <v>34</v>
          </cell>
          <cell r="H19">
            <v>9.3600000000000012</v>
          </cell>
          <cell r="I19" t="str">
            <v>SE</v>
          </cell>
          <cell r="J19">
            <v>27.720000000000002</v>
          </cell>
          <cell r="K19">
            <v>0</v>
          </cell>
        </row>
        <row r="20">
          <cell r="B20">
            <v>27.116666666666671</v>
          </cell>
          <cell r="C20">
            <v>34.799999999999997</v>
          </cell>
          <cell r="D20">
            <v>21.7</v>
          </cell>
          <cell r="E20">
            <v>70.416666666666671</v>
          </cell>
          <cell r="F20">
            <v>92</v>
          </cell>
          <cell r="G20">
            <v>38</v>
          </cell>
          <cell r="H20">
            <v>6.12</v>
          </cell>
          <cell r="I20" t="str">
            <v>SE</v>
          </cell>
          <cell r="J20">
            <v>18</v>
          </cell>
          <cell r="K20">
            <v>0</v>
          </cell>
        </row>
        <row r="21">
          <cell r="B21">
            <v>27.816666666666663</v>
          </cell>
          <cell r="C21">
            <v>36</v>
          </cell>
          <cell r="D21">
            <v>21.7</v>
          </cell>
          <cell r="E21">
            <v>68.208333333333329</v>
          </cell>
          <cell r="F21">
            <v>95</v>
          </cell>
          <cell r="G21">
            <v>31</v>
          </cell>
          <cell r="H21">
            <v>8.2799999999999994</v>
          </cell>
          <cell r="I21" t="str">
            <v>S</v>
          </cell>
          <cell r="J21">
            <v>20.16</v>
          </cell>
          <cell r="K21">
            <v>0</v>
          </cell>
        </row>
        <row r="22">
          <cell r="B22">
            <v>27.270833333333332</v>
          </cell>
          <cell r="C22">
            <v>35.6</v>
          </cell>
          <cell r="D22">
            <v>20.8</v>
          </cell>
          <cell r="E22">
            <v>67.708333333333329</v>
          </cell>
          <cell r="F22">
            <v>92</v>
          </cell>
          <cell r="G22">
            <v>34</v>
          </cell>
          <cell r="H22">
            <v>11.879999999999999</v>
          </cell>
          <cell r="I22" t="str">
            <v>L</v>
          </cell>
          <cell r="J22">
            <v>35.64</v>
          </cell>
          <cell r="K22">
            <v>0.2</v>
          </cell>
        </row>
        <row r="23">
          <cell r="B23">
            <v>26.745833333333334</v>
          </cell>
          <cell r="C23">
            <v>34.700000000000003</v>
          </cell>
          <cell r="D23">
            <v>21.7</v>
          </cell>
          <cell r="E23">
            <v>69.541666666666671</v>
          </cell>
          <cell r="F23">
            <v>90</v>
          </cell>
          <cell r="G23">
            <v>39</v>
          </cell>
          <cell r="H23">
            <v>9.7200000000000006</v>
          </cell>
          <cell r="I23" t="str">
            <v>SE</v>
          </cell>
          <cell r="J23">
            <v>34.56</v>
          </cell>
          <cell r="K23">
            <v>0.4</v>
          </cell>
        </row>
        <row r="24">
          <cell r="B24">
            <v>25.629166666666666</v>
          </cell>
          <cell r="C24">
            <v>32.6</v>
          </cell>
          <cell r="D24">
            <v>20.7</v>
          </cell>
          <cell r="E24">
            <v>70.958333333333329</v>
          </cell>
          <cell r="F24">
            <v>93</v>
          </cell>
          <cell r="G24">
            <v>40</v>
          </cell>
          <cell r="H24">
            <v>10.8</v>
          </cell>
          <cell r="I24" t="str">
            <v>L</v>
          </cell>
          <cell r="J24">
            <v>21.6</v>
          </cell>
          <cell r="K24">
            <v>0.60000000000000009</v>
          </cell>
        </row>
        <row r="25">
          <cell r="B25">
            <v>26.487499999999997</v>
          </cell>
          <cell r="C25">
            <v>34.5</v>
          </cell>
          <cell r="D25">
            <v>20.5</v>
          </cell>
          <cell r="E25">
            <v>68.083333333333329</v>
          </cell>
          <cell r="F25">
            <v>92</v>
          </cell>
          <cell r="G25">
            <v>36</v>
          </cell>
          <cell r="H25">
            <v>11.520000000000001</v>
          </cell>
          <cell r="I25" t="str">
            <v>S</v>
          </cell>
          <cell r="J25">
            <v>28.8</v>
          </cell>
          <cell r="K25">
            <v>0</v>
          </cell>
        </row>
        <row r="26">
          <cell r="B26">
            <v>26.583333333333332</v>
          </cell>
          <cell r="C26">
            <v>33.6</v>
          </cell>
          <cell r="D26">
            <v>20</v>
          </cell>
          <cell r="E26">
            <v>65.416666666666671</v>
          </cell>
          <cell r="F26">
            <v>93</v>
          </cell>
          <cell r="G26">
            <v>34</v>
          </cell>
          <cell r="H26">
            <v>12.6</v>
          </cell>
          <cell r="I26" t="str">
            <v>S</v>
          </cell>
          <cell r="J26">
            <v>28.08</v>
          </cell>
          <cell r="K26">
            <v>0</v>
          </cell>
        </row>
        <row r="27">
          <cell r="B27">
            <v>24.020833333333329</v>
          </cell>
          <cell r="C27">
            <v>32.9</v>
          </cell>
          <cell r="D27">
            <v>15.2</v>
          </cell>
          <cell r="E27">
            <v>58</v>
          </cell>
          <cell r="F27">
            <v>95</v>
          </cell>
          <cell r="G27">
            <v>20</v>
          </cell>
          <cell r="H27">
            <v>9</v>
          </cell>
          <cell r="I27" t="str">
            <v>SO</v>
          </cell>
          <cell r="J27">
            <v>22.68</v>
          </cell>
          <cell r="K27">
            <v>0</v>
          </cell>
        </row>
        <row r="28">
          <cell r="B28">
            <v>24.795833333333334</v>
          </cell>
          <cell r="C28">
            <v>34.6</v>
          </cell>
          <cell r="D28">
            <v>15.5</v>
          </cell>
          <cell r="E28">
            <v>61.708333333333336</v>
          </cell>
          <cell r="F28">
            <v>94</v>
          </cell>
          <cell r="G28">
            <v>28</v>
          </cell>
          <cell r="H28">
            <v>12.24</v>
          </cell>
          <cell r="I28" t="str">
            <v>N</v>
          </cell>
          <cell r="J28">
            <v>28.08</v>
          </cell>
          <cell r="K28">
            <v>0</v>
          </cell>
        </row>
        <row r="29">
          <cell r="B29">
            <v>26.537499999999994</v>
          </cell>
          <cell r="C29">
            <v>34.200000000000003</v>
          </cell>
          <cell r="D29">
            <v>19.399999999999999</v>
          </cell>
          <cell r="E29">
            <v>65.5</v>
          </cell>
          <cell r="F29">
            <v>93</v>
          </cell>
          <cell r="G29">
            <v>38</v>
          </cell>
          <cell r="H29">
            <v>13.32</v>
          </cell>
          <cell r="I29" t="str">
            <v>SE</v>
          </cell>
          <cell r="J29">
            <v>28.08</v>
          </cell>
          <cell r="K29">
            <v>0</v>
          </cell>
        </row>
        <row r="30">
          <cell r="B30">
            <v>26.743478260869573</v>
          </cell>
          <cell r="C30">
            <v>33.9</v>
          </cell>
          <cell r="D30">
            <v>23.1</v>
          </cell>
          <cell r="E30">
            <v>75.782608695652172</v>
          </cell>
          <cell r="F30">
            <v>93</v>
          </cell>
          <cell r="G30">
            <v>46</v>
          </cell>
          <cell r="H30">
            <v>14.04</v>
          </cell>
          <cell r="J30">
            <v>37.440000000000005</v>
          </cell>
          <cell r="K30">
            <v>1.2</v>
          </cell>
        </row>
        <row r="31">
          <cell r="B31">
            <v>24.949999999999992</v>
          </cell>
          <cell r="C31">
            <v>29.7</v>
          </cell>
          <cell r="D31">
            <v>22.5</v>
          </cell>
          <cell r="E31">
            <v>81.5</v>
          </cell>
          <cell r="F31">
            <v>94</v>
          </cell>
          <cell r="G31">
            <v>61</v>
          </cell>
          <cell r="H31">
            <v>9.3600000000000012</v>
          </cell>
          <cell r="I31" t="str">
            <v>S</v>
          </cell>
          <cell r="J31">
            <v>22.68</v>
          </cell>
          <cell r="K31">
            <v>0.2</v>
          </cell>
        </row>
        <row r="32">
          <cell r="B32">
            <v>25.070833333333329</v>
          </cell>
          <cell r="C32">
            <v>31.3</v>
          </cell>
          <cell r="D32">
            <v>21.9</v>
          </cell>
          <cell r="E32">
            <v>77.916666666666671</v>
          </cell>
          <cell r="F32">
            <v>93</v>
          </cell>
          <cell r="G32">
            <v>50</v>
          </cell>
          <cell r="H32">
            <v>11.520000000000001</v>
          </cell>
          <cell r="I32" t="str">
            <v>SO</v>
          </cell>
          <cell r="J32">
            <v>25.56</v>
          </cell>
          <cell r="K32">
            <v>0</v>
          </cell>
        </row>
        <row r="33">
          <cell r="B33">
            <v>24.933333333333337</v>
          </cell>
          <cell r="C33">
            <v>31.3</v>
          </cell>
          <cell r="D33">
            <v>22</v>
          </cell>
          <cell r="E33">
            <v>80.166666666666671</v>
          </cell>
          <cell r="F33">
            <v>92</v>
          </cell>
          <cell r="G33">
            <v>51</v>
          </cell>
          <cell r="H33">
            <v>17.64</v>
          </cell>
          <cell r="I33" t="str">
            <v>SO</v>
          </cell>
          <cell r="J33">
            <v>28.08</v>
          </cell>
          <cell r="K33">
            <v>4.5999999999999996</v>
          </cell>
        </row>
        <row r="34">
          <cell r="B34">
            <v>25.341666666666669</v>
          </cell>
          <cell r="C34">
            <v>32.799999999999997</v>
          </cell>
          <cell r="D34">
            <v>20.100000000000001</v>
          </cell>
          <cell r="E34">
            <v>75.375</v>
          </cell>
          <cell r="F34">
            <v>96</v>
          </cell>
          <cell r="G34">
            <v>44</v>
          </cell>
          <cell r="H34">
            <v>9.7200000000000006</v>
          </cell>
          <cell r="I34" t="str">
            <v>S</v>
          </cell>
          <cell r="J34">
            <v>29.16</v>
          </cell>
          <cell r="K34">
            <v>0</v>
          </cell>
        </row>
        <row r="35">
          <cell r="B35">
            <v>23.733333333333331</v>
          </cell>
          <cell r="C35">
            <v>32.799999999999997</v>
          </cell>
          <cell r="D35">
            <v>20.2</v>
          </cell>
          <cell r="E35">
            <v>81.833333333333329</v>
          </cell>
          <cell r="F35">
            <v>93</v>
          </cell>
          <cell r="G35">
            <v>53</v>
          </cell>
          <cell r="H35">
            <v>9.7200000000000006</v>
          </cell>
          <cell r="I35" t="str">
            <v>SE</v>
          </cell>
          <cell r="J35">
            <v>47.16</v>
          </cell>
          <cell r="K35">
            <v>17.799999999999997</v>
          </cell>
        </row>
        <row r="36">
          <cell r="I36" t="str">
            <v>S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K5">
            <v>2.4</v>
          </cell>
        </row>
      </sheetData>
      <sheetData sheetId="1">
        <row r="5">
          <cell r="K5">
            <v>0</v>
          </cell>
        </row>
      </sheetData>
      <sheetData sheetId="2">
        <row r="5">
          <cell r="B5">
            <v>26.650000000000006</v>
          </cell>
          <cell r="C5">
            <v>32.9</v>
          </cell>
          <cell r="D5">
            <v>22</v>
          </cell>
          <cell r="E5">
            <v>68.791666666666671</v>
          </cell>
          <cell r="F5">
            <v>87</v>
          </cell>
          <cell r="G5">
            <v>46</v>
          </cell>
          <cell r="H5">
            <v>17.64</v>
          </cell>
          <cell r="I5" t="str">
            <v>L</v>
          </cell>
          <cell r="J5">
            <v>35.28</v>
          </cell>
          <cell r="K5">
            <v>0</v>
          </cell>
        </row>
        <row r="6">
          <cell r="B6">
            <v>27.025000000000002</v>
          </cell>
          <cell r="C6">
            <v>33.299999999999997</v>
          </cell>
          <cell r="D6">
            <v>22.5</v>
          </cell>
          <cell r="E6">
            <v>68.291666666666671</v>
          </cell>
          <cell r="F6">
            <v>81</v>
          </cell>
          <cell r="G6">
            <v>48</v>
          </cell>
          <cell r="H6">
            <v>11.520000000000001</v>
          </cell>
          <cell r="I6" t="str">
            <v>L</v>
          </cell>
          <cell r="J6">
            <v>31.319999999999997</v>
          </cell>
          <cell r="K6">
            <v>0</v>
          </cell>
        </row>
        <row r="7">
          <cell r="B7">
            <v>26.633333333333329</v>
          </cell>
          <cell r="C7">
            <v>32.200000000000003</v>
          </cell>
          <cell r="D7">
            <v>22.7</v>
          </cell>
          <cell r="E7">
            <v>73.416666666666671</v>
          </cell>
          <cell r="F7">
            <v>92</v>
          </cell>
          <cell r="G7">
            <v>49</v>
          </cell>
          <cell r="H7">
            <v>11.520000000000001</v>
          </cell>
          <cell r="I7" t="str">
            <v>NE</v>
          </cell>
          <cell r="J7">
            <v>29.16</v>
          </cell>
          <cell r="K7">
            <v>0</v>
          </cell>
        </row>
        <row r="8">
          <cell r="B8">
            <v>26.008333333333329</v>
          </cell>
          <cell r="C8">
            <v>33.6</v>
          </cell>
          <cell r="D8">
            <v>20.3</v>
          </cell>
          <cell r="E8">
            <v>77.916666666666671</v>
          </cell>
          <cell r="F8">
            <v>95</v>
          </cell>
          <cell r="G8">
            <v>44</v>
          </cell>
          <cell r="H8">
            <v>14.4</v>
          </cell>
          <cell r="I8" t="str">
            <v>N</v>
          </cell>
          <cell r="J8">
            <v>61.2</v>
          </cell>
          <cell r="K8">
            <v>18.999999999999996</v>
          </cell>
        </row>
        <row r="9">
          <cell r="B9">
            <v>25.112500000000001</v>
          </cell>
          <cell r="C9">
            <v>33.4</v>
          </cell>
          <cell r="D9">
            <v>22</v>
          </cell>
          <cell r="E9">
            <v>83.583333333333329</v>
          </cell>
          <cell r="F9">
            <v>96</v>
          </cell>
          <cell r="G9">
            <v>47</v>
          </cell>
          <cell r="H9">
            <v>7.2</v>
          </cell>
          <cell r="I9" t="str">
            <v>N</v>
          </cell>
          <cell r="J9">
            <v>25.56</v>
          </cell>
          <cell r="K9">
            <v>2.5999999999999996</v>
          </cell>
        </row>
        <row r="10">
          <cell r="B10">
            <v>24.241666666666664</v>
          </cell>
          <cell r="C10">
            <v>32</v>
          </cell>
          <cell r="D10">
            <v>22</v>
          </cell>
          <cell r="E10">
            <v>87.708333333333329</v>
          </cell>
          <cell r="F10">
            <v>96</v>
          </cell>
          <cell r="G10">
            <v>56</v>
          </cell>
          <cell r="H10">
            <v>12.96</v>
          </cell>
          <cell r="I10" t="str">
            <v>SE</v>
          </cell>
          <cell r="J10">
            <v>33.840000000000003</v>
          </cell>
          <cell r="K10">
            <v>24</v>
          </cell>
        </row>
        <row r="11">
          <cell r="B11">
            <v>25.129166666666663</v>
          </cell>
          <cell r="C11">
            <v>31.4</v>
          </cell>
          <cell r="D11">
            <v>21.2</v>
          </cell>
          <cell r="E11">
            <v>84</v>
          </cell>
          <cell r="F11">
            <v>97</v>
          </cell>
          <cell r="G11">
            <v>58</v>
          </cell>
          <cell r="H11">
            <v>9.3600000000000012</v>
          </cell>
          <cell r="I11" t="str">
            <v>NO</v>
          </cell>
          <cell r="J11">
            <v>21.240000000000002</v>
          </cell>
          <cell r="K11">
            <v>0.2</v>
          </cell>
        </row>
        <row r="12">
          <cell r="B12">
            <v>23.508333333333329</v>
          </cell>
          <cell r="C12">
            <v>29.5</v>
          </cell>
          <cell r="D12">
            <v>20.8</v>
          </cell>
          <cell r="E12">
            <v>90.291666666666671</v>
          </cell>
          <cell r="F12">
            <v>96</v>
          </cell>
          <cell r="G12">
            <v>66</v>
          </cell>
          <cell r="H12">
            <v>12.6</v>
          </cell>
          <cell r="I12" t="str">
            <v>NO</v>
          </cell>
          <cell r="J12">
            <v>33.480000000000004</v>
          </cell>
          <cell r="K12">
            <v>35.800000000000004</v>
          </cell>
        </row>
        <row r="13">
          <cell r="B13">
            <v>24.870833333333326</v>
          </cell>
          <cell r="C13">
            <v>30.9</v>
          </cell>
          <cell r="D13">
            <v>21.2</v>
          </cell>
          <cell r="E13">
            <v>81.708333333333329</v>
          </cell>
          <cell r="F13">
            <v>96</v>
          </cell>
          <cell r="G13">
            <v>51</v>
          </cell>
          <cell r="H13">
            <v>10.8</v>
          </cell>
          <cell r="I13" t="str">
            <v>N</v>
          </cell>
          <cell r="J13">
            <v>27.720000000000002</v>
          </cell>
          <cell r="K13">
            <v>1</v>
          </cell>
        </row>
        <row r="14">
          <cell r="B14">
            <v>25.616666666666671</v>
          </cell>
          <cell r="C14">
            <v>32.299999999999997</v>
          </cell>
          <cell r="D14">
            <v>20.6</v>
          </cell>
          <cell r="E14">
            <v>77.916666666666671</v>
          </cell>
          <cell r="F14">
            <v>97</v>
          </cell>
          <cell r="G14">
            <v>47</v>
          </cell>
          <cell r="H14">
            <v>9</v>
          </cell>
          <cell r="I14" t="str">
            <v>S</v>
          </cell>
          <cell r="J14">
            <v>21.96</v>
          </cell>
          <cell r="K14">
            <v>0.60000000000000009</v>
          </cell>
        </row>
        <row r="15">
          <cell r="B15">
            <v>26.599999999999998</v>
          </cell>
          <cell r="C15">
            <v>33.6</v>
          </cell>
          <cell r="D15">
            <v>21</v>
          </cell>
          <cell r="E15">
            <v>69.708333333333329</v>
          </cell>
          <cell r="F15">
            <v>95</v>
          </cell>
          <cell r="G15">
            <v>36</v>
          </cell>
          <cell r="H15">
            <v>8.64</v>
          </cell>
          <cell r="I15" t="str">
            <v>O</v>
          </cell>
          <cell r="J15">
            <v>25.92</v>
          </cell>
          <cell r="K15">
            <v>0</v>
          </cell>
        </row>
        <row r="16">
          <cell r="B16">
            <v>25.116666666666664</v>
          </cell>
          <cell r="C16">
            <v>34.1</v>
          </cell>
          <cell r="D16">
            <v>20.100000000000001</v>
          </cell>
          <cell r="E16">
            <v>72.041666666666671</v>
          </cell>
          <cell r="F16">
            <v>93</v>
          </cell>
          <cell r="G16">
            <v>38</v>
          </cell>
          <cell r="H16">
            <v>16.559999999999999</v>
          </cell>
          <cell r="I16" t="str">
            <v>NE</v>
          </cell>
          <cell r="J16">
            <v>46.080000000000005</v>
          </cell>
          <cell r="K16">
            <v>5.1999999999999993</v>
          </cell>
        </row>
        <row r="17">
          <cell r="B17">
            <v>22.308333333333326</v>
          </cell>
          <cell r="C17">
            <v>32.4</v>
          </cell>
          <cell r="D17">
            <v>18</v>
          </cell>
          <cell r="E17">
            <v>83.083333333333329</v>
          </cell>
          <cell r="F17">
            <v>96</v>
          </cell>
          <cell r="G17">
            <v>46</v>
          </cell>
          <cell r="H17">
            <v>16.920000000000002</v>
          </cell>
          <cell r="I17" t="str">
            <v>N</v>
          </cell>
          <cell r="J17">
            <v>54.72</v>
          </cell>
          <cell r="K17">
            <v>23</v>
          </cell>
        </row>
        <row r="18">
          <cell r="B18">
            <v>23.347826086956523</v>
          </cell>
          <cell r="C18">
            <v>32</v>
          </cell>
          <cell r="D18">
            <v>18.7</v>
          </cell>
          <cell r="E18">
            <v>79.304347826086953</v>
          </cell>
          <cell r="F18">
            <v>95</v>
          </cell>
          <cell r="G18">
            <v>48</v>
          </cell>
          <cell r="H18">
            <v>9.3600000000000012</v>
          </cell>
          <cell r="I18" t="str">
            <v>N</v>
          </cell>
          <cell r="J18">
            <v>24.12</v>
          </cell>
          <cell r="K18">
            <v>0</v>
          </cell>
        </row>
        <row r="19">
          <cell r="B19">
            <v>23.747368421052627</v>
          </cell>
          <cell r="C19">
            <v>32.200000000000003</v>
          </cell>
          <cell r="D19">
            <v>20.100000000000001</v>
          </cell>
          <cell r="E19">
            <v>79.473684210526315</v>
          </cell>
          <cell r="F19">
            <v>94</v>
          </cell>
          <cell r="G19">
            <v>47</v>
          </cell>
          <cell r="H19">
            <v>7.5600000000000005</v>
          </cell>
          <cell r="I19" t="str">
            <v>N</v>
          </cell>
          <cell r="J19">
            <v>26.64</v>
          </cell>
          <cell r="K19">
            <v>0</v>
          </cell>
        </row>
        <row r="20">
          <cell r="B20">
            <v>25.049999999999997</v>
          </cell>
          <cell r="C20">
            <v>33.6</v>
          </cell>
          <cell r="D20">
            <v>20.100000000000001</v>
          </cell>
          <cell r="E20">
            <v>76.5</v>
          </cell>
          <cell r="F20">
            <v>95</v>
          </cell>
          <cell r="G20">
            <v>39</v>
          </cell>
          <cell r="H20">
            <v>2.52</v>
          </cell>
          <cell r="I20" t="str">
            <v>L</v>
          </cell>
          <cell r="J20">
            <v>12.6</v>
          </cell>
          <cell r="K20">
            <v>0</v>
          </cell>
        </row>
        <row r="21">
          <cell r="B21">
            <v>25.464705882352945</v>
          </cell>
          <cell r="C21">
            <v>31.8</v>
          </cell>
          <cell r="D21">
            <v>21.2</v>
          </cell>
          <cell r="E21">
            <v>76.411764705882348</v>
          </cell>
          <cell r="F21">
            <v>92</v>
          </cell>
          <cell r="G21">
            <v>55</v>
          </cell>
          <cell r="H21">
            <v>5.4</v>
          </cell>
          <cell r="I21" t="str">
            <v>SE</v>
          </cell>
          <cell r="J21">
            <v>17.64</v>
          </cell>
          <cell r="K21">
            <v>0</v>
          </cell>
        </row>
        <row r="22">
          <cell r="B22">
            <v>26.006249999999998</v>
          </cell>
          <cell r="C22">
            <v>32.799999999999997</v>
          </cell>
          <cell r="D22">
            <v>21.2</v>
          </cell>
          <cell r="E22">
            <v>73.5625</v>
          </cell>
          <cell r="F22">
            <v>94</v>
          </cell>
          <cell r="G22">
            <v>44</v>
          </cell>
          <cell r="H22">
            <v>7.5600000000000005</v>
          </cell>
          <cell r="I22" t="str">
            <v>L</v>
          </cell>
          <cell r="J22">
            <v>24.840000000000003</v>
          </cell>
          <cell r="K22">
            <v>0</v>
          </cell>
        </row>
        <row r="23">
          <cell r="B23">
            <v>25.729166666666671</v>
          </cell>
          <cell r="C23">
            <v>30.8</v>
          </cell>
          <cell r="D23">
            <v>21.5</v>
          </cell>
          <cell r="E23">
            <v>68.916666666666671</v>
          </cell>
          <cell r="F23">
            <v>88</v>
          </cell>
          <cell r="G23">
            <v>47</v>
          </cell>
          <cell r="H23">
            <v>11.879999999999999</v>
          </cell>
          <cell r="I23" t="str">
            <v>L</v>
          </cell>
          <cell r="J23">
            <v>27.36</v>
          </cell>
          <cell r="K23">
            <v>0</v>
          </cell>
        </row>
        <row r="24">
          <cell r="B24">
            <v>24.350000000000005</v>
          </cell>
          <cell r="C24">
            <v>30.6</v>
          </cell>
          <cell r="D24">
            <v>20.100000000000001</v>
          </cell>
          <cell r="E24">
            <v>74.208333333333329</v>
          </cell>
          <cell r="F24">
            <v>94</v>
          </cell>
          <cell r="G24">
            <v>46</v>
          </cell>
          <cell r="H24">
            <v>6.84</v>
          </cell>
          <cell r="I24" t="str">
            <v>L</v>
          </cell>
          <cell r="J24">
            <v>21.240000000000002</v>
          </cell>
          <cell r="K24">
            <v>0</v>
          </cell>
        </row>
        <row r="25">
          <cell r="B25">
            <v>24.129166666666666</v>
          </cell>
          <cell r="C25">
            <v>30.5</v>
          </cell>
          <cell r="D25">
            <v>20.6</v>
          </cell>
          <cell r="E25">
            <v>80.25</v>
          </cell>
          <cell r="F25">
            <v>92</v>
          </cell>
          <cell r="G25">
            <v>52</v>
          </cell>
          <cell r="H25">
            <v>1.8</v>
          </cell>
          <cell r="I25" t="str">
            <v>SE</v>
          </cell>
          <cell r="J25">
            <v>29.880000000000003</v>
          </cell>
          <cell r="K25">
            <v>5.6</v>
          </cell>
        </row>
        <row r="26">
          <cell r="B26">
            <v>23.991666666666671</v>
          </cell>
          <cell r="C26">
            <v>31.3</v>
          </cell>
          <cell r="D26">
            <v>19.3</v>
          </cell>
          <cell r="E26">
            <v>74.875</v>
          </cell>
          <cell r="F26">
            <v>94</v>
          </cell>
          <cell r="G26">
            <v>42</v>
          </cell>
          <cell r="H26">
            <v>8.64</v>
          </cell>
          <cell r="I26" t="str">
            <v>SO</v>
          </cell>
          <cell r="J26">
            <v>26.28</v>
          </cell>
          <cell r="K26">
            <v>0</v>
          </cell>
        </row>
        <row r="27">
          <cell r="B27">
            <v>18.03846153846154</v>
          </cell>
          <cell r="C27">
            <v>23.7</v>
          </cell>
          <cell r="D27">
            <v>14.7</v>
          </cell>
          <cell r="E27">
            <v>81.692307692307693</v>
          </cell>
          <cell r="F27">
            <v>94</v>
          </cell>
          <cell r="G27">
            <v>60</v>
          </cell>
          <cell r="H27">
            <v>0</v>
          </cell>
          <cell r="I27" t="str">
            <v>S</v>
          </cell>
          <cell r="J27">
            <v>8.64</v>
          </cell>
          <cell r="K27">
            <v>0.2</v>
          </cell>
        </row>
        <row r="28">
          <cell r="B28">
            <v>24.284210526315793</v>
          </cell>
          <cell r="C28">
            <v>32.9</v>
          </cell>
          <cell r="D28">
            <v>16.7</v>
          </cell>
          <cell r="E28">
            <v>67.263157894736835</v>
          </cell>
          <cell r="F28">
            <v>94</v>
          </cell>
          <cell r="G28">
            <v>37</v>
          </cell>
          <cell r="H28">
            <v>10.08</v>
          </cell>
          <cell r="I28" t="str">
            <v>NE</v>
          </cell>
          <cell r="J28">
            <v>33.480000000000004</v>
          </cell>
          <cell r="K28">
            <v>0</v>
          </cell>
        </row>
        <row r="29">
          <cell r="B29">
            <v>25.265000000000001</v>
          </cell>
          <cell r="C29">
            <v>33</v>
          </cell>
          <cell r="D29">
            <v>18.600000000000001</v>
          </cell>
          <cell r="E29">
            <v>62.75</v>
          </cell>
          <cell r="F29">
            <v>86</v>
          </cell>
          <cell r="G29">
            <v>35</v>
          </cell>
          <cell r="H29">
            <v>3.9600000000000004</v>
          </cell>
          <cell r="I29" t="str">
            <v>NE</v>
          </cell>
          <cell r="J29">
            <v>28.8</v>
          </cell>
          <cell r="K29">
            <v>0</v>
          </cell>
        </row>
        <row r="30">
          <cell r="B30">
            <v>25.49444444444444</v>
          </cell>
          <cell r="C30">
            <v>33.4</v>
          </cell>
          <cell r="D30">
            <v>21.9</v>
          </cell>
          <cell r="E30">
            <v>68.055555555555557</v>
          </cell>
          <cell r="F30">
            <v>94</v>
          </cell>
          <cell r="G30">
            <v>47</v>
          </cell>
          <cell r="H30">
            <v>1.8</v>
          </cell>
          <cell r="J30">
            <v>27</v>
          </cell>
          <cell r="K30">
            <v>1.8</v>
          </cell>
        </row>
        <row r="31">
          <cell r="B31">
            <v>23.495238095238101</v>
          </cell>
          <cell r="C31">
            <v>28.6</v>
          </cell>
          <cell r="D31">
            <v>21.2</v>
          </cell>
          <cell r="E31">
            <v>86.80952380952381</v>
          </cell>
          <cell r="F31">
            <v>96</v>
          </cell>
          <cell r="G31">
            <v>47</v>
          </cell>
          <cell r="H31">
            <v>1.4400000000000002</v>
          </cell>
          <cell r="I31" t="str">
            <v>N</v>
          </cell>
          <cell r="J31">
            <v>22.68</v>
          </cell>
          <cell r="K31">
            <v>9.1999999999999993</v>
          </cell>
        </row>
        <row r="32">
          <cell r="B32">
            <v>24.095833333333335</v>
          </cell>
          <cell r="C32">
            <v>30.3</v>
          </cell>
          <cell r="D32">
            <v>21.2</v>
          </cell>
          <cell r="E32">
            <v>85.5</v>
          </cell>
          <cell r="F32">
            <v>96</v>
          </cell>
          <cell r="G32">
            <v>60</v>
          </cell>
          <cell r="H32">
            <v>0</v>
          </cell>
          <cell r="I32" t="str">
            <v>SO</v>
          </cell>
          <cell r="J32">
            <v>18</v>
          </cell>
          <cell r="K32">
            <v>0</v>
          </cell>
        </row>
        <row r="33">
          <cell r="B33">
            <v>23.624999999999996</v>
          </cell>
          <cell r="C33">
            <v>28.8</v>
          </cell>
          <cell r="D33">
            <v>21.8</v>
          </cell>
          <cell r="E33">
            <v>90.291666666666671</v>
          </cell>
          <cell r="F33">
            <v>96</v>
          </cell>
          <cell r="G33">
            <v>65</v>
          </cell>
          <cell r="H33">
            <v>0</v>
          </cell>
          <cell r="I33" t="str">
            <v>SO</v>
          </cell>
          <cell r="J33">
            <v>19.079999999999998</v>
          </cell>
          <cell r="K33">
            <v>25.399999999999995</v>
          </cell>
        </row>
        <row r="34">
          <cell r="B34">
            <v>24.3</v>
          </cell>
          <cell r="C34">
            <v>29.8</v>
          </cell>
          <cell r="D34">
            <v>20.8</v>
          </cell>
          <cell r="E34">
            <v>82.041666666666671</v>
          </cell>
          <cell r="F34">
            <v>96</v>
          </cell>
          <cell r="G34">
            <v>52</v>
          </cell>
          <cell r="H34">
            <v>1.08</v>
          </cell>
          <cell r="I34" t="str">
            <v>SO</v>
          </cell>
          <cell r="J34">
            <v>17.28</v>
          </cell>
          <cell r="K34">
            <v>4</v>
          </cell>
        </row>
        <row r="35">
          <cell r="B35">
            <v>22.647619047619049</v>
          </cell>
          <cell r="C35">
            <v>28.6</v>
          </cell>
          <cell r="D35">
            <v>19.100000000000001</v>
          </cell>
          <cell r="E35">
            <v>83.80952380952381</v>
          </cell>
          <cell r="F35">
            <v>96</v>
          </cell>
          <cell r="G35">
            <v>61</v>
          </cell>
          <cell r="H35">
            <v>1.08</v>
          </cell>
          <cell r="I35" t="str">
            <v>SE</v>
          </cell>
          <cell r="J35">
            <v>33.840000000000003</v>
          </cell>
          <cell r="K35">
            <v>0.2</v>
          </cell>
        </row>
        <row r="36">
          <cell r="I36" t="str">
            <v>N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K5">
            <v>0</v>
          </cell>
        </row>
      </sheetData>
      <sheetData sheetId="1">
        <row r="5">
          <cell r="K5">
            <v>0</v>
          </cell>
        </row>
      </sheetData>
      <sheetData sheetId="2">
        <row r="5">
          <cell r="B5">
            <v>25.945833333333336</v>
          </cell>
          <cell r="C5">
            <v>32.6</v>
          </cell>
          <cell r="D5">
            <v>21.5</v>
          </cell>
          <cell r="E5">
            <v>77.416666666666671</v>
          </cell>
          <cell r="F5">
            <v>97</v>
          </cell>
          <cell r="G5">
            <v>45</v>
          </cell>
          <cell r="H5">
            <v>10.44</v>
          </cell>
          <cell r="I5" t="str">
            <v>SO</v>
          </cell>
          <cell r="J5">
            <v>25.92</v>
          </cell>
          <cell r="K5">
            <v>0</v>
          </cell>
        </row>
        <row r="6">
          <cell r="B6">
            <v>26.570833333333336</v>
          </cell>
          <cell r="C6">
            <v>32.799999999999997</v>
          </cell>
          <cell r="D6">
            <v>22.1</v>
          </cell>
          <cell r="E6">
            <v>74.083333333333329</v>
          </cell>
          <cell r="F6">
            <v>93</v>
          </cell>
          <cell r="G6">
            <v>48</v>
          </cell>
          <cell r="H6">
            <v>11.879999999999999</v>
          </cell>
          <cell r="I6" t="str">
            <v>SO</v>
          </cell>
          <cell r="J6">
            <v>27.720000000000002</v>
          </cell>
          <cell r="K6">
            <v>0.2</v>
          </cell>
        </row>
        <row r="7">
          <cell r="B7">
            <v>26.5</v>
          </cell>
          <cell r="C7">
            <v>33.700000000000003</v>
          </cell>
          <cell r="D7">
            <v>21.3</v>
          </cell>
          <cell r="E7">
            <v>73</v>
          </cell>
          <cell r="F7">
            <v>96</v>
          </cell>
          <cell r="G7">
            <v>43</v>
          </cell>
          <cell r="H7">
            <v>7.9200000000000008</v>
          </cell>
          <cell r="I7" t="str">
            <v>L</v>
          </cell>
          <cell r="J7">
            <v>27.720000000000002</v>
          </cell>
          <cell r="K7">
            <v>0</v>
          </cell>
        </row>
        <row r="8">
          <cell r="B8">
            <v>26.779166666666669</v>
          </cell>
          <cell r="C8">
            <v>33.200000000000003</v>
          </cell>
          <cell r="D8">
            <v>23.6</v>
          </cell>
          <cell r="E8">
            <v>74.666666666666671</v>
          </cell>
          <cell r="F8">
            <v>94</v>
          </cell>
          <cell r="G8">
            <v>49</v>
          </cell>
          <cell r="H8">
            <v>13.68</v>
          </cell>
          <cell r="I8" t="str">
            <v>L</v>
          </cell>
          <cell r="J8">
            <v>34.92</v>
          </cell>
          <cell r="K8">
            <v>0.60000000000000009</v>
          </cell>
        </row>
        <row r="9">
          <cell r="B9">
            <v>24.833333333333332</v>
          </cell>
          <cell r="C9">
            <v>33.1</v>
          </cell>
          <cell r="D9">
            <v>20.6</v>
          </cell>
          <cell r="E9">
            <v>84.625</v>
          </cell>
          <cell r="F9">
            <v>98</v>
          </cell>
          <cell r="G9">
            <v>44</v>
          </cell>
          <cell r="H9">
            <v>11.520000000000001</v>
          </cell>
          <cell r="I9" t="str">
            <v>SO</v>
          </cell>
          <cell r="J9">
            <v>26.64</v>
          </cell>
          <cell r="K9">
            <v>3.6</v>
          </cell>
        </row>
        <row r="10">
          <cell r="B10">
            <v>24.733333333333331</v>
          </cell>
          <cell r="C10">
            <v>32.299999999999997</v>
          </cell>
          <cell r="D10">
            <v>20.9</v>
          </cell>
          <cell r="E10">
            <v>84.416666666666671</v>
          </cell>
          <cell r="F10">
            <v>98</v>
          </cell>
          <cell r="G10">
            <v>52</v>
          </cell>
          <cell r="H10">
            <v>9.3600000000000012</v>
          </cell>
          <cell r="I10" t="str">
            <v>NE</v>
          </cell>
          <cell r="J10">
            <v>43.2</v>
          </cell>
          <cell r="K10">
            <v>1</v>
          </cell>
        </row>
        <row r="11">
          <cell r="B11">
            <v>24.887500000000003</v>
          </cell>
          <cell r="C11">
            <v>32.200000000000003</v>
          </cell>
          <cell r="D11">
            <v>21.5</v>
          </cell>
          <cell r="E11">
            <v>86.208333333333329</v>
          </cell>
          <cell r="F11">
            <v>97</v>
          </cell>
          <cell r="G11">
            <v>53</v>
          </cell>
          <cell r="H11">
            <v>10.8</v>
          </cell>
          <cell r="I11" t="str">
            <v>L</v>
          </cell>
          <cell r="J11">
            <v>42.12</v>
          </cell>
          <cell r="K11">
            <v>9</v>
          </cell>
        </row>
        <row r="12">
          <cell r="B12">
            <v>24.500000000000004</v>
          </cell>
          <cell r="C12">
            <v>31.9</v>
          </cell>
          <cell r="D12">
            <v>21.2</v>
          </cell>
          <cell r="E12">
            <v>88.708333333333329</v>
          </cell>
          <cell r="F12">
            <v>98</v>
          </cell>
          <cell r="G12">
            <v>54</v>
          </cell>
          <cell r="H12">
            <v>16.920000000000002</v>
          </cell>
          <cell r="I12" t="str">
            <v>L</v>
          </cell>
          <cell r="J12">
            <v>42.12</v>
          </cell>
          <cell r="K12">
            <v>13.600000000000001</v>
          </cell>
        </row>
        <row r="13">
          <cell r="B13">
            <v>25.291666666666661</v>
          </cell>
          <cell r="C13">
            <v>32.5</v>
          </cell>
          <cell r="D13">
            <v>20.7</v>
          </cell>
          <cell r="E13">
            <v>79.791666666666671</v>
          </cell>
          <cell r="F13">
            <v>98</v>
          </cell>
          <cell r="G13">
            <v>44</v>
          </cell>
          <cell r="H13">
            <v>18.720000000000002</v>
          </cell>
          <cell r="I13" t="str">
            <v>NE</v>
          </cell>
          <cell r="J13">
            <v>36.72</v>
          </cell>
          <cell r="K13">
            <v>0.2</v>
          </cell>
        </row>
        <row r="14">
          <cell r="B14">
            <v>25.220833333333335</v>
          </cell>
          <cell r="C14">
            <v>33.200000000000003</v>
          </cell>
          <cell r="D14">
            <v>19.100000000000001</v>
          </cell>
          <cell r="E14">
            <v>73.833333333333329</v>
          </cell>
          <cell r="F14">
            <v>97</v>
          </cell>
          <cell r="G14">
            <v>37</v>
          </cell>
          <cell r="H14">
            <v>10.44</v>
          </cell>
          <cell r="I14" t="str">
            <v>NE</v>
          </cell>
          <cell r="J14">
            <v>31.319999999999997</v>
          </cell>
          <cell r="K14">
            <v>0.4</v>
          </cell>
        </row>
        <row r="15">
          <cell r="B15">
            <v>26.191666666666666</v>
          </cell>
          <cell r="C15">
            <v>34.6</v>
          </cell>
          <cell r="D15">
            <v>20.2</v>
          </cell>
          <cell r="E15">
            <v>72.666666666666671</v>
          </cell>
          <cell r="F15">
            <v>97</v>
          </cell>
          <cell r="G15">
            <v>32</v>
          </cell>
          <cell r="H15">
            <v>14.04</v>
          </cell>
          <cell r="I15" t="str">
            <v>NE</v>
          </cell>
          <cell r="J15">
            <v>35.28</v>
          </cell>
          <cell r="K15">
            <v>0.2</v>
          </cell>
        </row>
        <row r="16">
          <cell r="B16">
            <v>24.754166666666663</v>
          </cell>
          <cell r="C16">
            <v>33.6</v>
          </cell>
          <cell r="D16">
            <v>20.6</v>
          </cell>
          <cell r="E16">
            <v>76.041666666666671</v>
          </cell>
          <cell r="F16">
            <v>92</v>
          </cell>
          <cell r="G16">
            <v>38</v>
          </cell>
          <cell r="H16">
            <v>8.2799999999999994</v>
          </cell>
          <cell r="I16" t="str">
            <v>NE</v>
          </cell>
          <cell r="J16">
            <v>29.880000000000003</v>
          </cell>
          <cell r="K16">
            <v>3.4000000000000004</v>
          </cell>
        </row>
        <row r="17">
          <cell r="B17">
            <v>23.799999999999997</v>
          </cell>
          <cell r="C17">
            <v>33.1</v>
          </cell>
          <cell r="D17">
            <v>18.100000000000001</v>
          </cell>
          <cell r="E17">
            <v>77.333333333333329</v>
          </cell>
          <cell r="F17">
            <v>98</v>
          </cell>
          <cell r="G17">
            <v>36</v>
          </cell>
          <cell r="H17">
            <v>13.68</v>
          </cell>
          <cell r="I17" t="str">
            <v>SO</v>
          </cell>
          <cell r="J17">
            <v>33.119999999999997</v>
          </cell>
          <cell r="K17">
            <v>0</v>
          </cell>
        </row>
        <row r="18">
          <cell r="B18">
            <v>23.595833333333342</v>
          </cell>
          <cell r="C18">
            <v>32.9</v>
          </cell>
          <cell r="D18">
            <v>17.8</v>
          </cell>
          <cell r="E18">
            <v>80.208333333333329</v>
          </cell>
          <cell r="F18">
            <v>98</v>
          </cell>
          <cell r="G18">
            <v>39</v>
          </cell>
          <cell r="H18">
            <v>5.4</v>
          </cell>
          <cell r="I18" t="str">
            <v>SO</v>
          </cell>
          <cell r="J18">
            <v>33.840000000000003</v>
          </cell>
          <cell r="K18">
            <v>8.6000000000000014</v>
          </cell>
        </row>
        <row r="19">
          <cell r="B19">
            <v>24.450000000000003</v>
          </cell>
          <cell r="C19">
            <v>33</v>
          </cell>
          <cell r="D19">
            <v>19.8</v>
          </cell>
          <cell r="E19">
            <v>80.25</v>
          </cell>
          <cell r="F19">
            <v>98</v>
          </cell>
          <cell r="G19">
            <v>42</v>
          </cell>
          <cell r="H19">
            <v>18</v>
          </cell>
          <cell r="I19" t="str">
            <v>O</v>
          </cell>
          <cell r="J19">
            <v>39.24</v>
          </cell>
          <cell r="K19">
            <v>3</v>
          </cell>
        </row>
        <row r="20">
          <cell r="B20">
            <v>26.358333333333334</v>
          </cell>
          <cell r="C20">
            <v>33.4</v>
          </cell>
          <cell r="D20">
            <v>20</v>
          </cell>
          <cell r="E20">
            <v>71.541666666666671</v>
          </cell>
          <cell r="F20">
            <v>97</v>
          </cell>
          <cell r="G20">
            <v>36</v>
          </cell>
          <cell r="H20">
            <v>2.52</v>
          </cell>
          <cell r="I20" t="str">
            <v>SO</v>
          </cell>
          <cell r="J20">
            <v>18.720000000000002</v>
          </cell>
          <cell r="K20">
            <v>0</v>
          </cell>
        </row>
        <row r="21">
          <cell r="B21">
            <v>26.487500000000001</v>
          </cell>
          <cell r="C21">
            <v>33.799999999999997</v>
          </cell>
          <cell r="D21">
            <v>20.399999999999999</v>
          </cell>
          <cell r="E21">
            <v>71.125</v>
          </cell>
          <cell r="F21">
            <v>97</v>
          </cell>
          <cell r="G21">
            <v>36</v>
          </cell>
          <cell r="H21">
            <v>10.44</v>
          </cell>
          <cell r="I21" t="str">
            <v>SO</v>
          </cell>
          <cell r="J21">
            <v>26.64</v>
          </cell>
          <cell r="K21">
            <v>0</v>
          </cell>
        </row>
        <row r="22">
          <cell r="B22">
            <v>25.308333333333337</v>
          </cell>
          <cell r="C22">
            <v>32.200000000000003</v>
          </cell>
          <cell r="D22">
            <v>19</v>
          </cell>
          <cell r="E22">
            <v>72.125</v>
          </cell>
          <cell r="F22">
            <v>97</v>
          </cell>
          <cell r="G22">
            <v>42</v>
          </cell>
          <cell r="H22">
            <v>13.32</v>
          </cell>
          <cell r="I22" t="str">
            <v>SO</v>
          </cell>
          <cell r="J22">
            <v>50.04</v>
          </cell>
          <cell r="K22">
            <v>0.2</v>
          </cell>
        </row>
        <row r="23">
          <cell r="B23">
            <v>25.254166666666663</v>
          </cell>
          <cell r="C23">
            <v>31.9</v>
          </cell>
          <cell r="D23">
            <v>19.7</v>
          </cell>
          <cell r="E23">
            <v>72.708333333333329</v>
          </cell>
          <cell r="F23">
            <v>97</v>
          </cell>
          <cell r="G23">
            <v>42</v>
          </cell>
          <cell r="H23">
            <v>10.8</v>
          </cell>
          <cell r="I23" t="str">
            <v>SO</v>
          </cell>
          <cell r="J23">
            <v>27.36</v>
          </cell>
          <cell r="K23">
            <v>0</v>
          </cell>
        </row>
        <row r="24">
          <cell r="B24">
            <v>24.295833333333338</v>
          </cell>
          <cell r="C24">
            <v>30.3</v>
          </cell>
          <cell r="D24">
            <v>20.3</v>
          </cell>
          <cell r="E24">
            <v>73.916666666666671</v>
          </cell>
          <cell r="F24">
            <v>95</v>
          </cell>
          <cell r="G24">
            <v>45</v>
          </cell>
          <cell r="H24">
            <v>0</v>
          </cell>
          <cell r="I24" t="str">
            <v>SO</v>
          </cell>
          <cell r="J24">
            <v>14.76</v>
          </cell>
          <cell r="K24">
            <v>0</v>
          </cell>
        </row>
        <row r="25">
          <cell r="B25">
            <v>23.937499999999996</v>
          </cell>
          <cell r="C25">
            <v>30.7</v>
          </cell>
          <cell r="D25">
            <v>19.2</v>
          </cell>
          <cell r="E25">
            <v>79.541666666666671</v>
          </cell>
          <cell r="F25">
            <v>97</v>
          </cell>
          <cell r="G25">
            <v>49</v>
          </cell>
          <cell r="H25">
            <v>9.3600000000000012</v>
          </cell>
          <cell r="I25" t="str">
            <v>O</v>
          </cell>
          <cell r="J25">
            <v>47.88</v>
          </cell>
          <cell r="K25">
            <v>7.3999999999999995</v>
          </cell>
        </row>
        <row r="26">
          <cell r="B26">
            <v>25.145833333333332</v>
          </cell>
          <cell r="C26">
            <v>32.700000000000003</v>
          </cell>
          <cell r="D26">
            <v>19.100000000000001</v>
          </cell>
          <cell r="E26">
            <v>69.458333333333329</v>
          </cell>
          <cell r="F26">
            <v>95</v>
          </cell>
          <cell r="G26">
            <v>29</v>
          </cell>
          <cell r="H26">
            <v>9</v>
          </cell>
          <cell r="I26" t="str">
            <v>NE</v>
          </cell>
          <cell r="J26">
            <v>22.68</v>
          </cell>
          <cell r="K26">
            <v>0</v>
          </cell>
        </row>
        <row r="27">
          <cell r="B27">
            <v>23.729166666666668</v>
          </cell>
          <cell r="C27">
            <v>32.799999999999997</v>
          </cell>
          <cell r="D27">
            <v>14.8</v>
          </cell>
          <cell r="E27">
            <v>55.541666666666664</v>
          </cell>
          <cell r="F27">
            <v>93</v>
          </cell>
          <cell r="G27">
            <v>17</v>
          </cell>
          <cell r="H27">
            <v>6.12</v>
          </cell>
          <cell r="I27" t="str">
            <v>O</v>
          </cell>
          <cell r="J27">
            <v>20.16</v>
          </cell>
          <cell r="K27">
            <v>0</v>
          </cell>
        </row>
        <row r="28">
          <cell r="B28">
            <v>23.262500000000003</v>
          </cell>
          <cell r="C28">
            <v>33.5</v>
          </cell>
          <cell r="D28">
            <v>15.2</v>
          </cell>
          <cell r="E28">
            <v>65.541666666666671</v>
          </cell>
          <cell r="F28">
            <v>94</v>
          </cell>
          <cell r="G28">
            <v>30</v>
          </cell>
          <cell r="H28">
            <v>10.44</v>
          </cell>
          <cell r="I28" t="str">
            <v>NE</v>
          </cell>
          <cell r="J28">
            <v>23.040000000000003</v>
          </cell>
          <cell r="K28">
            <v>0</v>
          </cell>
        </row>
        <row r="29">
          <cell r="B29">
            <v>24.716666666666669</v>
          </cell>
          <cell r="C29">
            <v>31.6</v>
          </cell>
          <cell r="D29">
            <v>18</v>
          </cell>
          <cell r="E29">
            <v>68.916666666666671</v>
          </cell>
          <cell r="F29">
            <v>93</v>
          </cell>
          <cell r="G29">
            <v>46</v>
          </cell>
          <cell r="H29">
            <v>9</v>
          </cell>
          <cell r="I29" t="str">
            <v>SO</v>
          </cell>
          <cell r="J29">
            <v>21.96</v>
          </cell>
          <cell r="K29">
            <v>0</v>
          </cell>
        </row>
        <row r="30">
          <cell r="B30">
            <v>26.900000000000002</v>
          </cell>
          <cell r="C30">
            <v>35</v>
          </cell>
          <cell r="D30">
            <v>22.3</v>
          </cell>
          <cell r="E30">
            <v>73.416666666666671</v>
          </cell>
          <cell r="F30">
            <v>94</v>
          </cell>
          <cell r="G30">
            <v>41</v>
          </cell>
          <cell r="H30">
            <v>15.120000000000001</v>
          </cell>
          <cell r="J30">
            <v>32.4</v>
          </cell>
          <cell r="K30">
            <v>0.2</v>
          </cell>
        </row>
        <row r="31">
          <cell r="B31">
            <v>24.170833333333334</v>
          </cell>
          <cell r="C31">
            <v>29.5</v>
          </cell>
          <cell r="D31">
            <v>20.8</v>
          </cell>
          <cell r="E31">
            <v>85.375</v>
          </cell>
          <cell r="F31">
            <v>97</v>
          </cell>
          <cell r="G31">
            <v>59</v>
          </cell>
          <cell r="H31">
            <v>12.6</v>
          </cell>
          <cell r="I31" t="str">
            <v>SO</v>
          </cell>
          <cell r="J31">
            <v>22.32</v>
          </cell>
          <cell r="K31">
            <v>3.4000000000000004</v>
          </cell>
        </row>
        <row r="32">
          <cell r="B32">
            <v>24.679166666666674</v>
          </cell>
          <cell r="C32">
            <v>31.3</v>
          </cell>
          <cell r="D32">
            <v>21</v>
          </cell>
          <cell r="E32">
            <v>82.5</v>
          </cell>
          <cell r="F32">
            <v>97</v>
          </cell>
          <cell r="G32">
            <v>49</v>
          </cell>
          <cell r="H32">
            <v>5.04</v>
          </cell>
          <cell r="I32" t="str">
            <v>NO</v>
          </cell>
          <cell r="J32">
            <v>21.96</v>
          </cell>
          <cell r="K32">
            <v>4.5999999999999996</v>
          </cell>
        </row>
        <row r="33">
          <cell r="B33">
            <v>24.333333333333332</v>
          </cell>
          <cell r="C33">
            <v>28.9</v>
          </cell>
          <cell r="D33">
            <v>22.6</v>
          </cell>
          <cell r="E33">
            <v>85.833333333333329</v>
          </cell>
          <cell r="F33">
            <v>94</v>
          </cell>
          <cell r="G33">
            <v>63</v>
          </cell>
          <cell r="H33">
            <v>7.2</v>
          </cell>
          <cell r="I33" t="str">
            <v>NO</v>
          </cell>
          <cell r="J33">
            <v>33.480000000000004</v>
          </cell>
          <cell r="K33">
            <v>0.2</v>
          </cell>
        </row>
        <row r="34">
          <cell r="B34">
            <v>25.045833333333334</v>
          </cell>
          <cell r="C34">
            <v>32</v>
          </cell>
          <cell r="D34">
            <v>19.7</v>
          </cell>
          <cell r="E34">
            <v>78.583333333333329</v>
          </cell>
          <cell r="F34">
            <v>98</v>
          </cell>
          <cell r="G34">
            <v>42</v>
          </cell>
          <cell r="H34">
            <v>10.8</v>
          </cell>
          <cell r="I34" t="str">
            <v>NE</v>
          </cell>
          <cell r="J34">
            <v>25.2</v>
          </cell>
          <cell r="K34">
            <v>0</v>
          </cell>
        </row>
        <row r="35">
          <cell r="B35">
            <v>23.587499999999995</v>
          </cell>
          <cell r="C35">
            <v>31.6</v>
          </cell>
          <cell r="D35">
            <v>19.100000000000001</v>
          </cell>
          <cell r="E35">
            <v>82.416666666666671</v>
          </cell>
          <cell r="F35">
            <v>98</v>
          </cell>
          <cell r="G35">
            <v>53</v>
          </cell>
          <cell r="H35">
            <v>10.08</v>
          </cell>
          <cell r="I35" t="str">
            <v>O</v>
          </cell>
          <cell r="J35">
            <v>60.480000000000004</v>
          </cell>
          <cell r="K35">
            <v>25.6</v>
          </cell>
        </row>
        <row r="36">
          <cell r="I36" t="str">
            <v>SO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K5">
            <v>0</v>
          </cell>
        </row>
      </sheetData>
      <sheetData sheetId="1">
        <row r="5">
          <cell r="K5">
            <v>0.4</v>
          </cell>
        </row>
      </sheetData>
      <sheetData sheetId="2">
        <row r="5">
          <cell r="B5">
            <v>27.204166666666669</v>
          </cell>
          <cell r="C5">
            <v>34.4</v>
          </cell>
          <cell r="D5">
            <v>22.7</v>
          </cell>
          <cell r="E5">
            <v>79.666666666666671</v>
          </cell>
          <cell r="F5">
            <v>96</v>
          </cell>
          <cell r="G5">
            <v>47</v>
          </cell>
          <cell r="H5">
            <v>6.84</v>
          </cell>
          <cell r="I5" t="str">
            <v>SE</v>
          </cell>
          <cell r="J5">
            <v>17.64</v>
          </cell>
          <cell r="K5">
            <v>0.4</v>
          </cell>
        </row>
        <row r="6">
          <cell r="B6">
            <v>28.012499999999999</v>
          </cell>
          <cell r="C6">
            <v>33.9</v>
          </cell>
          <cell r="D6">
            <v>23.9</v>
          </cell>
          <cell r="E6">
            <v>75.333333333333329</v>
          </cell>
          <cell r="F6">
            <v>95</v>
          </cell>
          <cell r="G6">
            <v>47</v>
          </cell>
          <cell r="H6">
            <v>7.9200000000000008</v>
          </cell>
          <cell r="I6" t="str">
            <v>SE</v>
          </cell>
          <cell r="J6">
            <v>22.68</v>
          </cell>
          <cell r="K6">
            <v>0.4</v>
          </cell>
        </row>
        <row r="7">
          <cell r="B7">
            <v>26.925000000000001</v>
          </cell>
          <cell r="C7">
            <v>31.8</v>
          </cell>
          <cell r="D7">
            <v>23.8</v>
          </cell>
          <cell r="E7">
            <v>77.708333333333329</v>
          </cell>
          <cell r="F7">
            <v>92</v>
          </cell>
          <cell r="G7">
            <v>55</v>
          </cell>
          <cell r="H7">
            <v>12.24</v>
          </cell>
          <cell r="I7" t="str">
            <v>NE</v>
          </cell>
          <cell r="J7">
            <v>25.2</v>
          </cell>
          <cell r="K7">
            <v>0.4</v>
          </cell>
        </row>
        <row r="8">
          <cell r="B8">
            <v>26.829166666666666</v>
          </cell>
          <cell r="C8">
            <v>31.2</v>
          </cell>
          <cell r="D8">
            <v>22.9</v>
          </cell>
          <cell r="E8">
            <v>79.75</v>
          </cell>
          <cell r="F8">
            <v>95</v>
          </cell>
          <cell r="G8">
            <v>57</v>
          </cell>
          <cell r="H8">
            <v>11.879999999999999</v>
          </cell>
          <cell r="I8" t="str">
            <v>NO</v>
          </cell>
          <cell r="J8">
            <v>34.92</v>
          </cell>
          <cell r="K8">
            <v>0.4</v>
          </cell>
        </row>
        <row r="9">
          <cell r="B9">
            <v>27.491666666666664</v>
          </cell>
          <cell r="C9">
            <v>32.799999999999997</v>
          </cell>
          <cell r="D9">
            <v>23.7</v>
          </cell>
          <cell r="E9">
            <v>76.958333333333329</v>
          </cell>
          <cell r="F9">
            <v>95</v>
          </cell>
          <cell r="G9">
            <v>49</v>
          </cell>
          <cell r="H9">
            <v>9.3600000000000012</v>
          </cell>
          <cell r="I9" t="str">
            <v>N</v>
          </cell>
          <cell r="J9">
            <v>22.32</v>
          </cell>
          <cell r="K9">
            <v>0.4</v>
          </cell>
        </row>
        <row r="10">
          <cell r="B10">
            <v>26.387500000000003</v>
          </cell>
          <cell r="C10">
            <v>33.700000000000003</v>
          </cell>
          <cell r="D10">
            <v>23.7</v>
          </cell>
          <cell r="E10">
            <v>83.625</v>
          </cell>
          <cell r="F10">
            <v>95</v>
          </cell>
          <cell r="G10">
            <v>49</v>
          </cell>
          <cell r="H10">
            <v>10.8</v>
          </cell>
          <cell r="I10" t="str">
            <v>O</v>
          </cell>
          <cell r="J10">
            <v>28.08</v>
          </cell>
          <cell r="K10">
            <v>0.4</v>
          </cell>
        </row>
        <row r="11">
          <cell r="B11">
            <v>26.508333333333329</v>
          </cell>
          <cell r="C11">
            <v>32.5</v>
          </cell>
          <cell r="D11">
            <v>24.3</v>
          </cell>
          <cell r="E11">
            <v>85.958333333333329</v>
          </cell>
          <cell r="F11">
            <v>96</v>
          </cell>
          <cell r="G11">
            <v>56</v>
          </cell>
          <cell r="H11">
            <v>5.4</v>
          </cell>
          <cell r="I11" t="str">
            <v>SE</v>
          </cell>
          <cell r="J11">
            <v>32.04</v>
          </cell>
          <cell r="K11">
            <v>0.4</v>
          </cell>
        </row>
        <row r="12">
          <cell r="B12">
            <v>25.783333333333331</v>
          </cell>
          <cell r="C12">
            <v>32.200000000000003</v>
          </cell>
          <cell r="D12">
            <v>23.9</v>
          </cell>
          <cell r="E12">
            <v>86.833333333333329</v>
          </cell>
          <cell r="F12">
            <v>94</v>
          </cell>
          <cell r="G12">
            <v>60</v>
          </cell>
          <cell r="H12">
            <v>11.520000000000001</v>
          </cell>
          <cell r="I12" t="str">
            <v>NO</v>
          </cell>
          <cell r="J12">
            <v>39.96</v>
          </cell>
          <cell r="K12">
            <v>0.2</v>
          </cell>
        </row>
        <row r="13">
          <cell r="B13">
            <v>26.7</v>
          </cell>
          <cell r="C13">
            <v>33.6</v>
          </cell>
          <cell r="D13">
            <v>23.7</v>
          </cell>
          <cell r="E13">
            <v>83.708333333333329</v>
          </cell>
          <cell r="F13">
            <v>96</v>
          </cell>
          <cell r="G13">
            <v>54</v>
          </cell>
          <cell r="H13">
            <v>7.9200000000000008</v>
          </cell>
          <cell r="I13" t="str">
            <v>O</v>
          </cell>
          <cell r="J13">
            <v>22.68</v>
          </cell>
          <cell r="K13">
            <v>0.4</v>
          </cell>
        </row>
        <row r="14">
          <cell r="B14">
            <v>26.995833333333326</v>
          </cell>
          <cell r="C14">
            <v>34</v>
          </cell>
          <cell r="D14">
            <v>22.6</v>
          </cell>
          <cell r="E14">
            <v>78.875</v>
          </cell>
          <cell r="F14">
            <v>96</v>
          </cell>
          <cell r="G14">
            <v>38</v>
          </cell>
          <cell r="H14">
            <v>8.64</v>
          </cell>
          <cell r="I14" t="str">
            <v>O</v>
          </cell>
          <cell r="J14">
            <v>21.6</v>
          </cell>
          <cell r="K14">
            <v>0.4</v>
          </cell>
        </row>
        <row r="15">
          <cell r="B15">
            <v>27.720833333333331</v>
          </cell>
          <cell r="C15">
            <v>35.200000000000003</v>
          </cell>
          <cell r="D15">
            <v>22.3</v>
          </cell>
          <cell r="E15">
            <v>73.416666666666671</v>
          </cell>
          <cell r="F15">
            <v>96</v>
          </cell>
          <cell r="G15">
            <v>31</v>
          </cell>
          <cell r="H15">
            <v>6.48</v>
          </cell>
          <cell r="I15" t="str">
            <v>O</v>
          </cell>
          <cell r="J15">
            <v>21.96</v>
          </cell>
          <cell r="K15">
            <v>0.4</v>
          </cell>
        </row>
        <row r="16">
          <cell r="B16">
            <v>27.775000000000002</v>
          </cell>
          <cell r="C16">
            <v>34.700000000000003</v>
          </cell>
          <cell r="D16">
            <v>21.7</v>
          </cell>
          <cell r="E16">
            <v>70.416666666666671</v>
          </cell>
          <cell r="F16">
            <v>93</v>
          </cell>
          <cell r="G16">
            <v>37</v>
          </cell>
          <cell r="H16">
            <v>8.2799999999999994</v>
          </cell>
          <cell r="I16" t="str">
            <v>NE</v>
          </cell>
          <cell r="J16">
            <v>24.840000000000003</v>
          </cell>
          <cell r="K16">
            <v>0.4</v>
          </cell>
        </row>
        <row r="17">
          <cell r="B17">
            <v>28.405555555555551</v>
          </cell>
          <cell r="C17">
            <v>33.799999999999997</v>
          </cell>
          <cell r="D17">
            <v>22.7</v>
          </cell>
          <cell r="E17">
            <v>69.666666666666671</v>
          </cell>
          <cell r="F17">
            <v>94</v>
          </cell>
          <cell r="G17">
            <v>37</v>
          </cell>
          <cell r="H17">
            <v>9.7200000000000006</v>
          </cell>
          <cell r="I17" t="str">
            <v>N</v>
          </cell>
          <cell r="J17">
            <v>22.68</v>
          </cell>
          <cell r="K17">
            <v>0.2</v>
          </cell>
        </row>
        <row r="18">
          <cell r="B18">
            <v>27.98</v>
          </cell>
          <cell r="C18">
            <v>33.1</v>
          </cell>
          <cell r="D18">
            <v>23.6</v>
          </cell>
          <cell r="E18">
            <v>71.900000000000006</v>
          </cell>
          <cell r="F18">
            <v>93</v>
          </cell>
          <cell r="G18">
            <v>48</v>
          </cell>
          <cell r="H18">
            <v>10.8</v>
          </cell>
          <cell r="I18" t="str">
            <v>NE</v>
          </cell>
          <cell r="J18">
            <v>25.2</v>
          </cell>
          <cell r="K18">
            <v>0.2</v>
          </cell>
        </row>
        <row r="19">
          <cell r="B19">
            <v>27.575000000000006</v>
          </cell>
          <cell r="C19">
            <v>35.1</v>
          </cell>
          <cell r="D19">
            <v>23.1</v>
          </cell>
          <cell r="E19">
            <v>75.7</v>
          </cell>
          <cell r="F19">
            <v>95</v>
          </cell>
          <cell r="G19">
            <v>43</v>
          </cell>
          <cell r="H19">
            <v>9</v>
          </cell>
          <cell r="I19" t="str">
            <v>N</v>
          </cell>
          <cell r="J19">
            <v>31.319999999999997</v>
          </cell>
          <cell r="K19">
            <v>0</v>
          </cell>
        </row>
        <row r="20">
          <cell r="B20">
            <v>29.306666666666668</v>
          </cell>
          <cell r="C20">
            <v>33.9</v>
          </cell>
          <cell r="D20">
            <v>23.6</v>
          </cell>
          <cell r="E20">
            <v>65.933333333333337</v>
          </cell>
          <cell r="F20">
            <v>92</v>
          </cell>
          <cell r="G20">
            <v>44</v>
          </cell>
          <cell r="H20">
            <v>6.48</v>
          </cell>
          <cell r="I20" t="str">
            <v>SE</v>
          </cell>
          <cell r="J20">
            <v>14.4</v>
          </cell>
          <cell r="K20">
            <v>0.4</v>
          </cell>
        </row>
        <row r="21">
          <cell r="B21">
            <v>32.033333333333331</v>
          </cell>
          <cell r="C21">
            <v>35.299999999999997</v>
          </cell>
          <cell r="D21">
            <v>25.1</v>
          </cell>
          <cell r="E21">
            <v>54.5</v>
          </cell>
          <cell r="F21">
            <v>84</v>
          </cell>
          <cell r="G21">
            <v>40</v>
          </cell>
          <cell r="H21">
            <v>7.5600000000000005</v>
          </cell>
          <cell r="I21" t="str">
            <v>SE</v>
          </cell>
          <cell r="J21">
            <v>17.28</v>
          </cell>
          <cell r="K21">
            <v>0</v>
          </cell>
        </row>
        <row r="22">
          <cell r="B22">
            <v>32.587499999999999</v>
          </cell>
          <cell r="C22">
            <v>34.5</v>
          </cell>
          <cell r="D22">
            <v>27.8</v>
          </cell>
          <cell r="E22">
            <v>51.5</v>
          </cell>
          <cell r="F22">
            <v>68</v>
          </cell>
          <cell r="G22">
            <v>40</v>
          </cell>
          <cell r="H22">
            <v>8.64</v>
          </cell>
          <cell r="I22" t="str">
            <v>L</v>
          </cell>
          <cell r="J22">
            <v>23.400000000000002</v>
          </cell>
          <cell r="K22">
            <v>0</v>
          </cell>
        </row>
        <row r="23">
          <cell r="B23">
            <v>31.928571428571427</v>
          </cell>
          <cell r="C23">
            <v>34.1</v>
          </cell>
          <cell r="D23">
            <v>25.9</v>
          </cell>
          <cell r="E23">
            <v>50.142857142857146</v>
          </cell>
          <cell r="F23">
            <v>75</v>
          </cell>
          <cell r="G23">
            <v>40</v>
          </cell>
          <cell r="H23">
            <v>9</v>
          </cell>
          <cell r="I23" t="str">
            <v>SE</v>
          </cell>
          <cell r="J23">
            <v>18</v>
          </cell>
          <cell r="K23">
            <v>0</v>
          </cell>
        </row>
        <row r="24">
          <cell r="B24">
            <v>28.65</v>
          </cell>
          <cell r="C24">
            <v>31.6</v>
          </cell>
          <cell r="D24">
            <v>24.1</v>
          </cell>
          <cell r="E24">
            <v>58.5</v>
          </cell>
          <cell r="F24">
            <v>78</v>
          </cell>
          <cell r="G24">
            <v>44</v>
          </cell>
          <cell r="H24">
            <v>5.4</v>
          </cell>
          <cell r="I24" t="str">
            <v>SE</v>
          </cell>
          <cell r="J24">
            <v>15.48</v>
          </cell>
          <cell r="K24">
            <v>0</v>
          </cell>
        </row>
        <row r="25">
          <cell r="B25">
            <v>30.119999999999997</v>
          </cell>
          <cell r="C25">
            <v>32.4</v>
          </cell>
          <cell r="D25">
            <v>25.8</v>
          </cell>
          <cell r="E25">
            <v>56.6</v>
          </cell>
          <cell r="F25">
            <v>73</v>
          </cell>
          <cell r="G25">
            <v>46</v>
          </cell>
          <cell r="H25">
            <v>7.9200000000000008</v>
          </cell>
          <cell r="I25" t="str">
            <v>SE</v>
          </cell>
          <cell r="J25">
            <v>19.079999999999998</v>
          </cell>
          <cell r="K25">
            <v>0</v>
          </cell>
        </row>
        <row r="26">
          <cell r="B26">
            <v>29.25</v>
          </cell>
          <cell r="C26">
            <v>30.9</v>
          </cell>
          <cell r="D26">
            <v>27.3</v>
          </cell>
          <cell r="E26">
            <v>58</v>
          </cell>
          <cell r="F26">
            <v>67</v>
          </cell>
          <cell r="G26">
            <v>53</v>
          </cell>
          <cell r="H26">
            <v>8.64</v>
          </cell>
          <cell r="I26" t="str">
            <v>SE</v>
          </cell>
          <cell r="J26">
            <v>20.88</v>
          </cell>
          <cell r="K26">
            <v>0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I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I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I33" t="str">
            <v>*</v>
          </cell>
          <cell r="J33" t="str">
            <v>*</v>
          </cell>
          <cell r="K33" t="str">
            <v>*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 t="str">
            <v>*</v>
          </cell>
          <cell r="F34" t="str">
            <v>*</v>
          </cell>
          <cell r="G34" t="str">
            <v>*</v>
          </cell>
          <cell r="H34" t="str">
            <v>*</v>
          </cell>
          <cell r="I34" t="str">
            <v>*</v>
          </cell>
          <cell r="J34" t="str">
            <v>*</v>
          </cell>
          <cell r="K34" t="str">
            <v>*</v>
          </cell>
        </row>
        <row r="35">
          <cell r="B35" t="str">
            <v>*</v>
          </cell>
          <cell r="C35" t="str">
            <v>*</v>
          </cell>
          <cell r="D35" t="str">
            <v>*</v>
          </cell>
          <cell r="E35" t="str">
            <v>*</v>
          </cell>
          <cell r="F35" t="str">
            <v>*</v>
          </cell>
          <cell r="G35" t="str">
            <v>*</v>
          </cell>
          <cell r="H35" t="str">
            <v>*</v>
          </cell>
          <cell r="I35" t="str">
            <v>*</v>
          </cell>
          <cell r="J35" t="str">
            <v>*</v>
          </cell>
          <cell r="K35" t="str">
            <v>*</v>
          </cell>
        </row>
        <row r="36">
          <cell r="I36" t="str">
            <v>SE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K5">
            <v>0</v>
          </cell>
        </row>
      </sheetData>
      <sheetData sheetId="1">
        <row r="5">
          <cell r="K5">
            <v>0</v>
          </cell>
        </row>
      </sheetData>
      <sheetData sheetId="2">
        <row r="5">
          <cell r="B5">
            <v>27.324999999999999</v>
          </cell>
          <cell r="C5">
            <v>34.700000000000003</v>
          </cell>
          <cell r="D5">
            <v>23.3</v>
          </cell>
          <cell r="E5">
            <v>79.291666666666671</v>
          </cell>
          <cell r="F5">
            <v>95</v>
          </cell>
          <cell r="G5">
            <v>45</v>
          </cell>
          <cell r="H5">
            <v>15.48</v>
          </cell>
          <cell r="I5" t="str">
            <v>NE</v>
          </cell>
          <cell r="J5">
            <v>33.119999999999997</v>
          </cell>
          <cell r="K5">
            <v>0.8</v>
          </cell>
        </row>
        <row r="6">
          <cell r="B6">
            <v>26.233333333333334</v>
          </cell>
          <cell r="C6">
            <v>33.200000000000003</v>
          </cell>
          <cell r="D6">
            <v>23.4</v>
          </cell>
          <cell r="E6">
            <v>83.041666666666671</v>
          </cell>
          <cell r="F6">
            <v>94</v>
          </cell>
          <cell r="G6">
            <v>50</v>
          </cell>
          <cell r="H6">
            <v>12.24</v>
          </cell>
          <cell r="I6" t="str">
            <v>SE</v>
          </cell>
          <cell r="J6">
            <v>28.8</v>
          </cell>
          <cell r="K6">
            <v>3.2</v>
          </cell>
        </row>
        <row r="7">
          <cell r="B7">
            <v>25.929166666666671</v>
          </cell>
          <cell r="C7">
            <v>30.5</v>
          </cell>
          <cell r="D7">
            <v>23.2</v>
          </cell>
          <cell r="E7">
            <v>84.833333333333329</v>
          </cell>
          <cell r="F7">
            <v>94</v>
          </cell>
          <cell r="G7">
            <v>66</v>
          </cell>
          <cell r="H7">
            <v>13.68</v>
          </cell>
          <cell r="I7" t="str">
            <v>N</v>
          </cell>
          <cell r="J7">
            <v>31.680000000000003</v>
          </cell>
          <cell r="K7">
            <v>0.2</v>
          </cell>
        </row>
        <row r="8">
          <cell r="B8">
            <v>25.795833333333334</v>
          </cell>
          <cell r="C8">
            <v>30.6</v>
          </cell>
          <cell r="D8">
            <v>21.9</v>
          </cell>
          <cell r="E8">
            <v>82.958333333333329</v>
          </cell>
          <cell r="F8">
            <v>95</v>
          </cell>
          <cell r="G8">
            <v>60</v>
          </cell>
          <cell r="H8">
            <v>25.92</v>
          </cell>
          <cell r="I8" t="str">
            <v>NO</v>
          </cell>
          <cell r="J8">
            <v>46.800000000000004</v>
          </cell>
          <cell r="K8">
            <v>30.799999999999997</v>
          </cell>
        </row>
        <row r="9">
          <cell r="B9">
            <v>26.908333333333331</v>
          </cell>
          <cell r="C9">
            <v>33.9</v>
          </cell>
          <cell r="D9">
            <v>22.3</v>
          </cell>
          <cell r="E9">
            <v>77.75</v>
          </cell>
          <cell r="F9">
            <v>95</v>
          </cell>
          <cell r="G9">
            <v>41</v>
          </cell>
          <cell r="H9">
            <v>14.76</v>
          </cell>
          <cell r="I9" t="str">
            <v>N</v>
          </cell>
          <cell r="J9">
            <v>22.32</v>
          </cell>
          <cell r="K9">
            <v>0</v>
          </cell>
        </row>
        <row r="10">
          <cell r="B10">
            <v>27.308333333333334</v>
          </cell>
          <cell r="C10">
            <v>34.700000000000003</v>
          </cell>
          <cell r="D10">
            <v>22.8</v>
          </cell>
          <cell r="E10">
            <v>78.666666666666671</v>
          </cell>
          <cell r="F10">
            <v>95</v>
          </cell>
          <cell r="G10">
            <v>44</v>
          </cell>
          <cell r="H10">
            <v>13.32</v>
          </cell>
          <cell r="I10" t="str">
            <v>SO</v>
          </cell>
          <cell r="J10">
            <v>46.800000000000004</v>
          </cell>
          <cell r="K10">
            <v>1</v>
          </cell>
        </row>
        <row r="11">
          <cell r="B11">
            <v>26.824999999999999</v>
          </cell>
          <cell r="C11">
            <v>33.799999999999997</v>
          </cell>
          <cell r="D11">
            <v>23.1</v>
          </cell>
          <cell r="E11">
            <v>82.25</v>
          </cell>
          <cell r="F11">
            <v>95</v>
          </cell>
          <cell r="G11">
            <v>52</v>
          </cell>
          <cell r="H11">
            <v>15.120000000000001</v>
          </cell>
          <cell r="I11" t="str">
            <v>NE</v>
          </cell>
          <cell r="J11">
            <v>39.6</v>
          </cell>
          <cell r="K11">
            <v>2</v>
          </cell>
        </row>
        <row r="12">
          <cell r="B12">
            <v>26.087499999999995</v>
          </cell>
          <cell r="C12">
            <v>33.5</v>
          </cell>
          <cell r="D12">
            <v>22.6</v>
          </cell>
          <cell r="E12">
            <v>84.541666666666671</v>
          </cell>
          <cell r="F12">
            <v>95</v>
          </cell>
          <cell r="G12">
            <v>52</v>
          </cell>
          <cell r="H12">
            <v>18</v>
          </cell>
          <cell r="I12" t="str">
            <v>NO</v>
          </cell>
          <cell r="J12">
            <v>39.6</v>
          </cell>
          <cell r="K12">
            <v>37.200000000000003</v>
          </cell>
        </row>
        <row r="13">
          <cell r="B13">
            <v>26.004166666666666</v>
          </cell>
          <cell r="C13">
            <v>33.299999999999997</v>
          </cell>
          <cell r="D13">
            <v>23.8</v>
          </cell>
          <cell r="E13">
            <v>86.25</v>
          </cell>
          <cell r="F13">
            <v>95</v>
          </cell>
          <cell r="G13">
            <v>54</v>
          </cell>
          <cell r="H13">
            <v>21.6</v>
          </cell>
          <cell r="I13" t="str">
            <v>N</v>
          </cell>
          <cell r="J13">
            <v>39.6</v>
          </cell>
          <cell r="K13">
            <v>9.6</v>
          </cell>
        </row>
        <row r="14">
          <cell r="B14">
            <v>26.916666666666668</v>
          </cell>
          <cell r="C14">
            <v>34.4</v>
          </cell>
          <cell r="D14">
            <v>22.7</v>
          </cell>
          <cell r="E14">
            <v>81.125</v>
          </cell>
          <cell r="F14">
            <v>95</v>
          </cell>
          <cell r="G14">
            <v>51</v>
          </cell>
          <cell r="H14">
            <v>13.68</v>
          </cell>
          <cell r="I14" t="str">
            <v>N</v>
          </cell>
          <cell r="J14">
            <v>26.28</v>
          </cell>
          <cell r="K14">
            <v>0.2</v>
          </cell>
        </row>
        <row r="15">
          <cell r="B15">
            <v>27.849999999999998</v>
          </cell>
          <cell r="C15">
            <v>34.799999999999997</v>
          </cell>
          <cell r="D15">
            <v>22.1</v>
          </cell>
          <cell r="E15">
            <v>72.041666666666671</v>
          </cell>
          <cell r="F15">
            <v>96</v>
          </cell>
          <cell r="G15">
            <v>30</v>
          </cell>
          <cell r="H15">
            <v>11.520000000000001</v>
          </cell>
          <cell r="I15" t="str">
            <v>O</v>
          </cell>
          <cell r="J15">
            <v>22.32</v>
          </cell>
          <cell r="K15">
            <v>0.2</v>
          </cell>
        </row>
        <row r="16">
          <cell r="B16">
            <v>27.5</v>
          </cell>
          <cell r="C16">
            <v>35.1</v>
          </cell>
          <cell r="D16">
            <v>21.5</v>
          </cell>
          <cell r="E16">
            <v>72.916666666666671</v>
          </cell>
          <cell r="F16">
            <v>95</v>
          </cell>
          <cell r="G16">
            <v>34</v>
          </cell>
          <cell r="H16">
            <v>10.8</v>
          </cell>
          <cell r="I16" t="str">
            <v>N</v>
          </cell>
          <cell r="J16">
            <v>25.56</v>
          </cell>
          <cell r="K16">
            <v>0</v>
          </cell>
        </row>
        <row r="17">
          <cell r="B17">
            <v>27.295833333333338</v>
          </cell>
          <cell r="C17">
            <v>34.6</v>
          </cell>
          <cell r="D17">
            <v>22.4</v>
          </cell>
          <cell r="E17">
            <v>75.166666666666671</v>
          </cell>
          <cell r="F17">
            <v>93</v>
          </cell>
          <cell r="G17">
            <v>43</v>
          </cell>
          <cell r="H17">
            <v>16.920000000000002</v>
          </cell>
          <cell r="I17" t="str">
            <v>N</v>
          </cell>
          <cell r="J17">
            <v>33.119999999999997</v>
          </cell>
          <cell r="K17">
            <v>0</v>
          </cell>
        </row>
        <row r="18">
          <cell r="B18">
            <v>26.508333333333329</v>
          </cell>
          <cell r="C18">
            <v>34.200000000000003</v>
          </cell>
          <cell r="D18">
            <v>22</v>
          </cell>
          <cell r="E18">
            <v>77.25</v>
          </cell>
          <cell r="F18">
            <v>94</v>
          </cell>
          <cell r="G18">
            <v>45</v>
          </cell>
          <cell r="H18">
            <v>27.720000000000002</v>
          </cell>
          <cell r="I18" t="str">
            <v>N</v>
          </cell>
          <cell r="J18">
            <v>51.84</v>
          </cell>
          <cell r="K18">
            <v>0</v>
          </cell>
        </row>
        <row r="19">
          <cell r="B19">
            <v>26.720833333333331</v>
          </cell>
          <cell r="C19">
            <v>35</v>
          </cell>
          <cell r="D19">
            <v>21.2</v>
          </cell>
          <cell r="E19">
            <v>77.291666666666671</v>
          </cell>
          <cell r="F19">
            <v>95</v>
          </cell>
          <cell r="G19">
            <v>44</v>
          </cell>
          <cell r="H19">
            <v>10.08</v>
          </cell>
          <cell r="I19" t="str">
            <v>NE</v>
          </cell>
          <cell r="J19">
            <v>21.96</v>
          </cell>
          <cell r="K19">
            <v>0</v>
          </cell>
        </row>
        <row r="20">
          <cell r="B20">
            <v>26.912499999999998</v>
          </cell>
          <cell r="C20">
            <v>34.799999999999997</v>
          </cell>
          <cell r="D20">
            <v>21.4</v>
          </cell>
          <cell r="E20">
            <v>77.208333333333329</v>
          </cell>
          <cell r="F20">
            <v>95</v>
          </cell>
          <cell r="G20">
            <v>45</v>
          </cell>
          <cell r="H20">
            <v>18.36</v>
          </cell>
          <cell r="I20" t="str">
            <v>NE</v>
          </cell>
          <cell r="J20">
            <v>34.56</v>
          </cell>
          <cell r="K20">
            <v>0.2</v>
          </cell>
        </row>
        <row r="21">
          <cell r="B21">
            <v>27.045833333333334</v>
          </cell>
          <cell r="C21">
            <v>35.299999999999997</v>
          </cell>
          <cell r="D21">
            <v>22.4</v>
          </cell>
          <cell r="E21">
            <v>82.166666666666671</v>
          </cell>
          <cell r="F21">
            <v>95</v>
          </cell>
          <cell r="G21">
            <v>44</v>
          </cell>
          <cell r="H21">
            <v>16.2</v>
          </cell>
          <cell r="I21" t="str">
            <v>O</v>
          </cell>
          <cell r="J21">
            <v>32.4</v>
          </cell>
          <cell r="K21">
            <v>13</v>
          </cell>
        </row>
        <row r="22">
          <cell r="B22">
            <v>26.929166666666664</v>
          </cell>
          <cell r="C22">
            <v>34.1</v>
          </cell>
          <cell r="D22">
            <v>21.9</v>
          </cell>
          <cell r="E22">
            <v>75.375</v>
          </cell>
          <cell r="F22">
            <v>94</v>
          </cell>
          <cell r="G22">
            <v>42</v>
          </cell>
          <cell r="H22">
            <v>14.04</v>
          </cell>
          <cell r="I22" t="str">
            <v>SE</v>
          </cell>
          <cell r="J22">
            <v>34.56</v>
          </cell>
          <cell r="K22">
            <v>2.2000000000000002</v>
          </cell>
        </row>
        <row r="23">
          <cell r="B23">
            <v>26.970833333333335</v>
          </cell>
          <cell r="C23">
            <v>33.9</v>
          </cell>
          <cell r="D23">
            <v>20.8</v>
          </cell>
          <cell r="E23">
            <v>75.583333333333329</v>
          </cell>
          <cell r="F23">
            <v>95</v>
          </cell>
          <cell r="G23">
            <v>43</v>
          </cell>
          <cell r="H23">
            <v>9.3600000000000012</v>
          </cell>
          <cell r="I23" t="str">
            <v>SE</v>
          </cell>
          <cell r="J23">
            <v>20.88</v>
          </cell>
          <cell r="K23">
            <v>0</v>
          </cell>
        </row>
        <row r="24">
          <cell r="B24">
            <v>26.162499999999998</v>
          </cell>
          <cell r="C24">
            <v>32.6</v>
          </cell>
          <cell r="D24">
            <v>20.3</v>
          </cell>
          <cell r="E24">
            <v>71.333333333333329</v>
          </cell>
          <cell r="F24">
            <v>94</v>
          </cell>
          <cell r="G24">
            <v>46</v>
          </cell>
          <cell r="H24">
            <v>12.6</v>
          </cell>
          <cell r="I24" t="str">
            <v>L</v>
          </cell>
          <cell r="J24">
            <v>23.400000000000002</v>
          </cell>
          <cell r="K24">
            <v>0</v>
          </cell>
        </row>
        <row r="25">
          <cell r="B25">
            <v>26.575000000000003</v>
          </cell>
          <cell r="C25">
            <v>33.299999999999997</v>
          </cell>
          <cell r="D25">
            <v>20.8</v>
          </cell>
          <cell r="E25">
            <v>75.75</v>
          </cell>
          <cell r="F25">
            <v>95</v>
          </cell>
          <cell r="G25">
            <v>44</v>
          </cell>
          <cell r="H25">
            <v>14.76</v>
          </cell>
          <cell r="I25" t="str">
            <v>S</v>
          </cell>
          <cell r="J25">
            <v>32.76</v>
          </cell>
          <cell r="K25">
            <v>0</v>
          </cell>
        </row>
        <row r="26">
          <cell r="B26">
            <v>26.895833333333329</v>
          </cell>
          <cell r="C26">
            <v>34.1</v>
          </cell>
          <cell r="D26">
            <v>20.8</v>
          </cell>
          <cell r="E26">
            <v>73</v>
          </cell>
          <cell r="F26">
            <v>95</v>
          </cell>
          <cell r="G26">
            <v>41</v>
          </cell>
          <cell r="H26">
            <v>12.96</v>
          </cell>
          <cell r="I26" t="str">
            <v>S</v>
          </cell>
          <cell r="J26">
            <v>25.2</v>
          </cell>
          <cell r="K26">
            <v>0</v>
          </cell>
        </row>
        <row r="27">
          <cell r="B27">
            <v>26.379166666666666</v>
          </cell>
          <cell r="C27">
            <v>34.4</v>
          </cell>
          <cell r="D27">
            <v>20.8</v>
          </cell>
          <cell r="E27">
            <v>66.666666666666671</v>
          </cell>
          <cell r="F27">
            <v>93</v>
          </cell>
          <cell r="G27">
            <v>32</v>
          </cell>
          <cell r="H27">
            <v>13.32</v>
          </cell>
          <cell r="I27" t="str">
            <v>SE</v>
          </cell>
          <cell r="J27">
            <v>21.96</v>
          </cell>
          <cell r="K27">
            <v>0</v>
          </cell>
        </row>
        <row r="28">
          <cell r="B28">
            <v>25.091666666666669</v>
          </cell>
          <cell r="C28">
            <v>35.4</v>
          </cell>
          <cell r="D28">
            <v>17.7</v>
          </cell>
          <cell r="E28">
            <v>74.875</v>
          </cell>
          <cell r="F28">
            <v>95</v>
          </cell>
          <cell r="G28">
            <v>39</v>
          </cell>
          <cell r="H28">
            <v>20.88</v>
          </cell>
          <cell r="I28" t="str">
            <v>SE</v>
          </cell>
          <cell r="J28">
            <v>34.56</v>
          </cell>
          <cell r="K28">
            <v>0</v>
          </cell>
        </row>
        <row r="29">
          <cell r="B29">
            <v>25.804166666666664</v>
          </cell>
          <cell r="C29">
            <v>32.799999999999997</v>
          </cell>
          <cell r="D29">
            <v>22.9</v>
          </cell>
          <cell r="E29">
            <v>84.875</v>
          </cell>
          <cell r="F29">
            <v>94</v>
          </cell>
          <cell r="G29">
            <v>54</v>
          </cell>
          <cell r="H29">
            <v>19.440000000000001</v>
          </cell>
          <cell r="I29" t="str">
            <v>L</v>
          </cell>
          <cell r="J29">
            <v>49.32</v>
          </cell>
          <cell r="K29">
            <v>26.2</v>
          </cell>
        </row>
        <row r="30">
          <cell r="B30">
            <v>25.891666666666666</v>
          </cell>
          <cell r="C30">
            <v>32.9</v>
          </cell>
          <cell r="D30">
            <v>21.3</v>
          </cell>
          <cell r="E30">
            <v>79</v>
          </cell>
          <cell r="F30">
            <v>94</v>
          </cell>
          <cell r="G30">
            <v>46</v>
          </cell>
          <cell r="H30">
            <v>17.28</v>
          </cell>
          <cell r="J30">
            <v>32.4</v>
          </cell>
          <cell r="K30">
            <v>0</v>
          </cell>
        </row>
        <row r="31">
          <cell r="B31">
            <v>24.145833333333332</v>
          </cell>
          <cell r="C31">
            <v>26.4</v>
          </cell>
          <cell r="D31">
            <v>22.6</v>
          </cell>
          <cell r="E31">
            <v>88.958333333333329</v>
          </cell>
          <cell r="F31">
            <v>94</v>
          </cell>
          <cell r="G31">
            <v>74</v>
          </cell>
          <cell r="H31">
            <v>13.32</v>
          </cell>
          <cell r="I31" t="str">
            <v>S</v>
          </cell>
          <cell r="J31">
            <v>22.32</v>
          </cell>
          <cell r="K31">
            <v>0.2</v>
          </cell>
        </row>
        <row r="32">
          <cell r="B32">
            <v>24.170833333333331</v>
          </cell>
          <cell r="C32">
            <v>30.4</v>
          </cell>
          <cell r="D32">
            <v>21.3</v>
          </cell>
          <cell r="E32">
            <v>83.166666666666671</v>
          </cell>
          <cell r="F32">
            <v>93</v>
          </cell>
          <cell r="G32">
            <v>60</v>
          </cell>
          <cell r="H32">
            <v>12.96</v>
          </cell>
          <cell r="I32" t="str">
            <v>S</v>
          </cell>
          <cell r="J32">
            <v>24.48</v>
          </cell>
          <cell r="K32">
            <v>0</v>
          </cell>
        </row>
        <row r="33">
          <cell r="B33">
            <v>25.495833333333334</v>
          </cell>
          <cell r="C33">
            <v>31.7</v>
          </cell>
          <cell r="D33">
            <v>21.9</v>
          </cell>
          <cell r="E33">
            <v>80.75</v>
          </cell>
          <cell r="F33">
            <v>94</v>
          </cell>
          <cell r="G33">
            <v>55</v>
          </cell>
          <cell r="H33">
            <v>11.520000000000001</v>
          </cell>
          <cell r="I33" t="str">
            <v>S</v>
          </cell>
          <cell r="J33">
            <v>21.6</v>
          </cell>
          <cell r="K33">
            <v>0</v>
          </cell>
        </row>
        <row r="34">
          <cell r="B34">
            <v>26.750000000000004</v>
          </cell>
          <cell r="C34">
            <v>33.1</v>
          </cell>
          <cell r="D34">
            <v>22.1</v>
          </cell>
          <cell r="E34">
            <v>78.75</v>
          </cell>
          <cell r="F34">
            <v>95</v>
          </cell>
          <cell r="G34">
            <v>49</v>
          </cell>
          <cell r="H34">
            <v>12.24</v>
          </cell>
          <cell r="I34" t="str">
            <v>NO</v>
          </cell>
          <cell r="J34">
            <v>24.840000000000003</v>
          </cell>
          <cell r="K34">
            <v>0.2</v>
          </cell>
        </row>
        <row r="35">
          <cell r="B35">
            <v>25.870833333333334</v>
          </cell>
          <cell r="C35">
            <v>34</v>
          </cell>
          <cell r="D35">
            <v>22.2</v>
          </cell>
          <cell r="E35">
            <v>81.583333333333329</v>
          </cell>
          <cell r="F35">
            <v>95</v>
          </cell>
          <cell r="G35">
            <v>48</v>
          </cell>
          <cell r="H35">
            <v>33.480000000000004</v>
          </cell>
          <cell r="I35" t="str">
            <v>N</v>
          </cell>
          <cell r="J35">
            <v>53.64</v>
          </cell>
          <cell r="K35">
            <v>12.8</v>
          </cell>
        </row>
        <row r="36">
          <cell r="I36" t="str">
            <v>N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K5">
            <v>0</v>
          </cell>
        </row>
      </sheetData>
      <sheetData sheetId="1">
        <row r="5">
          <cell r="K5">
            <v>0.2</v>
          </cell>
        </row>
      </sheetData>
      <sheetData sheetId="2">
        <row r="5">
          <cell r="B5">
            <v>25.770833333333329</v>
          </cell>
          <cell r="C5">
            <v>32</v>
          </cell>
          <cell r="D5">
            <v>21.1</v>
          </cell>
          <cell r="E5">
            <v>73.083333333333329</v>
          </cell>
          <cell r="F5">
            <v>95</v>
          </cell>
          <cell r="G5">
            <v>45</v>
          </cell>
          <cell r="H5">
            <v>21.96</v>
          </cell>
          <cell r="I5" t="str">
            <v>SO</v>
          </cell>
          <cell r="J5">
            <v>39.6</v>
          </cell>
          <cell r="K5">
            <v>0</v>
          </cell>
        </row>
        <row r="6">
          <cell r="B6">
            <v>26.345833333333331</v>
          </cell>
          <cell r="C6">
            <v>32.700000000000003</v>
          </cell>
          <cell r="D6">
            <v>21.4</v>
          </cell>
          <cell r="E6">
            <v>70.25</v>
          </cell>
          <cell r="F6">
            <v>90</v>
          </cell>
          <cell r="G6">
            <v>45</v>
          </cell>
          <cell r="H6">
            <v>19.440000000000001</v>
          </cell>
          <cell r="I6" t="str">
            <v>SO</v>
          </cell>
          <cell r="J6">
            <v>35.28</v>
          </cell>
          <cell r="K6">
            <v>0</v>
          </cell>
        </row>
        <row r="7">
          <cell r="B7">
            <v>25.983333333333331</v>
          </cell>
          <cell r="C7">
            <v>32.1</v>
          </cell>
          <cell r="D7">
            <v>22</v>
          </cell>
          <cell r="E7">
            <v>74.875</v>
          </cell>
          <cell r="F7">
            <v>95</v>
          </cell>
          <cell r="G7">
            <v>46</v>
          </cell>
          <cell r="H7">
            <v>14.04</v>
          </cell>
          <cell r="I7" t="str">
            <v>SO</v>
          </cell>
          <cell r="J7">
            <v>39.96</v>
          </cell>
          <cell r="K7">
            <v>0</v>
          </cell>
        </row>
        <row r="8">
          <cell r="B8">
            <v>25.508333333333329</v>
          </cell>
          <cell r="C8">
            <v>34.5</v>
          </cell>
          <cell r="D8">
            <v>19.7</v>
          </cell>
          <cell r="E8">
            <v>78.333333333333329</v>
          </cell>
          <cell r="F8">
            <v>96</v>
          </cell>
          <cell r="G8">
            <v>40</v>
          </cell>
          <cell r="H8">
            <v>19.8</v>
          </cell>
          <cell r="I8" t="str">
            <v>SO</v>
          </cell>
          <cell r="J8">
            <v>41.76</v>
          </cell>
          <cell r="K8">
            <v>11</v>
          </cell>
        </row>
        <row r="9">
          <cell r="B9">
            <v>23.929166666666671</v>
          </cell>
          <cell r="C9">
            <v>31</v>
          </cell>
          <cell r="D9">
            <v>21.7</v>
          </cell>
          <cell r="E9">
            <v>87.5</v>
          </cell>
          <cell r="F9">
            <v>96</v>
          </cell>
          <cell r="G9">
            <v>55</v>
          </cell>
          <cell r="H9">
            <v>8.64</v>
          </cell>
          <cell r="I9" t="str">
            <v>SO</v>
          </cell>
          <cell r="J9">
            <v>43.56</v>
          </cell>
          <cell r="K9">
            <v>22.599999999999991</v>
          </cell>
        </row>
        <row r="10">
          <cell r="B10">
            <v>24.108333333333331</v>
          </cell>
          <cell r="C10">
            <v>31.3</v>
          </cell>
          <cell r="D10">
            <v>21.7</v>
          </cell>
          <cell r="E10">
            <v>87.583333333333329</v>
          </cell>
          <cell r="F10">
            <v>96</v>
          </cell>
          <cell r="G10">
            <v>53</v>
          </cell>
          <cell r="H10">
            <v>9.3600000000000012</v>
          </cell>
          <cell r="I10" t="str">
            <v>SO</v>
          </cell>
          <cell r="J10">
            <v>48.6</v>
          </cell>
          <cell r="K10">
            <v>2.1999999999999997</v>
          </cell>
        </row>
        <row r="11">
          <cell r="B11">
            <v>25.604166666666668</v>
          </cell>
          <cell r="C11">
            <v>33.299999999999997</v>
          </cell>
          <cell r="D11">
            <v>21.3</v>
          </cell>
          <cell r="E11">
            <v>81.583333333333329</v>
          </cell>
          <cell r="F11">
            <v>97</v>
          </cell>
          <cell r="G11">
            <v>48</v>
          </cell>
          <cell r="H11">
            <v>16.920000000000002</v>
          </cell>
          <cell r="I11" t="str">
            <v>SO</v>
          </cell>
          <cell r="J11">
            <v>41.76</v>
          </cell>
          <cell r="K11">
            <v>0.8</v>
          </cell>
        </row>
        <row r="12">
          <cell r="B12">
            <v>24.05</v>
          </cell>
          <cell r="C12">
            <v>31.8</v>
          </cell>
          <cell r="D12">
            <v>21.1</v>
          </cell>
          <cell r="E12">
            <v>88.125</v>
          </cell>
          <cell r="F12">
            <v>96</v>
          </cell>
          <cell r="G12">
            <v>53</v>
          </cell>
          <cell r="H12">
            <v>13.32</v>
          </cell>
          <cell r="I12" t="str">
            <v>SO</v>
          </cell>
          <cell r="J12">
            <v>26.64</v>
          </cell>
          <cell r="K12">
            <v>0.8</v>
          </cell>
        </row>
        <row r="13">
          <cell r="B13">
            <v>24.279166666666669</v>
          </cell>
          <cell r="C13">
            <v>31.1</v>
          </cell>
          <cell r="D13">
            <v>20.399999999999999</v>
          </cell>
          <cell r="E13">
            <v>82.125</v>
          </cell>
          <cell r="F13">
            <v>97</v>
          </cell>
          <cell r="G13">
            <v>48</v>
          </cell>
          <cell r="H13">
            <v>9.3600000000000012</v>
          </cell>
          <cell r="I13" t="str">
            <v>SO</v>
          </cell>
          <cell r="J13">
            <v>30.96</v>
          </cell>
          <cell r="K13">
            <v>1.9999999999999998</v>
          </cell>
        </row>
        <row r="14">
          <cell r="B14">
            <v>25.029166666666669</v>
          </cell>
          <cell r="C14">
            <v>33.1</v>
          </cell>
          <cell r="D14">
            <v>19.100000000000001</v>
          </cell>
          <cell r="E14">
            <v>76</v>
          </cell>
          <cell r="F14">
            <v>97</v>
          </cell>
          <cell r="G14">
            <v>42</v>
          </cell>
          <cell r="H14">
            <v>9</v>
          </cell>
          <cell r="I14" t="str">
            <v>SO</v>
          </cell>
          <cell r="J14">
            <v>24.840000000000003</v>
          </cell>
          <cell r="K14">
            <v>3.8000000000000012</v>
          </cell>
        </row>
        <row r="15">
          <cell r="B15">
            <v>26.033333333333335</v>
          </cell>
          <cell r="C15">
            <v>33.9</v>
          </cell>
          <cell r="D15">
            <v>20.100000000000001</v>
          </cell>
          <cell r="E15">
            <v>68.166666666666671</v>
          </cell>
          <cell r="F15">
            <v>94</v>
          </cell>
          <cell r="G15">
            <v>32</v>
          </cell>
          <cell r="H15">
            <v>11.879999999999999</v>
          </cell>
          <cell r="I15" t="str">
            <v>SO</v>
          </cell>
          <cell r="J15">
            <v>30.96</v>
          </cell>
          <cell r="K15">
            <v>2.1999999999999997</v>
          </cell>
        </row>
        <row r="16">
          <cell r="B16">
            <v>24.729166666666661</v>
          </cell>
          <cell r="C16">
            <v>32.1</v>
          </cell>
          <cell r="D16">
            <v>18.8</v>
          </cell>
          <cell r="E16">
            <v>70.708333333333329</v>
          </cell>
          <cell r="F16">
            <v>95</v>
          </cell>
          <cell r="G16">
            <v>35</v>
          </cell>
          <cell r="H16">
            <v>16.2</v>
          </cell>
          <cell r="I16" t="str">
            <v>SO</v>
          </cell>
          <cell r="J16">
            <v>46.080000000000005</v>
          </cell>
          <cell r="K16">
            <v>1.5999999999999999</v>
          </cell>
        </row>
        <row r="17">
          <cell r="B17">
            <v>22.741666666666664</v>
          </cell>
          <cell r="C17">
            <v>31</v>
          </cell>
          <cell r="D17">
            <v>17.7</v>
          </cell>
          <cell r="E17">
            <v>78.583333333333329</v>
          </cell>
          <cell r="F17">
            <v>96</v>
          </cell>
          <cell r="G17">
            <v>45</v>
          </cell>
          <cell r="H17">
            <v>14.04</v>
          </cell>
          <cell r="I17" t="str">
            <v>SO</v>
          </cell>
          <cell r="J17">
            <v>81.72</v>
          </cell>
          <cell r="K17">
            <v>0.2</v>
          </cell>
        </row>
        <row r="18">
          <cell r="B18">
            <v>22.470833333333335</v>
          </cell>
          <cell r="C18">
            <v>31.1</v>
          </cell>
          <cell r="D18">
            <v>17.7</v>
          </cell>
          <cell r="E18">
            <v>80.083333333333329</v>
          </cell>
          <cell r="F18">
            <v>96</v>
          </cell>
          <cell r="G18">
            <v>37</v>
          </cell>
          <cell r="H18">
            <v>19.440000000000001</v>
          </cell>
          <cell r="I18" t="str">
            <v>SO</v>
          </cell>
          <cell r="J18">
            <v>47.16</v>
          </cell>
          <cell r="K18">
            <v>1.7999999999999998</v>
          </cell>
        </row>
        <row r="19">
          <cell r="B19">
            <v>23.9375</v>
          </cell>
          <cell r="C19">
            <v>31.8</v>
          </cell>
          <cell r="D19">
            <v>19.5</v>
          </cell>
          <cell r="E19">
            <v>78.458333333333329</v>
          </cell>
          <cell r="F19">
            <v>94</v>
          </cell>
          <cell r="G19">
            <v>42</v>
          </cell>
          <cell r="H19">
            <v>14.04</v>
          </cell>
          <cell r="I19" t="str">
            <v>SO</v>
          </cell>
          <cell r="J19">
            <v>30.240000000000002</v>
          </cell>
          <cell r="K19">
            <v>4.2000000000000011</v>
          </cell>
        </row>
        <row r="20">
          <cell r="B20">
            <v>25.258333333333336</v>
          </cell>
          <cell r="C20">
            <v>33.1</v>
          </cell>
          <cell r="D20">
            <v>19</v>
          </cell>
          <cell r="E20">
            <v>73.708333333333329</v>
          </cell>
          <cell r="F20">
            <v>96</v>
          </cell>
          <cell r="G20">
            <v>33</v>
          </cell>
          <cell r="H20">
            <v>8.2799999999999994</v>
          </cell>
          <cell r="I20" t="str">
            <v>SO</v>
          </cell>
          <cell r="J20">
            <v>19.8</v>
          </cell>
          <cell r="K20">
            <v>3.8000000000000012</v>
          </cell>
        </row>
        <row r="21">
          <cell r="B21">
            <v>25.920833333333334</v>
          </cell>
          <cell r="C21">
            <v>33.4</v>
          </cell>
          <cell r="D21">
            <v>20.2</v>
          </cell>
          <cell r="E21">
            <v>72.25</v>
          </cell>
          <cell r="F21">
            <v>95</v>
          </cell>
          <cell r="G21">
            <v>35</v>
          </cell>
          <cell r="H21">
            <v>10.44</v>
          </cell>
          <cell r="I21" t="str">
            <v>SO</v>
          </cell>
          <cell r="J21">
            <v>19.8</v>
          </cell>
          <cell r="K21">
            <v>3.4000000000000008</v>
          </cell>
        </row>
        <row r="22">
          <cell r="B22">
            <v>25.574999999999999</v>
          </cell>
          <cell r="C22">
            <v>32.5</v>
          </cell>
          <cell r="D22">
            <v>19.7</v>
          </cell>
          <cell r="E22">
            <v>74.083333333333329</v>
          </cell>
          <cell r="F22">
            <v>96</v>
          </cell>
          <cell r="G22">
            <v>43</v>
          </cell>
          <cell r="H22">
            <v>12.96</v>
          </cell>
          <cell r="I22" t="str">
            <v>SO</v>
          </cell>
          <cell r="J22">
            <v>27</v>
          </cell>
          <cell r="K22">
            <v>2.1999999999999997</v>
          </cell>
        </row>
        <row r="23">
          <cell r="B23">
            <v>24.504166666666663</v>
          </cell>
          <cell r="C23">
            <v>31.5</v>
          </cell>
          <cell r="D23">
            <v>19.7</v>
          </cell>
          <cell r="E23">
            <v>72.875</v>
          </cell>
          <cell r="F23">
            <v>94</v>
          </cell>
          <cell r="G23">
            <v>44</v>
          </cell>
          <cell r="H23">
            <v>15.48</v>
          </cell>
          <cell r="I23" t="str">
            <v>SO</v>
          </cell>
          <cell r="J23">
            <v>25.92</v>
          </cell>
          <cell r="K23">
            <v>0.2</v>
          </cell>
        </row>
        <row r="24">
          <cell r="B24">
            <v>23.558333333333337</v>
          </cell>
          <cell r="C24">
            <v>30</v>
          </cell>
          <cell r="D24">
            <v>19.100000000000001</v>
          </cell>
          <cell r="E24">
            <v>75.25</v>
          </cell>
          <cell r="F24">
            <v>96</v>
          </cell>
          <cell r="G24">
            <v>43</v>
          </cell>
          <cell r="H24">
            <v>13.68</v>
          </cell>
          <cell r="I24" t="str">
            <v>SO</v>
          </cell>
          <cell r="J24">
            <v>23.040000000000003</v>
          </cell>
          <cell r="K24">
            <v>0</v>
          </cell>
        </row>
        <row r="25">
          <cell r="B25">
            <v>24.720833333333331</v>
          </cell>
          <cell r="C25">
            <v>31.7</v>
          </cell>
          <cell r="D25">
            <v>19.2</v>
          </cell>
          <cell r="E25">
            <v>71.791666666666671</v>
          </cell>
          <cell r="F25">
            <v>94</v>
          </cell>
          <cell r="G25">
            <v>43</v>
          </cell>
          <cell r="H25">
            <v>14.76</v>
          </cell>
          <cell r="I25" t="str">
            <v>SO</v>
          </cell>
          <cell r="J25">
            <v>39.24</v>
          </cell>
          <cell r="K25">
            <v>0.2</v>
          </cell>
        </row>
        <row r="26">
          <cell r="B26">
            <v>23.820833333333336</v>
          </cell>
          <cell r="C26">
            <v>30.9</v>
          </cell>
          <cell r="D26">
            <v>19.2</v>
          </cell>
          <cell r="E26">
            <v>71.208333333333329</v>
          </cell>
          <cell r="F26">
            <v>95</v>
          </cell>
          <cell r="G26">
            <v>37</v>
          </cell>
          <cell r="H26">
            <v>12.24</v>
          </cell>
          <cell r="I26" t="str">
            <v>SO</v>
          </cell>
          <cell r="J26">
            <v>30.240000000000002</v>
          </cell>
          <cell r="K26">
            <v>0.2</v>
          </cell>
        </row>
        <row r="27">
          <cell r="B27">
            <v>21.25</v>
          </cell>
          <cell r="C27">
            <v>31</v>
          </cell>
          <cell r="D27">
            <v>13.4</v>
          </cell>
          <cell r="E27">
            <v>65.291666666666671</v>
          </cell>
          <cell r="F27">
            <v>93</v>
          </cell>
          <cell r="G27">
            <v>31</v>
          </cell>
          <cell r="H27">
            <v>9.3600000000000012</v>
          </cell>
          <cell r="I27" t="str">
            <v>SO</v>
          </cell>
          <cell r="J27">
            <v>23.400000000000002</v>
          </cell>
          <cell r="K27">
            <v>0</v>
          </cell>
        </row>
        <row r="28">
          <cell r="B28">
            <v>23.279166666666665</v>
          </cell>
          <cell r="C28">
            <v>32</v>
          </cell>
          <cell r="D28">
            <v>15.3</v>
          </cell>
          <cell r="E28">
            <v>67.958333333333329</v>
          </cell>
          <cell r="F28">
            <v>95</v>
          </cell>
          <cell r="G28">
            <v>35</v>
          </cell>
          <cell r="H28">
            <v>16.920000000000002</v>
          </cell>
          <cell r="I28" t="str">
            <v>SO</v>
          </cell>
          <cell r="J28">
            <v>34.92</v>
          </cell>
          <cell r="K28">
            <v>0</v>
          </cell>
        </row>
        <row r="29">
          <cell r="B29">
            <v>23.983333333333338</v>
          </cell>
          <cell r="C29">
            <v>31.9</v>
          </cell>
          <cell r="D29">
            <v>16.399999999999999</v>
          </cell>
          <cell r="E29">
            <v>69.166666666666671</v>
          </cell>
          <cell r="F29">
            <v>95</v>
          </cell>
          <cell r="G29">
            <v>34</v>
          </cell>
          <cell r="H29">
            <v>15.120000000000001</v>
          </cell>
          <cell r="I29" t="str">
            <v>SO</v>
          </cell>
          <cell r="J29">
            <v>31.319999999999997</v>
          </cell>
          <cell r="K29">
            <v>0</v>
          </cell>
        </row>
        <row r="30">
          <cell r="B30">
            <v>23.737499999999997</v>
          </cell>
          <cell r="C30">
            <v>31.4</v>
          </cell>
          <cell r="D30">
            <v>21.4</v>
          </cell>
          <cell r="E30">
            <v>79.083333333333329</v>
          </cell>
          <cell r="F30">
            <v>92</v>
          </cell>
          <cell r="G30">
            <v>53</v>
          </cell>
          <cell r="H30">
            <v>12.24</v>
          </cell>
          <cell r="J30">
            <v>38.519999999999996</v>
          </cell>
          <cell r="K30">
            <v>0.8</v>
          </cell>
        </row>
        <row r="31">
          <cell r="B31">
            <v>22.504166666666674</v>
          </cell>
          <cell r="C31">
            <v>28.6</v>
          </cell>
          <cell r="D31">
            <v>20.3</v>
          </cell>
          <cell r="E31">
            <v>90.333333333333329</v>
          </cell>
          <cell r="F31">
            <v>97</v>
          </cell>
          <cell r="G31">
            <v>62</v>
          </cell>
          <cell r="H31">
            <v>18.720000000000002</v>
          </cell>
          <cell r="I31" t="str">
            <v>SO</v>
          </cell>
          <cell r="J31">
            <v>42.84</v>
          </cell>
          <cell r="K31">
            <v>2.1999999999999997</v>
          </cell>
        </row>
        <row r="32">
          <cell r="B32">
            <v>23.733333333333334</v>
          </cell>
          <cell r="C32">
            <v>29.4</v>
          </cell>
          <cell r="D32">
            <v>21</v>
          </cell>
          <cell r="E32">
            <v>86.083333333333329</v>
          </cell>
          <cell r="F32">
            <v>96</v>
          </cell>
          <cell r="G32">
            <v>60</v>
          </cell>
          <cell r="H32">
            <v>8.64</v>
          </cell>
          <cell r="I32" t="str">
            <v>SO</v>
          </cell>
          <cell r="J32">
            <v>21.96</v>
          </cell>
          <cell r="K32">
            <v>4.0000000000000009</v>
          </cell>
        </row>
        <row r="33">
          <cell r="B33">
            <v>23.479166666666661</v>
          </cell>
          <cell r="C33">
            <v>29</v>
          </cell>
          <cell r="D33">
            <v>21.1</v>
          </cell>
          <cell r="E33">
            <v>86.75</v>
          </cell>
          <cell r="F33">
            <v>96</v>
          </cell>
          <cell r="G33">
            <v>59</v>
          </cell>
          <cell r="H33">
            <v>9.3600000000000012</v>
          </cell>
          <cell r="I33" t="str">
            <v>SO</v>
          </cell>
          <cell r="J33">
            <v>24.48</v>
          </cell>
          <cell r="K33">
            <v>6.8000000000000034</v>
          </cell>
        </row>
        <row r="34">
          <cell r="B34">
            <v>23.425000000000001</v>
          </cell>
          <cell r="C34">
            <v>29.8</v>
          </cell>
          <cell r="D34">
            <v>19.8</v>
          </cell>
          <cell r="E34">
            <v>80.125</v>
          </cell>
          <cell r="F34">
            <v>96</v>
          </cell>
          <cell r="G34">
            <v>47</v>
          </cell>
          <cell r="H34">
            <v>8.64</v>
          </cell>
          <cell r="I34" t="str">
            <v>SO</v>
          </cell>
          <cell r="J34">
            <v>25.56</v>
          </cell>
          <cell r="K34">
            <v>9.0000000000000018</v>
          </cell>
        </row>
        <row r="35">
          <cell r="B35">
            <v>20.645833333333336</v>
          </cell>
          <cell r="C35">
            <v>25.6</v>
          </cell>
          <cell r="D35">
            <v>17.2</v>
          </cell>
          <cell r="E35">
            <v>87.625</v>
          </cell>
          <cell r="F35">
            <v>96</v>
          </cell>
          <cell r="G35">
            <v>67</v>
          </cell>
          <cell r="H35">
            <v>10.08</v>
          </cell>
          <cell r="I35" t="str">
            <v>SO</v>
          </cell>
          <cell r="J35">
            <v>26.64</v>
          </cell>
          <cell r="K35">
            <v>6.8000000000000025</v>
          </cell>
        </row>
        <row r="36">
          <cell r="I36" t="str">
            <v>SO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K5">
            <v>0</v>
          </cell>
        </row>
      </sheetData>
      <sheetData sheetId="1">
        <row r="5">
          <cell r="K5">
            <v>12.2</v>
          </cell>
        </row>
      </sheetData>
      <sheetData sheetId="2">
        <row r="5">
          <cell r="B5">
            <v>26.270833333333332</v>
          </cell>
          <cell r="C5">
            <v>33.299999999999997</v>
          </cell>
          <cell r="D5">
            <v>22.1</v>
          </cell>
          <cell r="E5">
            <v>75.333333333333329</v>
          </cell>
          <cell r="F5">
            <v>90</v>
          </cell>
          <cell r="G5">
            <v>46</v>
          </cell>
          <cell r="H5">
            <v>14.4</v>
          </cell>
          <cell r="I5" t="str">
            <v>SE</v>
          </cell>
          <cell r="J5">
            <v>49.32</v>
          </cell>
          <cell r="K5">
            <v>0</v>
          </cell>
        </row>
        <row r="6">
          <cell r="B6">
            <v>26.100000000000005</v>
          </cell>
          <cell r="C6">
            <v>31.7</v>
          </cell>
          <cell r="D6">
            <v>22.6</v>
          </cell>
          <cell r="E6">
            <v>78.291666666666671</v>
          </cell>
          <cell r="F6">
            <v>94</v>
          </cell>
          <cell r="G6">
            <v>52</v>
          </cell>
          <cell r="H6">
            <v>13.32</v>
          </cell>
          <cell r="I6" t="str">
            <v>NE</v>
          </cell>
          <cell r="J6">
            <v>30.240000000000002</v>
          </cell>
          <cell r="K6">
            <v>2</v>
          </cell>
        </row>
        <row r="7">
          <cell r="B7">
            <v>26.654166666666665</v>
          </cell>
          <cell r="C7">
            <v>32.6</v>
          </cell>
          <cell r="D7">
            <v>22.3</v>
          </cell>
          <cell r="E7">
            <v>75.625</v>
          </cell>
          <cell r="F7">
            <v>93</v>
          </cell>
          <cell r="G7">
            <v>43</v>
          </cell>
          <cell r="H7">
            <v>11.16</v>
          </cell>
          <cell r="I7" t="str">
            <v>NE</v>
          </cell>
          <cell r="J7">
            <v>24.840000000000003</v>
          </cell>
          <cell r="K7">
            <v>0</v>
          </cell>
        </row>
        <row r="8">
          <cell r="B8">
            <v>26.787499999999998</v>
          </cell>
          <cell r="C8">
            <v>33.5</v>
          </cell>
          <cell r="D8">
            <v>22.5</v>
          </cell>
          <cell r="E8">
            <v>67.041666666666671</v>
          </cell>
          <cell r="F8">
            <v>87</v>
          </cell>
          <cell r="G8">
            <v>34</v>
          </cell>
          <cell r="H8">
            <v>12.6</v>
          </cell>
          <cell r="I8" t="str">
            <v>N</v>
          </cell>
          <cell r="J8">
            <v>27.36</v>
          </cell>
          <cell r="K8">
            <v>0</v>
          </cell>
        </row>
        <row r="9">
          <cell r="B9">
            <v>26.441666666666666</v>
          </cell>
          <cell r="C9">
            <v>33.1</v>
          </cell>
          <cell r="D9">
            <v>22.7</v>
          </cell>
          <cell r="E9">
            <v>74.75</v>
          </cell>
          <cell r="F9">
            <v>91</v>
          </cell>
          <cell r="G9">
            <v>44</v>
          </cell>
          <cell r="H9">
            <v>11.16</v>
          </cell>
          <cell r="I9" t="str">
            <v>O</v>
          </cell>
          <cell r="J9">
            <v>30.96</v>
          </cell>
          <cell r="K9">
            <v>0</v>
          </cell>
        </row>
        <row r="10">
          <cell r="B10">
            <v>26.170833333333331</v>
          </cell>
          <cell r="C10">
            <v>32.299999999999997</v>
          </cell>
          <cell r="D10">
            <v>22.1</v>
          </cell>
          <cell r="E10">
            <v>75.458333333333329</v>
          </cell>
          <cell r="F10">
            <v>93</v>
          </cell>
          <cell r="G10">
            <v>43</v>
          </cell>
          <cell r="H10">
            <v>12.24</v>
          </cell>
          <cell r="I10" t="str">
            <v>SO</v>
          </cell>
          <cell r="J10">
            <v>22.32</v>
          </cell>
          <cell r="K10">
            <v>0</v>
          </cell>
        </row>
        <row r="11">
          <cell r="B11">
            <v>25.441666666666663</v>
          </cell>
          <cell r="C11">
            <v>31.8</v>
          </cell>
          <cell r="D11">
            <v>21.5</v>
          </cell>
          <cell r="E11">
            <v>77.625</v>
          </cell>
          <cell r="F11">
            <v>91</v>
          </cell>
          <cell r="G11">
            <v>50</v>
          </cell>
          <cell r="H11">
            <v>14.76</v>
          </cell>
          <cell r="I11" t="str">
            <v>SO</v>
          </cell>
          <cell r="J11">
            <v>28.8</v>
          </cell>
          <cell r="K11">
            <v>0</v>
          </cell>
        </row>
        <row r="12">
          <cell r="B12">
            <v>24.979166666666671</v>
          </cell>
          <cell r="C12">
            <v>31.4</v>
          </cell>
          <cell r="D12">
            <v>22.5</v>
          </cell>
          <cell r="E12">
            <v>82.5</v>
          </cell>
          <cell r="F12">
            <v>94</v>
          </cell>
          <cell r="G12">
            <v>54</v>
          </cell>
          <cell r="H12">
            <v>12.6</v>
          </cell>
          <cell r="I12" t="str">
            <v>O</v>
          </cell>
          <cell r="J12">
            <v>27</v>
          </cell>
          <cell r="K12">
            <v>0.4</v>
          </cell>
        </row>
        <row r="13">
          <cell r="B13">
            <v>24.508333333333336</v>
          </cell>
          <cell r="C13">
            <v>30.9</v>
          </cell>
          <cell r="D13">
            <v>22.1</v>
          </cell>
          <cell r="E13">
            <v>85.625</v>
          </cell>
          <cell r="F13">
            <v>95</v>
          </cell>
          <cell r="G13">
            <v>54</v>
          </cell>
          <cell r="H13">
            <v>19.079999999999998</v>
          </cell>
          <cell r="I13" t="str">
            <v>N</v>
          </cell>
          <cell r="J13">
            <v>48.24</v>
          </cell>
          <cell r="K13">
            <v>17.600000000000001</v>
          </cell>
        </row>
        <row r="14">
          <cell r="B14">
            <v>24.666666666666671</v>
          </cell>
          <cell r="C14">
            <v>30.4</v>
          </cell>
          <cell r="D14">
            <v>21.4</v>
          </cell>
          <cell r="E14">
            <v>82.5</v>
          </cell>
          <cell r="F14">
            <v>95</v>
          </cell>
          <cell r="G14">
            <v>54</v>
          </cell>
          <cell r="H14">
            <v>8.2799999999999994</v>
          </cell>
          <cell r="I14" t="str">
            <v>N</v>
          </cell>
          <cell r="J14">
            <v>23.759999999999998</v>
          </cell>
          <cell r="K14">
            <v>8</v>
          </cell>
        </row>
        <row r="15">
          <cell r="B15">
            <v>26.145833333333339</v>
          </cell>
          <cell r="C15">
            <v>33.1</v>
          </cell>
          <cell r="D15">
            <v>21</v>
          </cell>
          <cell r="E15">
            <v>73.458333333333329</v>
          </cell>
          <cell r="F15">
            <v>95</v>
          </cell>
          <cell r="G15">
            <v>37</v>
          </cell>
          <cell r="H15">
            <v>13.68</v>
          </cell>
          <cell r="I15" t="str">
            <v>N</v>
          </cell>
          <cell r="J15">
            <v>26.64</v>
          </cell>
          <cell r="K15">
            <v>0</v>
          </cell>
        </row>
        <row r="16">
          <cell r="B16">
            <v>26.55</v>
          </cell>
          <cell r="C16">
            <v>33.1</v>
          </cell>
          <cell r="D16">
            <v>21.8</v>
          </cell>
          <cell r="E16">
            <v>71.333333333333329</v>
          </cell>
          <cell r="F16">
            <v>92</v>
          </cell>
          <cell r="G16">
            <v>34</v>
          </cell>
          <cell r="H16">
            <v>35.28</v>
          </cell>
          <cell r="I16" t="str">
            <v>N</v>
          </cell>
          <cell r="J16">
            <v>59.04</v>
          </cell>
          <cell r="K16">
            <v>0</v>
          </cell>
        </row>
        <row r="17">
          <cell r="B17">
            <v>23.045833333333331</v>
          </cell>
          <cell r="C17">
            <v>30.7</v>
          </cell>
          <cell r="D17">
            <v>19.8</v>
          </cell>
          <cell r="E17">
            <v>85.125</v>
          </cell>
          <cell r="F17">
            <v>96</v>
          </cell>
          <cell r="G17">
            <v>52</v>
          </cell>
          <cell r="H17">
            <v>20.16</v>
          </cell>
          <cell r="I17" t="str">
            <v>N</v>
          </cell>
          <cell r="J17">
            <v>59.04</v>
          </cell>
          <cell r="K17">
            <v>36.4</v>
          </cell>
        </row>
        <row r="18">
          <cell r="B18">
            <v>23.562499999999996</v>
          </cell>
          <cell r="C18">
            <v>30.7</v>
          </cell>
          <cell r="D18">
            <v>20.5</v>
          </cell>
          <cell r="E18">
            <v>84.875</v>
          </cell>
          <cell r="F18">
            <v>95</v>
          </cell>
          <cell r="G18">
            <v>54</v>
          </cell>
          <cell r="H18">
            <v>16.559999999999999</v>
          </cell>
          <cell r="I18" t="str">
            <v>L</v>
          </cell>
          <cell r="J18">
            <v>78.84</v>
          </cell>
          <cell r="K18">
            <v>5.6</v>
          </cell>
        </row>
        <row r="19">
          <cell r="B19">
            <v>24.504166666666666</v>
          </cell>
          <cell r="C19">
            <v>31.2</v>
          </cell>
          <cell r="D19">
            <v>20.399999999999999</v>
          </cell>
          <cell r="E19">
            <v>81.083333333333329</v>
          </cell>
          <cell r="F19">
            <v>95</v>
          </cell>
          <cell r="G19">
            <v>47</v>
          </cell>
          <cell r="H19">
            <v>17.28</v>
          </cell>
          <cell r="I19" t="str">
            <v>NE</v>
          </cell>
          <cell r="J19">
            <v>38.159999999999997</v>
          </cell>
          <cell r="K19">
            <v>0</v>
          </cell>
        </row>
        <row r="20">
          <cell r="B20">
            <v>25.275000000000002</v>
          </cell>
          <cell r="C20">
            <v>31.6</v>
          </cell>
          <cell r="D20">
            <v>20.100000000000001</v>
          </cell>
          <cell r="E20">
            <v>75.916666666666671</v>
          </cell>
          <cell r="F20">
            <v>94</v>
          </cell>
          <cell r="G20">
            <v>49</v>
          </cell>
          <cell r="H20">
            <v>14.76</v>
          </cell>
          <cell r="I20" t="str">
            <v>NE</v>
          </cell>
          <cell r="J20">
            <v>32.76</v>
          </cell>
          <cell r="K20">
            <v>0</v>
          </cell>
        </row>
        <row r="21">
          <cell r="B21">
            <v>25.474999999999998</v>
          </cell>
          <cell r="C21">
            <v>31.5</v>
          </cell>
          <cell r="D21">
            <v>21.5</v>
          </cell>
          <cell r="E21">
            <v>75.375</v>
          </cell>
          <cell r="F21">
            <v>93</v>
          </cell>
          <cell r="G21">
            <v>47</v>
          </cell>
          <cell r="H21">
            <v>16.559999999999999</v>
          </cell>
          <cell r="I21" t="str">
            <v>NE</v>
          </cell>
          <cell r="J21">
            <v>38.519999999999996</v>
          </cell>
          <cell r="K21">
            <v>0</v>
          </cell>
        </row>
        <row r="22">
          <cell r="B22">
            <v>23.737500000000001</v>
          </cell>
          <cell r="C22">
            <v>29.9</v>
          </cell>
          <cell r="D22">
            <v>20.2</v>
          </cell>
          <cell r="E22">
            <v>79.125</v>
          </cell>
          <cell r="F22">
            <v>93</v>
          </cell>
          <cell r="G22">
            <v>51</v>
          </cell>
          <cell r="H22">
            <v>11.879999999999999</v>
          </cell>
          <cell r="I22" t="str">
            <v>NE</v>
          </cell>
          <cell r="J22">
            <v>30.96</v>
          </cell>
          <cell r="K22">
            <v>0</v>
          </cell>
        </row>
        <row r="23">
          <cell r="B23">
            <v>23.041666666666668</v>
          </cell>
          <cell r="C23">
            <v>27.8</v>
          </cell>
          <cell r="D23">
            <v>20.399999999999999</v>
          </cell>
          <cell r="E23">
            <v>85.541666666666671</v>
          </cell>
          <cell r="F23">
            <v>94</v>
          </cell>
          <cell r="G23">
            <v>62</v>
          </cell>
          <cell r="H23">
            <v>16.559999999999999</v>
          </cell>
          <cell r="I23" t="str">
            <v>L</v>
          </cell>
          <cell r="J23">
            <v>28.44</v>
          </cell>
          <cell r="K23">
            <v>9.1999999999999993</v>
          </cell>
        </row>
        <row r="24">
          <cell r="B24">
            <v>22.312500000000004</v>
          </cell>
          <cell r="C24">
            <v>27.1</v>
          </cell>
          <cell r="D24">
            <v>19.600000000000001</v>
          </cell>
          <cell r="E24">
            <v>87.333333333333329</v>
          </cell>
          <cell r="F24">
            <v>95</v>
          </cell>
          <cell r="G24">
            <v>62</v>
          </cell>
          <cell r="H24">
            <v>13.68</v>
          </cell>
          <cell r="I24" t="str">
            <v>NE</v>
          </cell>
          <cell r="J24">
            <v>39.6</v>
          </cell>
          <cell r="K24">
            <v>6.8000000000000007</v>
          </cell>
        </row>
        <row r="25">
          <cell r="B25">
            <v>22.358333333333334</v>
          </cell>
          <cell r="C25">
            <v>28.6</v>
          </cell>
          <cell r="D25">
            <v>20.5</v>
          </cell>
          <cell r="E25">
            <v>87.375</v>
          </cell>
          <cell r="F25">
            <v>95</v>
          </cell>
          <cell r="G25">
            <v>58</v>
          </cell>
          <cell r="H25">
            <v>12.24</v>
          </cell>
          <cell r="I25" t="str">
            <v>N</v>
          </cell>
          <cell r="J25">
            <v>32.4</v>
          </cell>
          <cell r="K25">
            <v>37.599999999999994</v>
          </cell>
        </row>
        <row r="26">
          <cell r="B26">
            <v>23.812499999999996</v>
          </cell>
          <cell r="C26">
            <v>30.1</v>
          </cell>
          <cell r="D26">
            <v>19.7</v>
          </cell>
          <cell r="E26">
            <v>82.291666666666671</v>
          </cell>
          <cell r="F26">
            <v>96</v>
          </cell>
          <cell r="G26">
            <v>49</v>
          </cell>
          <cell r="H26">
            <v>10.44</v>
          </cell>
          <cell r="I26" t="str">
            <v>SO</v>
          </cell>
          <cell r="J26">
            <v>32.4</v>
          </cell>
          <cell r="K26">
            <v>0</v>
          </cell>
        </row>
        <row r="27">
          <cell r="B27">
            <v>25.341666666666665</v>
          </cell>
          <cell r="C27">
            <v>32.700000000000003</v>
          </cell>
          <cell r="D27">
            <v>19.600000000000001</v>
          </cell>
          <cell r="E27">
            <v>73.125</v>
          </cell>
          <cell r="F27">
            <v>95</v>
          </cell>
          <cell r="G27">
            <v>39</v>
          </cell>
          <cell r="H27">
            <v>9.7200000000000006</v>
          </cell>
          <cell r="I27" t="str">
            <v>O</v>
          </cell>
          <cell r="J27">
            <v>18.36</v>
          </cell>
          <cell r="K27">
            <v>0</v>
          </cell>
        </row>
        <row r="28">
          <cell r="B28">
            <v>25.599999999999998</v>
          </cell>
          <cell r="C28">
            <v>31.7</v>
          </cell>
          <cell r="D28">
            <v>19.899999999999999</v>
          </cell>
          <cell r="E28">
            <v>70.916666666666671</v>
          </cell>
          <cell r="F28">
            <v>93</v>
          </cell>
          <cell r="G28">
            <v>40</v>
          </cell>
          <cell r="H28">
            <v>11.520000000000001</v>
          </cell>
          <cell r="I28" t="str">
            <v>SE</v>
          </cell>
          <cell r="J28">
            <v>24.840000000000003</v>
          </cell>
          <cell r="K28">
            <v>0</v>
          </cell>
        </row>
        <row r="29">
          <cell r="B29">
            <v>25.650000000000002</v>
          </cell>
          <cell r="C29">
            <v>32.1</v>
          </cell>
          <cell r="D29">
            <v>19.7</v>
          </cell>
          <cell r="E29">
            <v>66.625</v>
          </cell>
          <cell r="F29">
            <v>88</v>
          </cell>
          <cell r="G29">
            <v>45</v>
          </cell>
          <cell r="H29">
            <v>10.8</v>
          </cell>
          <cell r="I29" t="str">
            <v>SE</v>
          </cell>
          <cell r="J29">
            <v>20.16</v>
          </cell>
          <cell r="K29">
            <v>0</v>
          </cell>
        </row>
        <row r="30">
          <cell r="B30">
            <v>26.612500000000001</v>
          </cell>
          <cell r="C30">
            <v>33.5</v>
          </cell>
          <cell r="D30">
            <v>22</v>
          </cell>
          <cell r="E30">
            <v>73.708333333333329</v>
          </cell>
          <cell r="F30">
            <v>92</v>
          </cell>
          <cell r="G30">
            <v>46</v>
          </cell>
          <cell r="H30">
            <v>11.879999999999999</v>
          </cell>
          <cell r="J30">
            <v>27</v>
          </cell>
          <cell r="K30">
            <v>0</v>
          </cell>
        </row>
        <row r="31">
          <cell r="B31">
            <v>24.491666666666664</v>
          </cell>
          <cell r="C31">
            <v>29.5</v>
          </cell>
          <cell r="D31">
            <v>21.2</v>
          </cell>
          <cell r="E31">
            <v>80.25</v>
          </cell>
          <cell r="F31">
            <v>94</v>
          </cell>
          <cell r="G31">
            <v>57</v>
          </cell>
          <cell r="H31">
            <v>20.52</v>
          </cell>
          <cell r="I31" t="str">
            <v>SO</v>
          </cell>
          <cell r="J31">
            <v>31.680000000000003</v>
          </cell>
          <cell r="K31">
            <v>0</v>
          </cell>
        </row>
        <row r="32">
          <cell r="B32">
            <v>26.312499999999996</v>
          </cell>
          <cell r="C32">
            <v>32.299999999999997</v>
          </cell>
          <cell r="D32">
            <v>20.9</v>
          </cell>
          <cell r="E32">
            <v>74.583333333333329</v>
          </cell>
          <cell r="F32">
            <v>95</v>
          </cell>
          <cell r="G32">
            <v>45</v>
          </cell>
          <cell r="H32">
            <v>8.64</v>
          </cell>
          <cell r="I32" t="str">
            <v>S</v>
          </cell>
          <cell r="J32">
            <v>19.440000000000001</v>
          </cell>
          <cell r="K32">
            <v>0</v>
          </cell>
        </row>
        <row r="33">
          <cell r="B33">
            <v>25.525000000000002</v>
          </cell>
          <cell r="C33">
            <v>31.3</v>
          </cell>
          <cell r="D33">
            <v>21.5</v>
          </cell>
          <cell r="E33">
            <v>80.708333333333329</v>
          </cell>
          <cell r="F33">
            <v>94</v>
          </cell>
          <cell r="G33">
            <v>54</v>
          </cell>
          <cell r="H33">
            <v>19.8</v>
          </cell>
          <cell r="I33" t="str">
            <v>SO</v>
          </cell>
          <cell r="J33">
            <v>41.4</v>
          </cell>
          <cell r="K33">
            <v>23.6</v>
          </cell>
        </row>
        <row r="34">
          <cell r="B34">
            <v>25.591666666666665</v>
          </cell>
          <cell r="C34">
            <v>32.5</v>
          </cell>
          <cell r="D34">
            <v>21.5</v>
          </cell>
          <cell r="E34">
            <v>82</v>
          </cell>
          <cell r="F34">
            <v>94</v>
          </cell>
          <cell r="G34">
            <v>51</v>
          </cell>
          <cell r="H34">
            <v>27.720000000000002</v>
          </cell>
          <cell r="I34" t="str">
            <v>O</v>
          </cell>
          <cell r="J34">
            <v>51.480000000000004</v>
          </cell>
          <cell r="K34">
            <v>4</v>
          </cell>
        </row>
        <row r="35">
          <cell r="B35">
            <v>25.387499999999999</v>
          </cell>
          <cell r="C35">
            <v>31.9</v>
          </cell>
          <cell r="D35">
            <v>21.8</v>
          </cell>
          <cell r="E35">
            <v>81.583333333333329</v>
          </cell>
          <cell r="F35">
            <v>94</v>
          </cell>
          <cell r="G35">
            <v>53</v>
          </cell>
          <cell r="H35">
            <v>9.7200000000000006</v>
          </cell>
          <cell r="I35" t="str">
            <v>N</v>
          </cell>
          <cell r="J35">
            <v>32.04</v>
          </cell>
          <cell r="K35">
            <v>2</v>
          </cell>
        </row>
        <row r="36">
          <cell r="I36" t="str">
            <v>N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K5">
            <v>0</v>
          </cell>
        </row>
      </sheetData>
      <sheetData sheetId="1">
        <row r="5">
          <cell r="K5">
            <v>3.0000000000000004</v>
          </cell>
        </row>
      </sheetData>
      <sheetData sheetId="2">
        <row r="5">
          <cell r="B5">
            <v>25.324999999999992</v>
          </cell>
          <cell r="C5">
            <v>31.6</v>
          </cell>
          <cell r="D5">
            <v>20.6</v>
          </cell>
          <cell r="E5">
            <v>70.708333333333329</v>
          </cell>
          <cell r="F5">
            <v>94</v>
          </cell>
          <cell r="G5">
            <v>45</v>
          </cell>
          <cell r="H5">
            <v>26.28</v>
          </cell>
          <cell r="I5" t="str">
            <v>NO</v>
          </cell>
          <cell r="J5">
            <v>48.24</v>
          </cell>
          <cell r="K5">
            <v>0</v>
          </cell>
        </row>
        <row r="6">
          <cell r="B6">
            <v>25.833333333333332</v>
          </cell>
          <cell r="C6">
            <v>32.4</v>
          </cell>
          <cell r="D6">
            <v>20.9</v>
          </cell>
          <cell r="E6">
            <v>70.041666666666671</v>
          </cell>
          <cell r="F6">
            <v>89</v>
          </cell>
          <cell r="G6">
            <v>45</v>
          </cell>
          <cell r="H6">
            <v>21.6</v>
          </cell>
          <cell r="I6" t="str">
            <v>NO</v>
          </cell>
          <cell r="J6">
            <v>39.96</v>
          </cell>
          <cell r="K6">
            <v>0</v>
          </cell>
        </row>
        <row r="7">
          <cell r="B7">
            <v>25.566666666666666</v>
          </cell>
          <cell r="C7">
            <v>31.3</v>
          </cell>
          <cell r="D7">
            <v>20.7</v>
          </cell>
          <cell r="E7">
            <v>71.666666666666671</v>
          </cell>
          <cell r="F7">
            <v>92</v>
          </cell>
          <cell r="G7">
            <v>45</v>
          </cell>
          <cell r="H7">
            <v>19.440000000000001</v>
          </cell>
          <cell r="I7" t="str">
            <v>NO</v>
          </cell>
          <cell r="J7">
            <v>32.76</v>
          </cell>
          <cell r="K7">
            <v>0</v>
          </cell>
        </row>
        <row r="8">
          <cell r="B8">
            <v>25.424999999999997</v>
          </cell>
          <cell r="C8">
            <v>30.3</v>
          </cell>
          <cell r="D8">
            <v>21.7</v>
          </cell>
          <cell r="E8">
            <v>73.25</v>
          </cell>
          <cell r="F8">
            <v>91</v>
          </cell>
          <cell r="G8">
            <v>52</v>
          </cell>
          <cell r="H8">
            <v>15.120000000000001</v>
          </cell>
          <cell r="I8" t="str">
            <v>NO</v>
          </cell>
          <cell r="J8">
            <v>36.36</v>
          </cell>
          <cell r="K8">
            <v>0</v>
          </cell>
        </row>
        <row r="9">
          <cell r="B9">
            <v>23.758333333333329</v>
          </cell>
          <cell r="C9">
            <v>29.5</v>
          </cell>
          <cell r="D9">
            <v>21.1</v>
          </cell>
          <cell r="E9">
            <v>84.458333333333329</v>
          </cell>
          <cell r="F9">
            <v>96</v>
          </cell>
          <cell r="G9">
            <v>54</v>
          </cell>
          <cell r="H9">
            <v>11.16</v>
          </cell>
          <cell r="I9" t="str">
            <v>NO</v>
          </cell>
          <cell r="J9">
            <v>22.32</v>
          </cell>
          <cell r="K9">
            <v>0</v>
          </cell>
        </row>
        <row r="10">
          <cell r="B10">
            <v>22.162499999999998</v>
          </cell>
          <cell r="C10">
            <v>27.9</v>
          </cell>
          <cell r="D10">
            <v>19.8</v>
          </cell>
          <cell r="E10">
            <v>89.625</v>
          </cell>
          <cell r="F10">
            <v>95</v>
          </cell>
          <cell r="G10">
            <v>69</v>
          </cell>
          <cell r="H10">
            <v>14.4</v>
          </cell>
          <cell r="I10" t="str">
            <v>NO</v>
          </cell>
          <cell r="J10">
            <v>42.12</v>
          </cell>
          <cell r="K10">
            <v>15.999999999999998</v>
          </cell>
        </row>
        <row r="11">
          <cell r="B11">
            <v>24.575000000000003</v>
          </cell>
          <cell r="C11">
            <v>30.3</v>
          </cell>
          <cell r="D11">
            <v>20.6</v>
          </cell>
          <cell r="E11">
            <v>80.5</v>
          </cell>
          <cell r="F11">
            <v>96</v>
          </cell>
          <cell r="G11">
            <v>55</v>
          </cell>
          <cell r="H11">
            <v>16.920000000000002</v>
          </cell>
          <cell r="I11" t="str">
            <v>NO</v>
          </cell>
          <cell r="J11">
            <v>31.319999999999997</v>
          </cell>
          <cell r="K11">
            <v>0</v>
          </cell>
        </row>
        <row r="12">
          <cell r="B12">
            <v>23.600000000000005</v>
          </cell>
          <cell r="C12">
            <v>28.5</v>
          </cell>
          <cell r="D12">
            <v>21</v>
          </cell>
          <cell r="E12">
            <v>84.083333333333329</v>
          </cell>
          <cell r="F12">
            <v>96</v>
          </cell>
          <cell r="G12">
            <v>60</v>
          </cell>
          <cell r="H12">
            <v>15.48</v>
          </cell>
          <cell r="I12" t="str">
            <v>NO</v>
          </cell>
          <cell r="J12">
            <v>34.200000000000003</v>
          </cell>
          <cell r="K12">
            <v>4.4000000000000004</v>
          </cell>
        </row>
        <row r="13">
          <cell r="B13">
            <v>23.104166666666668</v>
          </cell>
          <cell r="C13">
            <v>28.6</v>
          </cell>
          <cell r="D13">
            <v>19.8</v>
          </cell>
          <cell r="E13">
            <v>80.791666666666671</v>
          </cell>
          <cell r="F13">
            <v>95</v>
          </cell>
          <cell r="G13">
            <v>55</v>
          </cell>
          <cell r="H13">
            <v>16.559999999999999</v>
          </cell>
          <cell r="I13" t="str">
            <v>O</v>
          </cell>
          <cell r="J13">
            <v>30.6</v>
          </cell>
          <cell r="K13">
            <v>0.2</v>
          </cell>
        </row>
        <row r="14">
          <cell r="B14">
            <v>24.845833333333331</v>
          </cell>
          <cell r="C14">
            <v>30.3</v>
          </cell>
          <cell r="D14">
            <v>20.100000000000001</v>
          </cell>
          <cell r="E14">
            <v>71.875</v>
          </cell>
          <cell r="F14">
            <v>94</v>
          </cell>
          <cell r="G14">
            <v>45</v>
          </cell>
          <cell r="H14">
            <v>12.96</v>
          </cell>
          <cell r="I14" t="str">
            <v>SO</v>
          </cell>
          <cell r="J14">
            <v>29.16</v>
          </cell>
          <cell r="K14">
            <v>0</v>
          </cell>
        </row>
        <row r="15">
          <cell r="B15">
            <v>25.691666666666663</v>
          </cell>
          <cell r="C15">
            <v>30.8</v>
          </cell>
          <cell r="D15">
            <v>21.5</v>
          </cell>
          <cell r="E15">
            <v>64.75</v>
          </cell>
          <cell r="F15">
            <v>84</v>
          </cell>
          <cell r="G15">
            <v>38</v>
          </cell>
          <cell r="H15">
            <v>15.120000000000001</v>
          </cell>
          <cell r="I15" t="str">
            <v>SO</v>
          </cell>
          <cell r="J15">
            <v>34.200000000000003</v>
          </cell>
          <cell r="K15">
            <v>0</v>
          </cell>
        </row>
        <row r="16">
          <cell r="B16">
            <v>25.820833333333329</v>
          </cell>
          <cell r="C16">
            <v>31.4</v>
          </cell>
          <cell r="D16">
            <v>20.6</v>
          </cell>
          <cell r="E16">
            <v>58.583333333333336</v>
          </cell>
          <cell r="F16">
            <v>84</v>
          </cell>
          <cell r="G16">
            <v>29</v>
          </cell>
          <cell r="H16">
            <v>15.48</v>
          </cell>
          <cell r="I16" t="str">
            <v>O</v>
          </cell>
          <cell r="J16">
            <v>32.04</v>
          </cell>
          <cell r="K16">
            <v>0</v>
          </cell>
        </row>
        <row r="17">
          <cell r="B17">
            <v>23.408333333333331</v>
          </cell>
          <cell r="C17">
            <v>30.2</v>
          </cell>
          <cell r="D17">
            <v>18.5</v>
          </cell>
          <cell r="E17">
            <v>69.375</v>
          </cell>
          <cell r="F17">
            <v>89</v>
          </cell>
          <cell r="G17">
            <v>37</v>
          </cell>
          <cell r="H17">
            <v>12.6</v>
          </cell>
          <cell r="I17" t="str">
            <v>NO</v>
          </cell>
          <cell r="J17">
            <v>32.4</v>
          </cell>
          <cell r="K17">
            <v>0</v>
          </cell>
        </row>
        <row r="18">
          <cell r="B18">
            <v>23.037500000000005</v>
          </cell>
          <cell r="C18">
            <v>29.7</v>
          </cell>
          <cell r="D18">
            <v>18.399999999999999</v>
          </cell>
          <cell r="E18">
            <v>73.666666666666671</v>
          </cell>
          <cell r="F18">
            <v>92</v>
          </cell>
          <cell r="G18">
            <v>47</v>
          </cell>
          <cell r="H18">
            <v>19.079999999999998</v>
          </cell>
          <cell r="I18" t="str">
            <v>NO</v>
          </cell>
          <cell r="J18">
            <v>33.480000000000004</v>
          </cell>
          <cell r="K18">
            <v>0</v>
          </cell>
        </row>
        <row r="19">
          <cell r="B19">
            <v>23.158333333333335</v>
          </cell>
          <cell r="C19">
            <v>30.4</v>
          </cell>
          <cell r="D19">
            <v>19.5</v>
          </cell>
          <cell r="E19">
            <v>74.416666666666671</v>
          </cell>
          <cell r="F19">
            <v>93</v>
          </cell>
          <cell r="G19">
            <v>48</v>
          </cell>
          <cell r="H19">
            <v>14.04</v>
          </cell>
          <cell r="I19" t="str">
            <v>NO</v>
          </cell>
          <cell r="J19">
            <v>27</v>
          </cell>
          <cell r="K19">
            <v>22.4</v>
          </cell>
        </row>
        <row r="20">
          <cell r="B20">
            <v>24.804166666666671</v>
          </cell>
          <cell r="C20">
            <v>30.8</v>
          </cell>
          <cell r="D20">
            <v>20.3</v>
          </cell>
          <cell r="E20">
            <v>72.708333333333329</v>
          </cell>
          <cell r="F20">
            <v>90</v>
          </cell>
          <cell r="G20">
            <v>47</v>
          </cell>
          <cell r="H20">
            <v>11.520000000000001</v>
          </cell>
          <cell r="I20" t="str">
            <v>NO</v>
          </cell>
          <cell r="J20">
            <v>24.48</v>
          </cell>
          <cell r="K20">
            <v>0</v>
          </cell>
        </row>
        <row r="21">
          <cell r="B21">
            <v>25.545833333333334</v>
          </cell>
          <cell r="C21">
            <v>32.299999999999997</v>
          </cell>
          <cell r="D21">
            <v>21</v>
          </cell>
          <cell r="E21">
            <v>69.125</v>
          </cell>
          <cell r="F21">
            <v>86</v>
          </cell>
          <cell r="G21">
            <v>37</v>
          </cell>
          <cell r="H21">
            <v>12.96</v>
          </cell>
          <cell r="I21" t="str">
            <v>NO</v>
          </cell>
          <cell r="J21">
            <v>49.32</v>
          </cell>
          <cell r="K21">
            <v>8</v>
          </cell>
        </row>
        <row r="22">
          <cell r="B22">
            <v>24.666666666666671</v>
          </cell>
          <cell r="C22">
            <v>31.2</v>
          </cell>
          <cell r="D22">
            <v>19.899999999999999</v>
          </cell>
          <cell r="E22">
            <v>71.833333333333329</v>
          </cell>
          <cell r="F22">
            <v>92</v>
          </cell>
          <cell r="G22">
            <v>45</v>
          </cell>
          <cell r="H22">
            <v>16.920000000000002</v>
          </cell>
          <cell r="I22" t="str">
            <v>NO</v>
          </cell>
          <cell r="J22">
            <v>42.480000000000004</v>
          </cell>
          <cell r="K22">
            <v>1.8</v>
          </cell>
        </row>
        <row r="23">
          <cell r="B23">
            <v>24.49166666666666</v>
          </cell>
          <cell r="C23">
            <v>30.1</v>
          </cell>
          <cell r="D23">
            <v>19.7</v>
          </cell>
          <cell r="E23">
            <v>69.625</v>
          </cell>
          <cell r="F23">
            <v>91</v>
          </cell>
          <cell r="G23">
            <v>45</v>
          </cell>
          <cell r="H23">
            <v>13.68</v>
          </cell>
          <cell r="I23" t="str">
            <v>O</v>
          </cell>
          <cell r="J23">
            <v>29.52</v>
          </cell>
          <cell r="K23">
            <v>0</v>
          </cell>
        </row>
        <row r="24">
          <cell r="B24">
            <v>22.88333333333334</v>
          </cell>
          <cell r="C24">
            <v>28.3</v>
          </cell>
          <cell r="D24">
            <v>19.2</v>
          </cell>
          <cell r="E24">
            <v>74.541666666666671</v>
          </cell>
          <cell r="F24">
            <v>93</v>
          </cell>
          <cell r="G24">
            <v>51</v>
          </cell>
          <cell r="H24">
            <v>16.2</v>
          </cell>
          <cell r="I24" t="str">
            <v>SO</v>
          </cell>
          <cell r="J24">
            <v>34.56</v>
          </cell>
          <cell r="K24">
            <v>0</v>
          </cell>
        </row>
        <row r="25">
          <cell r="B25">
            <v>24.650000000000002</v>
          </cell>
          <cell r="C25">
            <v>30.3</v>
          </cell>
          <cell r="D25">
            <v>19.7</v>
          </cell>
          <cell r="E25">
            <v>66.75</v>
          </cell>
          <cell r="F25">
            <v>89</v>
          </cell>
          <cell r="G25">
            <v>39</v>
          </cell>
          <cell r="H25">
            <v>15.840000000000002</v>
          </cell>
          <cell r="I25" t="str">
            <v>SO</v>
          </cell>
          <cell r="J25">
            <v>35.28</v>
          </cell>
          <cell r="K25">
            <v>0</v>
          </cell>
        </row>
        <row r="26">
          <cell r="B26">
            <v>23.058333333333334</v>
          </cell>
          <cell r="C26">
            <v>28.2</v>
          </cell>
          <cell r="D26">
            <v>18.600000000000001</v>
          </cell>
          <cell r="E26">
            <v>72.291666666666671</v>
          </cell>
          <cell r="F26">
            <v>96</v>
          </cell>
          <cell r="G26">
            <v>32</v>
          </cell>
          <cell r="H26">
            <v>18</v>
          </cell>
          <cell r="I26" t="str">
            <v>SO</v>
          </cell>
          <cell r="J26">
            <v>35.28</v>
          </cell>
          <cell r="K26">
            <v>0</v>
          </cell>
        </row>
        <row r="27">
          <cell r="B27">
            <v>21.529166666666665</v>
          </cell>
          <cell r="C27">
            <v>28.9</v>
          </cell>
          <cell r="D27">
            <v>14.1</v>
          </cell>
          <cell r="E27">
            <v>59.125</v>
          </cell>
          <cell r="F27">
            <v>89</v>
          </cell>
          <cell r="G27">
            <v>30</v>
          </cell>
          <cell r="H27">
            <v>12.24</v>
          </cell>
          <cell r="I27" t="str">
            <v>SO</v>
          </cell>
          <cell r="J27">
            <v>29.880000000000003</v>
          </cell>
          <cell r="K27">
            <v>0</v>
          </cell>
        </row>
        <row r="28">
          <cell r="B28">
            <v>23.587499999999995</v>
          </cell>
          <cell r="C28">
            <v>30.7</v>
          </cell>
          <cell r="D28">
            <v>17</v>
          </cell>
          <cell r="E28">
            <v>61.875</v>
          </cell>
          <cell r="F28">
            <v>87</v>
          </cell>
          <cell r="G28">
            <v>34</v>
          </cell>
          <cell r="H28">
            <v>17.64</v>
          </cell>
          <cell r="I28" t="str">
            <v>NO</v>
          </cell>
          <cell r="J28">
            <v>38.880000000000003</v>
          </cell>
          <cell r="K28">
            <v>0</v>
          </cell>
        </row>
        <row r="29">
          <cell r="B29">
            <v>23.520833333333343</v>
          </cell>
          <cell r="C29">
            <v>30.1</v>
          </cell>
          <cell r="D29">
            <v>18.2</v>
          </cell>
          <cell r="E29">
            <v>67.958333333333329</v>
          </cell>
          <cell r="F29">
            <v>84</v>
          </cell>
          <cell r="G29">
            <v>45</v>
          </cell>
          <cell r="H29">
            <v>18.720000000000002</v>
          </cell>
          <cell r="I29" t="str">
            <v>NO</v>
          </cell>
          <cell r="J29">
            <v>37.800000000000004</v>
          </cell>
          <cell r="K29">
            <v>0</v>
          </cell>
        </row>
        <row r="30">
          <cell r="B30">
            <v>24.366666666666671</v>
          </cell>
          <cell r="C30">
            <v>29.7</v>
          </cell>
          <cell r="D30">
            <v>20.100000000000001</v>
          </cell>
          <cell r="E30">
            <v>75.25</v>
          </cell>
          <cell r="F30">
            <v>95</v>
          </cell>
          <cell r="G30">
            <v>54</v>
          </cell>
          <cell r="H30">
            <v>12.96</v>
          </cell>
          <cell r="J30">
            <v>43.2</v>
          </cell>
          <cell r="K30">
            <v>21.8</v>
          </cell>
        </row>
        <row r="31">
          <cell r="B31">
            <v>21.574999999999999</v>
          </cell>
          <cell r="C31">
            <v>27.2</v>
          </cell>
          <cell r="D31">
            <v>19.5</v>
          </cell>
          <cell r="E31">
            <v>90.541666666666671</v>
          </cell>
          <cell r="F31">
            <v>96</v>
          </cell>
          <cell r="G31">
            <v>63</v>
          </cell>
          <cell r="H31">
            <v>13.68</v>
          </cell>
          <cell r="I31" t="str">
            <v>NO</v>
          </cell>
          <cell r="J31">
            <v>31.319999999999997</v>
          </cell>
          <cell r="K31">
            <v>36.799999999999997</v>
          </cell>
        </row>
        <row r="32">
          <cell r="B32">
            <v>21.616666666666664</v>
          </cell>
          <cell r="C32">
            <v>27.1</v>
          </cell>
          <cell r="D32">
            <v>19.5</v>
          </cell>
          <cell r="E32">
            <v>91.125</v>
          </cell>
          <cell r="F32">
            <v>96</v>
          </cell>
          <cell r="G32">
            <v>70</v>
          </cell>
          <cell r="H32">
            <v>9.3600000000000012</v>
          </cell>
          <cell r="I32" t="str">
            <v>SO</v>
          </cell>
          <cell r="J32">
            <v>26.28</v>
          </cell>
          <cell r="K32">
            <v>24</v>
          </cell>
        </row>
        <row r="33">
          <cell r="B33">
            <v>22.224999999999998</v>
          </cell>
          <cell r="C33">
            <v>27.5</v>
          </cell>
          <cell r="D33">
            <v>19.8</v>
          </cell>
          <cell r="E33">
            <v>87.916666666666671</v>
          </cell>
          <cell r="F33">
            <v>96</v>
          </cell>
          <cell r="G33">
            <v>61</v>
          </cell>
          <cell r="H33">
            <v>16.559999999999999</v>
          </cell>
          <cell r="I33" t="str">
            <v>SO</v>
          </cell>
          <cell r="J33">
            <v>30.6</v>
          </cell>
          <cell r="K33">
            <v>2.1999999999999997</v>
          </cell>
        </row>
        <row r="34">
          <cell r="B34">
            <v>22.7</v>
          </cell>
          <cell r="C34">
            <v>28.3</v>
          </cell>
          <cell r="D34">
            <v>19.100000000000001</v>
          </cell>
          <cell r="E34">
            <v>76.708333333333329</v>
          </cell>
          <cell r="F34">
            <v>95</v>
          </cell>
          <cell r="G34">
            <v>49</v>
          </cell>
          <cell r="H34">
            <v>13.68</v>
          </cell>
          <cell r="I34" t="str">
            <v>SO</v>
          </cell>
          <cell r="J34">
            <v>25.92</v>
          </cell>
          <cell r="K34">
            <v>0</v>
          </cell>
        </row>
        <row r="35">
          <cell r="B35">
            <v>20.308333333333334</v>
          </cell>
          <cell r="C35">
            <v>25.4</v>
          </cell>
          <cell r="D35">
            <v>16.899999999999999</v>
          </cell>
          <cell r="E35">
            <v>83.25</v>
          </cell>
          <cell r="F35">
            <v>96</v>
          </cell>
          <cell r="G35">
            <v>68</v>
          </cell>
          <cell r="H35">
            <v>18</v>
          </cell>
          <cell r="I35" t="str">
            <v>NE</v>
          </cell>
          <cell r="J35">
            <v>50.4</v>
          </cell>
          <cell r="K35">
            <v>39.799999999999997</v>
          </cell>
        </row>
        <row r="36">
          <cell r="I36" t="str">
            <v>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K5">
            <v>0</v>
          </cell>
        </row>
      </sheetData>
      <sheetData sheetId="1">
        <row r="5">
          <cell r="K5">
            <v>0</v>
          </cell>
        </row>
      </sheetData>
      <sheetData sheetId="2">
        <row r="5">
          <cell r="B5">
            <v>27.695833333333336</v>
          </cell>
          <cell r="C5">
            <v>35.200000000000003</v>
          </cell>
          <cell r="D5">
            <v>21.9</v>
          </cell>
          <cell r="E5">
            <v>73.208333333333329</v>
          </cell>
          <cell r="F5">
            <v>94</v>
          </cell>
          <cell r="G5">
            <v>42</v>
          </cell>
          <cell r="H5">
            <v>0.72000000000000008</v>
          </cell>
          <cell r="I5" t="str">
            <v>SO</v>
          </cell>
          <cell r="J5">
            <v>31.319999999999997</v>
          </cell>
          <cell r="K5">
            <v>2.2000000000000002</v>
          </cell>
        </row>
        <row r="6">
          <cell r="B6">
            <v>27.504166666666663</v>
          </cell>
          <cell r="C6">
            <v>34.6</v>
          </cell>
          <cell r="D6">
            <v>23.9</v>
          </cell>
          <cell r="E6">
            <v>77.625</v>
          </cell>
          <cell r="F6">
            <v>91</v>
          </cell>
          <cell r="G6">
            <v>46</v>
          </cell>
          <cell r="H6">
            <v>0.72000000000000008</v>
          </cell>
          <cell r="I6" t="str">
            <v>SO</v>
          </cell>
          <cell r="J6">
            <v>37.440000000000005</v>
          </cell>
          <cell r="K6">
            <v>1</v>
          </cell>
        </row>
        <row r="7">
          <cell r="B7">
            <v>27.625</v>
          </cell>
          <cell r="C7">
            <v>34.4</v>
          </cell>
          <cell r="D7">
            <v>23.7</v>
          </cell>
          <cell r="E7">
            <v>76.5</v>
          </cell>
          <cell r="F7">
            <v>92</v>
          </cell>
          <cell r="G7">
            <v>49</v>
          </cell>
          <cell r="H7">
            <v>3.24</v>
          </cell>
          <cell r="I7" t="str">
            <v>SO</v>
          </cell>
          <cell r="J7">
            <v>30.6</v>
          </cell>
          <cell r="K7">
            <v>0.6</v>
          </cell>
        </row>
        <row r="8">
          <cell r="B8">
            <v>27.204166666666666</v>
          </cell>
          <cell r="C8">
            <v>31.4</v>
          </cell>
          <cell r="D8">
            <v>24.5</v>
          </cell>
          <cell r="E8">
            <v>77.458333333333329</v>
          </cell>
          <cell r="F8">
            <v>92</v>
          </cell>
          <cell r="G8">
            <v>50</v>
          </cell>
          <cell r="H8">
            <v>6.84</v>
          </cell>
          <cell r="I8" t="str">
            <v>SO</v>
          </cell>
          <cell r="J8">
            <v>33.480000000000004</v>
          </cell>
          <cell r="K8">
            <v>3.4</v>
          </cell>
        </row>
        <row r="9">
          <cell r="B9">
            <v>28.104166666666661</v>
          </cell>
          <cell r="C9">
            <v>34.700000000000003</v>
          </cell>
          <cell r="D9">
            <v>24</v>
          </cell>
          <cell r="E9">
            <v>73.666666666666671</v>
          </cell>
          <cell r="F9">
            <v>91</v>
          </cell>
          <cell r="G9">
            <v>45</v>
          </cell>
          <cell r="H9">
            <v>0</v>
          </cell>
          <cell r="I9" t="str">
            <v>SO</v>
          </cell>
          <cell r="J9">
            <v>21.96</v>
          </cell>
          <cell r="K9">
            <v>0</v>
          </cell>
        </row>
        <row r="10">
          <cell r="B10">
            <v>27.700000000000003</v>
          </cell>
          <cell r="C10">
            <v>34.5</v>
          </cell>
          <cell r="D10">
            <v>25.1</v>
          </cell>
          <cell r="E10">
            <v>76.75</v>
          </cell>
          <cell r="F10">
            <v>91</v>
          </cell>
          <cell r="G10">
            <v>46</v>
          </cell>
          <cell r="H10">
            <v>0.36000000000000004</v>
          </cell>
          <cell r="I10" t="str">
            <v>SO</v>
          </cell>
          <cell r="J10">
            <v>26.28</v>
          </cell>
          <cell r="K10">
            <v>5</v>
          </cell>
        </row>
        <row r="11">
          <cell r="B11">
            <v>27.00833333333334</v>
          </cell>
          <cell r="C11">
            <v>33.4</v>
          </cell>
          <cell r="D11">
            <v>24.2</v>
          </cell>
          <cell r="E11">
            <v>81</v>
          </cell>
          <cell r="F11">
            <v>92</v>
          </cell>
          <cell r="G11">
            <v>56</v>
          </cell>
          <cell r="H11">
            <v>0</v>
          </cell>
          <cell r="I11" t="str">
            <v>SO</v>
          </cell>
          <cell r="J11">
            <v>46.080000000000005</v>
          </cell>
          <cell r="K11">
            <v>0</v>
          </cell>
        </row>
        <row r="12">
          <cell r="B12">
            <v>26.654166666666665</v>
          </cell>
          <cell r="C12">
            <v>32.700000000000003</v>
          </cell>
          <cell r="D12">
            <v>23.9</v>
          </cell>
          <cell r="E12">
            <v>83.5</v>
          </cell>
          <cell r="F12">
            <v>93</v>
          </cell>
          <cell r="G12">
            <v>61</v>
          </cell>
          <cell r="H12">
            <v>13.32</v>
          </cell>
          <cell r="I12" t="str">
            <v>SO</v>
          </cell>
          <cell r="J12">
            <v>45</v>
          </cell>
          <cell r="K12">
            <v>8.9999999999999982</v>
          </cell>
        </row>
        <row r="13">
          <cell r="B13">
            <v>26.395833333333332</v>
          </cell>
          <cell r="C13">
            <v>32.700000000000003</v>
          </cell>
          <cell r="D13">
            <v>21.7</v>
          </cell>
          <cell r="E13">
            <v>80.5</v>
          </cell>
          <cell r="F13">
            <v>95</v>
          </cell>
          <cell r="G13">
            <v>51</v>
          </cell>
          <cell r="H13">
            <v>1.08</v>
          </cell>
          <cell r="I13" t="str">
            <v>SO</v>
          </cell>
          <cell r="J13">
            <v>25.2</v>
          </cell>
          <cell r="K13">
            <v>0.2</v>
          </cell>
        </row>
        <row r="14">
          <cell r="B14">
            <v>27.599999999999998</v>
          </cell>
          <cell r="C14">
            <v>35.299999999999997</v>
          </cell>
          <cell r="D14">
            <v>21.5</v>
          </cell>
          <cell r="E14">
            <v>72.083333333333329</v>
          </cell>
          <cell r="F14">
            <v>94</v>
          </cell>
          <cell r="G14">
            <v>36</v>
          </cell>
          <cell r="H14">
            <v>0</v>
          </cell>
          <cell r="I14" t="str">
            <v>SO</v>
          </cell>
          <cell r="J14">
            <v>22.68</v>
          </cell>
          <cell r="K14">
            <v>0.2</v>
          </cell>
        </row>
        <row r="15">
          <cell r="B15">
            <v>28.312499999999996</v>
          </cell>
          <cell r="C15">
            <v>35.700000000000003</v>
          </cell>
          <cell r="D15">
            <v>22.5</v>
          </cell>
          <cell r="E15">
            <v>66.416666666666671</v>
          </cell>
          <cell r="F15">
            <v>94</v>
          </cell>
          <cell r="G15">
            <v>30</v>
          </cell>
          <cell r="H15">
            <v>0.36000000000000004</v>
          </cell>
          <cell r="I15" t="str">
            <v>SO</v>
          </cell>
          <cell r="J15">
            <v>16.2</v>
          </cell>
          <cell r="K15">
            <v>0</v>
          </cell>
        </row>
        <row r="16">
          <cell r="B16">
            <v>27.641666666666666</v>
          </cell>
          <cell r="C16">
            <v>35.9</v>
          </cell>
          <cell r="D16">
            <v>20.7</v>
          </cell>
          <cell r="E16">
            <v>61.916666666666664</v>
          </cell>
          <cell r="F16">
            <v>92</v>
          </cell>
          <cell r="G16">
            <v>26</v>
          </cell>
          <cell r="H16">
            <v>1.08</v>
          </cell>
          <cell r="I16" t="str">
            <v>SO</v>
          </cell>
          <cell r="J16">
            <v>32.4</v>
          </cell>
          <cell r="K16">
            <v>0</v>
          </cell>
        </row>
        <row r="17">
          <cell r="B17">
            <v>27.337499999999991</v>
          </cell>
          <cell r="C17">
            <v>35.9</v>
          </cell>
          <cell r="D17">
            <v>19.5</v>
          </cell>
          <cell r="E17">
            <v>62.375</v>
          </cell>
          <cell r="F17">
            <v>88</v>
          </cell>
          <cell r="G17">
            <v>34</v>
          </cell>
          <cell r="H17">
            <v>0.36000000000000004</v>
          </cell>
          <cell r="I17" t="str">
            <v>SO</v>
          </cell>
          <cell r="J17">
            <v>24.840000000000003</v>
          </cell>
          <cell r="K17">
            <v>0</v>
          </cell>
        </row>
        <row r="18">
          <cell r="B18">
            <v>29.2</v>
          </cell>
          <cell r="C18">
            <v>35.9</v>
          </cell>
          <cell r="D18">
            <v>23.1</v>
          </cell>
          <cell r="E18">
            <v>61.875</v>
          </cell>
          <cell r="F18">
            <v>81</v>
          </cell>
          <cell r="G18">
            <v>36</v>
          </cell>
          <cell r="H18">
            <v>0.36000000000000004</v>
          </cell>
          <cell r="I18" t="str">
            <v>SO</v>
          </cell>
          <cell r="J18">
            <v>28.44</v>
          </cell>
          <cell r="K18">
            <v>0</v>
          </cell>
        </row>
        <row r="19">
          <cell r="B19">
            <v>28.891666666666662</v>
          </cell>
          <cell r="C19">
            <v>36.5</v>
          </cell>
          <cell r="D19">
            <v>22.9</v>
          </cell>
          <cell r="E19">
            <v>63.833333333333336</v>
          </cell>
          <cell r="F19">
            <v>88</v>
          </cell>
          <cell r="G19">
            <v>31</v>
          </cell>
          <cell r="H19">
            <v>0</v>
          </cell>
          <cell r="I19" t="str">
            <v>SO</v>
          </cell>
          <cell r="J19">
            <v>16.2</v>
          </cell>
          <cell r="K19">
            <v>0</v>
          </cell>
        </row>
        <row r="20">
          <cell r="B20">
            <v>29.254166666666659</v>
          </cell>
          <cell r="C20">
            <v>36.6</v>
          </cell>
          <cell r="D20">
            <v>22.9</v>
          </cell>
          <cell r="E20">
            <v>62.333333333333336</v>
          </cell>
          <cell r="F20">
            <v>89</v>
          </cell>
          <cell r="G20">
            <v>30</v>
          </cell>
          <cell r="H20">
            <v>0</v>
          </cell>
          <cell r="I20" t="str">
            <v>SO</v>
          </cell>
          <cell r="J20">
            <v>19.8</v>
          </cell>
          <cell r="K20">
            <v>0</v>
          </cell>
        </row>
        <row r="21">
          <cell r="B21">
            <v>29.420833333333331</v>
          </cell>
          <cell r="C21">
            <v>37.200000000000003</v>
          </cell>
          <cell r="D21">
            <v>23.1</v>
          </cell>
          <cell r="E21">
            <v>61.833333333333336</v>
          </cell>
          <cell r="F21">
            <v>86</v>
          </cell>
          <cell r="G21">
            <v>33</v>
          </cell>
          <cell r="H21">
            <v>0</v>
          </cell>
          <cell r="I21" t="str">
            <v>SO</v>
          </cell>
          <cell r="J21">
            <v>18.36</v>
          </cell>
          <cell r="K21">
            <v>1.8</v>
          </cell>
        </row>
        <row r="22">
          <cell r="B22">
            <v>29.020833333333339</v>
          </cell>
          <cell r="C22">
            <v>38.1</v>
          </cell>
          <cell r="D22">
            <v>22</v>
          </cell>
          <cell r="E22">
            <v>60.708333333333336</v>
          </cell>
          <cell r="F22">
            <v>87</v>
          </cell>
          <cell r="G22">
            <v>30</v>
          </cell>
          <cell r="H22">
            <v>1.8</v>
          </cell>
          <cell r="I22" t="str">
            <v>SO</v>
          </cell>
          <cell r="J22">
            <v>28.8</v>
          </cell>
          <cell r="K22">
            <v>0.2</v>
          </cell>
        </row>
        <row r="23">
          <cell r="B23">
            <v>28.233333333333331</v>
          </cell>
          <cell r="C23">
            <v>37.5</v>
          </cell>
          <cell r="D23">
            <v>21.6</v>
          </cell>
          <cell r="E23">
            <v>63.916666666666664</v>
          </cell>
          <cell r="F23">
            <v>89</v>
          </cell>
          <cell r="G23">
            <v>29</v>
          </cell>
          <cell r="H23">
            <v>17.64</v>
          </cell>
          <cell r="I23" t="str">
            <v>SO</v>
          </cell>
          <cell r="J23">
            <v>49.32</v>
          </cell>
          <cell r="K23">
            <v>9</v>
          </cell>
        </row>
        <row r="24">
          <cell r="B24">
            <v>27.791666666666671</v>
          </cell>
          <cell r="C24">
            <v>34.9</v>
          </cell>
          <cell r="D24">
            <v>21</v>
          </cell>
          <cell r="E24">
            <v>63.875</v>
          </cell>
          <cell r="F24">
            <v>90</v>
          </cell>
          <cell r="G24">
            <v>33</v>
          </cell>
          <cell r="H24">
            <v>4.6800000000000006</v>
          </cell>
          <cell r="I24" t="str">
            <v>SO</v>
          </cell>
          <cell r="J24">
            <v>29.880000000000003</v>
          </cell>
          <cell r="K24">
            <v>0</v>
          </cell>
        </row>
        <row r="25">
          <cell r="B25">
            <v>27.645833333333339</v>
          </cell>
          <cell r="C25">
            <v>34.9</v>
          </cell>
          <cell r="D25">
            <v>21.3</v>
          </cell>
          <cell r="E25">
            <v>63.125</v>
          </cell>
          <cell r="F25">
            <v>88</v>
          </cell>
          <cell r="G25">
            <v>34</v>
          </cell>
          <cell r="H25">
            <v>12.6</v>
          </cell>
          <cell r="I25" t="str">
            <v>SO</v>
          </cell>
          <cell r="J25">
            <v>34.56</v>
          </cell>
          <cell r="K25">
            <v>0</v>
          </cell>
        </row>
        <row r="26">
          <cell r="B26">
            <v>27.125000000000004</v>
          </cell>
          <cell r="C26">
            <v>33.799999999999997</v>
          </cell>
          <cell r="D26">
            <v>22.2</v>
          </cell>
          <cell r="E26">
            <v>59.416666666666664</v>
          </cell>
          <cell r="F26">
            <v>83</v>
          </cell>
          <cell r="G26">
            <v>30</v>
          </cell>
          <cell r="H26">
            <v>1.8</v>
          </cell>
          <cell r="I26" t="str">
            <v>SO</v>
          </cell>
          <cell r="J26">
            <v>30.6</v>
          </cell>
          <cell r="K26">
            <v>0</v>
          </cell>
        </row>
        <row r="27">
          <cell r="B27">
            <v>24.341666666666669</v>
          </cell>
          <cell r="C27">
            <v>33.1</v>
          </cell>
          <cell r="D27">
            <v>16.100000000000001</v>
          </cell>
          <cell r="E27">
            <v>55.375</v>
          </cell>
          <cell r="F27">
            <v>84</v>
          </cell>
          <cell r="G27">
            <v>25</v>
          </cell>
          <cell r="H27">
            <v>0.72000000000000008</v>
          </cell>
          <cell r="I27" t="str">
            <v>SO</v>
          </cell>
          <cell r="J27">
            <v>22.68</v>
          </cell>
          <cell r="K27">
            <v>0</v>
          </cell>
        </row>
        <row r="28">
          <cell r="B28">
            <v>25.799999999999997</v>
          </cell>
          <cell r="C28">
            <v>36.4</v>
          </cell>
          <cell r="D28">
            <v>16.600000000000001</v>
          </cell>
          <cell r="E28">
            <v>55.333333333333336</v>
          </cell>
          <cell r="F28">
            <v>86</v>
          </cell>
          <cell r="G28">
            <v>21</v>
          </cell>
          <cell r="H28">
            <v>3.9600000000000004</v>
          </cell>
          <cell r="I28" t="str">
            <v>SO</v>
          </cell>
          <cell r="J28">
            <v>32.4</v>
          </cell>
          <cell r="K28">
            <v>0</v>
          </cell>
        </row>
        <row r="29">
          <cell r="B29">
            <v>27.349999999999998</v>
          </cell>
          <cell r="C29">
            <v>34.4</v>
          </cell>
          <cell r="D29">
            <v>22.3</v>
          </cell>
          <cell r="E29">
            <v>61.916666666666664</v>
          </cell>
          <cell r="F29">
            <v>89</v>
          </cell>
          <cell r="G29">
            <v>41</v>
          </cell>
          <cell r="H29">
            <v>4.32</v>
          </cell>
          <cell r="I29" t="str">
            <v>SO</v>
          </cell>
          <cell r="J29">
            <v>37.080000000000005</v>
          </cell>
          <cell r="K29">
            <v>0.8</v>
          </cell>
        </row>
        <row r="30">
          <cell r="B30">
            <v>25.704166666666662</v>
          </cell>
          <cell r="C30">
            <v>33.5</v>
          </cell>
          <cell r="D30">
            <v>22.7</v>
          </cell>
          <cell r="E30">
            <v>77.791666666666671</v>
          </cell>
          <cell r="F30">
            <v>91</v>
          </cell>
          <cell r="G30">
            <v>47</v>
          </cell>
          <cell r="H30">
            <v>2.8800000000000003</v>
          </cell>
          <cell r="J30">
            <v>37.440000000000005</v>
          </cell>
          <cell r="K30">
            <v>1.4</v>
          </cell>
        </row>
        <row r="31">
          <cell r="B31">
            <v>21.441666666666663</v>
          </cell>
          <cell r="C31">
            <v>24.4</v>
          </cell>
          <cell r="D31">
            <v>19.7</v>
          </cell>
          <cell r="E31">
            <v>87.166666666666671</v>
          </cell>
          <cell r="F31">
            <v>93</v>
          </cell>
          <cell r="G31">
            <v>76</v>
          </cell>
          <cell r="H31">
            <v>0</v>
          </cell>
          <cell r="I31" t="str">
            <v>SO</v>
          </cell>
          <cell r="J31">
            <v>16.920000000000002</v>
          </cell>
          <cell r="K31">
            <v>0.60000000000000009</v>
          </cell>
        </row>
        <row r="32">
          <cell r="B32">
            <v>22.245833333333326</v>
          </cell>
          <cell r="C32">
            <v>27.6</v>
          </cell>
          <cell r="D32">
            <v>19.8</v>
          </cell>
          <cell r="E32">
            <v>84.041666666666671</v>
          </cell>
          <cell r="F32">
            <v>94</v>
          </cell>
          <cell r="G32">
            <v>62</v>
          </cell>
          <cell r="H32">
            <v>0</v>
          </cell>
          <cell r="I32" t="str">
            <v>SO</v>
          </cell>
          <cell r="J32">
            <v>0</v>
          </cell>
          <cell r="K32">
            <v>0.2</v>
          </cell>
        </row>
        <row r="33">
          <cell r="B33">
            <v>23.974999999999998</v>
          </cell>
          <cell r="C33">
            <v>28.9</v>
          </cell>
          <cell r="D33">
            <v>21</v>
          </cell>
          <cell r="E33">
            <v>76.833333333333329</v>
          </cell>
          <cell r="F33">
            <v>92</v>
          </cell>
          <cell r="G33">
            <v>56</v>
          </cell>
          <cell r="H33">
            <v>0.36000000000000004</v>
          </cell>
          <cell r="I33" t="str">
            <v>SO</v>
          </cell>
          <cell r="J33">
            <v>21.240000000000002</v>
          </cell>
          <cell r="K33">
            <v>0.2</v>
          </cell>
        </row>
        <row r="34">
          <cell r="B34">
            <v>25.358333333333331</v>
          </cell>
          <cell r="C34">
            <v>34.5</v>
          </cell>
          <cell r="D34">
            <v>17.899999999999999</v>
          </cell>
          <cell r="E34">
            <v>68.791666666666671</v>
          </cell>
          <cell r="F34">
            <v>94</v>
          </cell>
          <cell r="G34">
            <v>35</v>
          </cell>
          <cell r="H34">
            <v>0</v>
          </cell>
          <cell r="I34" t="str">
            <v>SO</v>
          </cell>
          <cell r="J34">
            <v>12.96</v>
          </cell>
          <cell r="K34">
            <v>0</v>
          </cell>
        </row>
        <row r="35">
          <cell r="B35">
            <v>24.508333333333336</v>
          </cell>
          <cell r="C35">
            <v>29.4</v>
          </cell>
          <cell r="D35">
            <v>21.7</v>
          </cell>
          <cell r="E35">
            <v>78.416666666666671</v>
          </cell>
          <cell r="F35">
            <v>95</v>
          </cell>
          <cell r="G35">
            <v>57</v>
          </cell>
          <cell r="H35">
            <v>8.64</v>
          </cell>
          <cell r="I35" t="str">
            <v>SO</v>
          </cell>
          <cell r="J35">
            <v>39.24</v>
          </cell>
          <cell r="K35">
            <v>45.400000000000006</v>
          </cell>
        </row>
        <row r="36">
          <cell r="I36" t="str">
            <v>SO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K5">
            <v>0</v>
          </cell>
        </row>
      </sheetData>
      <sheetData sheetId="1">
        <row r="5">
          <cell r="K5">
            <v>0</v>
          </cell>
        </row>
      </sheetData>
      <sheetData sheetId="2">
        <row r="5">
          <cell r="B5">
            <v>26.95</v>
          </cell>
          <cell r="C5">
            <v>33.5</v>
          </cell>
          <cell r="D5">
            <v>22.7</v>
          </cell>
          <cell r="E5">
            <v>71.208333333333329</v>
          </cell>
          <cell r="F5">
            <v>94</v>
          </cell>
          <cell r="G5">
            <v>45</v>
          </cell>
          <cell r="H5">
            <v>0</v>
          </cell>
          <cell r="I5" t="str">
            <v>NE</v>
          </cell>
          <cell r="J5">
            <v>0</v>
          </cell>
          <cell r="K5">
            <v>0</v>
          </cell>
        </row>
        <row r="6">
          <cell r="B6">
            <v>27.004166666666666</v>
          </cell>
          <cell r="C6">
            <v>32.1</v>
          </cell>
          <cell r="D6">
            <v>22.4</v>
          </cell>
          <cell r="E6">
            <v>71.708333333333329</v>
          </cell>
          <cell r="F6">
            <v>90</v>
          </cell>
          <cell r="G6">
            <v>54</v>
          </cell>
          <cell r="H6">
            <v>0</v>
          </cell>
          <cell r="I6" t="str">
            <v>NE</v>
          </cell>
          <cell r="J6">
            <v>0</v>
          </cell>
          <cell r="K6">
            <v>0</v>
          </cell>
        </row>
        <row r="7">
          <cell r="B7">
            <v>27.212499999999991</v>
          </cell>
          <cell r="C7">
            <v>34.200000000000003</v>
          </cell>
          <cell r="D7">
            <v>22.2</v>
          </cell>
          <cell r="E7">
            <v>72.583333333333329</v>
          </cell>
          <cell r="F7">
            <v>93</v>
          </cell>
          <cell r="G7">
            <v>43</v>
          </cell>
          <cell r="H7">
            <v>0</v>
          </cell>
          <cell r="I7" t="str">
            <v>N</v>
          </cell>
          <cell r="J7">
            <v>0</v>
          </cell>
          <cell r="K7">
            <v>0</v>
          </cell>
        </row>
        <row r="8">
          <cell r="B8">
            <v>26.175000000000001</v>
          </cell>
          <cell r="C8">
            <v>33.5</v>
          </cell>
          <cell r="D8">
            <v>22.7</v>
          </cell>
          <cell r="E8">
            <v>78.083333333333329</v>
          </cell>
          <cell r="F8">
            <v>93</v>
          </cell>
          <cell r="G8">
            <v>45</v>
          </cell>
          <cell r="H8">
            <v>0</v>
          </cell>
          <cell r="I8" t="str">
            <v>N</v>
          </cell>
          <cell r="J8">
            <v>0</v>
          </cell>
          <cell r="K8">
            <v>0</v>
          </cell>
        </row>
        <row r="9">
          <cell r="B9">
            <v>25.995833333333337</v>
          </cell>
          <cell r="C9">
            <v>34.200000000000003</v>
          </cell>
          <cell r="D9">
            <v>20.9</v>
          </cell>
          <cell r="E9">
            <v>77.708333333333329</v>
          </cell>
          <cell r="F9">
            <v>96</v>
          </cell>
          <cell r="G9">
            <v>40</v>
          </cell>
          <cell r="H9">
            <v>0</v>
          </cell>
          <cell r="I9" t="str">
            <v>O</v>
          </cell>
          <cell r="J9">
            <v>0</v>
          </cell>
          <cell r="K9">
            <v>0</v>
          </cell>
        </row>
        <row r="10">
          <cell r="B10">
            <v>25.341666666666669</v>
          </cell>
          <cell r="C10">
            <v>33.5</v>
          </cell>
          <cell r="D10">
            <v>22.5</v>
          </cell>
          <cell r="E10">
            <v>83.25</v>
          </cell>
          <cell r="F10">
            <v>95</v>
          </cell>
          <cell r="G10">
            <v>48</v>
          </cell>
          <cell r="H10">
            <v>0</v>
          </cell>
          <cell r="I10" t="str">
            <v>L</v>
          </cell>
          <cell r="J10">
            <v>0</v>
          </cell>
          <cell r="K10">
            <v>5.8</v>
          </cell>
        </row>
        <row r="11">
          <cell r="B11">
            <v>25.304166666666674</v>
          </cell>
          <cell r="C11">
            <v>31.9</v>
          </cell>
          <cell r="D11">
            <v>21.9</v>
          </cell>
          <cell r="E11">
            <v>84.458333333333329</v>
          </cell>
          <cell r="F11">
            <v>96</v>
          </cell>
          <cell r="G11">
            <v>53</v>
          </cell>
          <cell r="H11">
            <v>0</v>
          </cell>
          <cell r="I11" t="str">
            <v>O</v>
          </cell>
          <cell r="J11">
            <v>0</v>
          </cell>
          <cell r="K11">
            <v>10.4</v>
          </cell>
        </row>
        <row r="12">
          <cell r="B12">
            <v>23.337499999999995</v>
          </cell>
          <cell r="C12">
            <v>29.9</v>
          </cell>
          <cell r="D12">
            <v>20.6</v>
          </cell>
          <cell r="E12">
            <v>91.333333333333329</v>
          </cell>
          <cell r="F12">
            <v>96</v>
          </cell>
          <cell r="G12">
            <v>68</v>
          </cell>
          <cell r="H12">
            <v>0</v>
          </cell>
          <cell r="I12" t="str">
            <v>NO</v>
          </cell>
          <cell r="J12">
            <v>0</v>
          </cell>
          <cell r="K12">
            <v>111.00000000000001</v>
          </cell>
        </row>
        <row r="13">
          <cell r="B13">
            <v>24.862499999999997</v>
          </cell>
          <cell r="C13">
            <v>31.9</v>
          </cell>
          <cell r="D13">
            <v>21</v>
          </cell>
          <cell r="E13">
            <v>84.125</v>
          </cell>
          <cell r="F13">
            <v>97</v>
          </cell>
          <cell r="G13">
            <v>50</v>
          </cell>
          <cell r="H13">
            <v>5.7600000000000007</v>
          </cell>
          <cell r="I13" t="str">
            <v>L</v>
          </cell>
          <cell r="J13">
            <v>23.759999999999998</v>
          </cell>
          <cell r="K13">
            <v>0.60000000000000009</v>
          </cell>
        </row>
        <row r="14">
          <cell r="B14">
            <v>25.312499999999996</v>
          </cell>
          <cell r="C14">
            <v>33.1</v>
          </cell>
          <cell r="D14">
            <v>20.2</v>
          </cell>
          <cell r="E14">
            <v>79.958333333333329</v>
          </cell>
          <cell r="F14">
            <v>96</v>
          </cell>
          <cell r="G14">
            <v>45</v>
          </cell>
          <cell r="H14">
            <v>9.7200000000000006</v>
          </cell>
          <cell r="I14" t="str">
            <v>SO</v>
          </cell>
          <cell r="J14">
            <v>35.28</v>
          </cell>
          <cell r="K14">
            <v>0</v>
          </cell>
        </row>
        <row r="15">
          <cell r="B15">
            <v>25.770833333333332</v>
          </cell>
          <cell r="C15">
            <v>33.5</v>
          </cell>
          <cell r="D15">
            <v>20.5</v>
          </cell>
          <cell r="E15">
            <v>77.291666666666671</v>
          </cell>
          <cell r="F15">
            <v>97</v>
          </cell>
          <cell r="G15">
            <v>39</v>
          </cell>
          <cell r="H15">
            <v>12.24</v>
          </cell>
          <cell r="I15" t="str">
            <v>SO</v>
          </cell>
          <cell r="J15">
            <v>25.92</v>
          </cell>
          <cell r="K15">
            <v>24.4</v>
          </cell>
        </row>
        <row r="16">
          <cell r="B16">
            <v>25.474999999999994</v>
          </cell>
          <cell r="C16">
            <v>34.200000000000003</v>
          </cell>
          <cell r="D16">
            <v>20.9</v>
          </cell>
          <cell r="E16">
            <v>77.708333333333329</v>
          </cell>
          <cell r="F16">
            <v>96</v>
          </cell>
          <cell r="G16">
            <v>40</v>
          </cell>
          <cell r="H16">
            <v>14.04</v>
          </cell>
          <cell r="I16" t="str">
            <v>SO</v>
          </cell>
          <cell r="J16">
            <v>51.84</v>
          </cell>
          <cell r="K16">
            <v>3.4000000000000004</v>
          </cell>
        </row>
        <row r="17">
          <cell r="B17">
            <v>22.920833333333338</v>
          </cell>
          <cell r="C17">
            <v>32.4</v>
          </cell>
          <cell r="D17">
            <v>19.100000000000001</v>
          </cell>
          <cell r="E17">
            <v>81.208333333333329</v>
          </cell>
          <cell r="F17">
            <v>95</v>
          </cell>
          <cell r="G17">
            <v>47</v>
          </cell>
          <cell r="H17">
            <v>15.48</v>
          </cell>
          <cell r="I17" t="str">
            <v>L</v>
          </cell>
          <cell r="J17">
            <v>32.04</v>
          </cell>
          <cell r="K17">
            <v>13.600000000000001</v>
          </cell>
        </row>
        <row r="18">
          <cell r="B18">
            <v>24.720833333333331</v>
          </cell>
          <cell r="C18">
            <v>33.299999999999997</v>
          </cell>
          <cell r="D18">
            <v>19.2</v>
          </cell>
          <cell r="E18">
            <v>76.208333333333329</v>
          </cell>
          <cell r="F18">
            <v>96</v>
          </cell>
          <cell r="G18">
            <v>44</v>
          </cell>
          <cell r="H18">
            <v>12.6</v>
          </cell>
          <cell r="I18" t="str">
            <v>N</v>
          </cell>
          <cell r="J18">
            <v>24.840000000000003</v>
          </cell>
          <cell r="K18">
            <v>0</v>
          </cell>
        </row>
        <row r="19">
          <cell r="B19">
            <v>25.621739130434779</v>
          </cell>
          <cell r="C19">
            <v>33.200000000000003</v>
          </cell>
          <cell r="D19">
            <v>20</v>
          </cell>
          <cell r="E19">
            <v>75</v>
          </cell>
          <cell r="F19">
            <v>96</v>
          </cell>
          <cell r="G19">
            <v>42</v>
          </cell>
          <cell r="H19">
            <v>11.520000000000001</v>
          </cell>
          <cell r="I19" t="str">
            <v>NE</v>
          </cell>
          <cell r="J19">
            <v>30.96</v>
          </cell>
          <cell r="K19">
            <v>0</v>
          </cell>
        </row>
        <row r="20">
          <cell r="B20">
            <v>26.325000000000003</v>
          </cell>
          <cell r="C20">
            <v>33.299999999999997</v>
          </cell>
          <cell r="D20">
            <v>20.6</v>
          </cell>
          <cell r="E20">
            <v>73.583333333333329</v>
          </cell>
          <cell r="F20">
            <v>96</v>
          </cell>
          <cell r="G20">
            <v>40</v>
          </cell>
          <cell r="H20">
            <v>9.3600000000000012</v>
          </cell>
          <cell r="I20" t="str">
            <v>L</v>
          </cell>
          <cell r="J20">
            <v>22.32</v>
          </cell>
          <cell r="K20">
            <v>0</v>
          </cell>
        </row>
        <row r="21">
          <cell r="B21">
            <v>26.275000000000002</v>
          </cell>
          <cell r="C21">
            <v>34.1</v>
          </cell>
          <cell r="D21">
            <v>20.5</v>
          </cell>
          <cell r="E21">
            <v>75.375</v>
          </cell>
          <cell r="F21">
            <v>96</v>
          </cell>
          <cell r="G21">
            <v>41</v>
          </cell>
          <cell r="H21">
            <v>21.240000000000002</v>
          </cell>
          <cell r="I21" t="str">
            <v>L</v>
          </cell>
          <cell r="J21">
            <v>49.32</v>
          </cell>
          <cell r="K21">
            <v>25.2</v>
          </cell>
        </row>
        <row r="22">
          <cell r="B22">
            <v>24.883333333333329</v>
          </cell>
          <cell r="C22">
            <v>32.1</v>
          </cell>
          <cell r="D22">
            <v>19.8</v>
          </cell>
          <cell r="E22">
            <v>79.833333333333329</v>
          </cell>
          <cell r="F22">
            <v>97</v>
          </cell>
          <cell r="G22">
            <v>49</v>
          </cell>
          <cell r="H22">
            <v>11.520000000000001</v>
          </cell>
          <cell r="I22" t="str">
            <v>NE</v>
          </cell>
          <cell r="J22">
            <v>26.64</v>
          </cell>
          <cell r="K22">
            <v>0.4</v>
          </cell>
        </row>
        <row r="23">
          <cell r="B23">
            <v>25.166666666666668</v>
          </cell>
          <cell r="C23">
            <v>30.9</v>
          </cell>
          <cell r="D23">
            <v>20.9</v>
          </cell>
          <cell r="E23">
            <v>74.333333333333329</v>
          </cell>
          <cell r="F23">
            <v>93</v>
          </cell>
          <cell r="G23">
            <v>48</v>
          </cell>
          <cell r="H23">
            <v>12.96</v>
          </cell>
          <cell r="I23" t="str">
            <v>NE</v>
          </cell>
          <cell r="J23">
            <v>29.880000000000003</v>
          </cell>
          <cell r="K23">
            <v>0</v>
          </cell>
        </row>
        <row r="24">
          <cell r="B24">
            <v>24.129166666666666</v>
          </cell>
          <cell r="C24">
            <v>30.8</v>
          </cell>
          <cell r="D24">
            <v>20.6</v>
          </cell>
          <cell r="E24">
            <v>79.041666666666671</v>
          </cell>
          <cell r="F24">
            <v>95</v>
          </cell>
          <cell r="G24">
            <v>49</v>
          </cell>
          <cell r="H24">
            <v>7.9200000000000008</v>
          </cell>
          <cell r="I24" t="str">
            <v>NE</v>
          </cell>
          <cell r="J24">
            <v>22.68</v>
          </cell>
          <cell r="K24">
            <v>0</v>
          </cell>
        </row>
        <row r="25">
          <cell r="B25">
            <v>24.133333333333329</v>
          </cell>
          <cell r="C25">
            <v>30.7</v>
          </cell>
          <cell r="D25">
            <v>19.899999999999999</v>
          </cell>
          <cell r="E25">
            <v>80.75</v>
          </cell>
          <cell r="F25">
            <v>96</v>
          </cell>
          <cell r="G25">
            <v>50</v>
          </cell>
          <cell r="H25">
            <v>12.24</v>
          </cell>
          <cell r="I25" t="str">
            <v>L</v>
          </cell>
          <cell r="J25">
            <v>29.52</v>
          </cell>
          <cell r="K25">
            <v>0</v>
          </cell>
        </row>
        <row r="26">
          <cell r="B26">
            <v>24.895833333333339</v>
          </cell>
          <cell r="C26">
            <v>32.299999999999997</v>
          </cell>
          <cell r="D26">
            <v>18.2</v>
          </cell>
          <cell r="E26">
            <v>73.25</v>
          </cell>
          <cell r="F26">
            <v>97</v>
          </cell>
          <cell r="G26">
            <v>34</v>
          </cell>
          <cell r="H26">
            <v>12.96</v>
          </cell>
          <cell r="I26" t="str">
            <v>S</v>
          </cell>
          <cell r="J26">
            <v>25.2</v>
          </cell>
          <cell r="K26">
            <v>0</v>
          </cell>
        </row>
        <row r="27">
          <cell r="B27">
            <v>22.987499999999997</v>
          </cell>
          <cell r="C27">
            <v>31.9</v>
          </cell>
          <cell r="D27">
            <v>14.9</v>
          </cell>
          <cell r="E27">
            <v>66.208333333333329</v>
          </cell>
          <cell r="F27">
            <v>96</v>
          </cell>
          <cell r="G27">
            <v>29</v>
          </cell>
          <cell r="H27">
            <v>9.3600000000000012</v>
          </cell>
          <cell r="I27" t="str">
            <v>SE</v>
          </cell>
          <cell r="J27">
            <v>25.2</v>
          </cell>
          <cell r="K27">
            <v>0</v>
          </cell>
        </row>
        <row r="28">
          <cell r="B28">
            <v>23.212500000000002</v>
          </cell>
          <cell r="C28">
            <v>33.1</v>
          </cell>
          <cell r="D28">
            <v>14.5</v>
          </cell>
          <cell r="E28">
            <v>73.458333333333329</v>
          </cell>
          <cell r="F28">
            <v>97</v>
          </cell>
          <cell r="G28">
            <v>39</v>
          </cell>
          <cell r="H28">
            <v>12.6</v>
          </cell>
          <cell r="I28" t="str">
            <v>N</v>
          </cell>
          <cell r="J28">
            <v>29.880000000000003</v>
          </cell>
          <cell r="K28">
            <v>0</v>
          </cell>
        </row>
        <row r="29">
          <cell r="B29">
            <v>24.895833333333329</v>
          </cell>
          <cell r="C29">
            <v>31.2</v>
          </cell>
          <cell r="D29">
            <v>19.899999999999999</v>
          </cell>
          <cell r="E29">
            <v>69.875</v>
          </cell>
          <cell r="F29">
            <v>85</v>
          </cell>
          <cell r="G29">
            <v>49</v>
          </cell>
          <cell r="H29">
            <v>9.7200000000000006</v>
          </cell>
          <cell r="I29" t="str">
            <v>NE</v>
          </cell>
          <cell r="J29">
            <v>25.56</v>
          </cell>
          <cell r="K29">
            <v>0</v>
          </cell>
        </row>
        <row r="30">
          <cell r="B30">
            <v>25.133333333333329</v>
          </cell>
          <cell r="C30">
            <v>32.6</v>
          </cell>
          <cell r="D30">
            <v>20.100000000000001</v>
          </cell>
          <cell r="E30">
            <v>79.25</v>
          </cell>
          <cell r="F30">
            <v>97</v>
          </cell>
          <cell r="G30">
            <v>52</v>
          </cell>
          <cell r="H30">
            <v>19.440000000000001</v>
          </cell>
          <cell r="J30">
            <v>42.12</v>
          </cell>
          <cell r="K30">
            <v>40</v>
          </cell>
        </row>
        <row r="31">
          <cell r="B31">
            <v>23.570833333333336</v>
          </cell>
          <cell r="C31">
            <v>29.8</v>
          </cell>
          <cell r="D31">
            <v>19.5</v>
          </cell>
          <cell r="E31">
            <v>86.833333333333329</v>
          </cell>
          <cell r="F31">
            <v>97</v>
          </cell>
          <cell r="G31">
            <v>61</v>
          </cell>
          <cell r="H31">
            <v>15.48</v>
          </cell>
          <cell r="I31" t="str">
            <v>O</v>
          </cell>
          <cell r="J31">
            <v>35.28</v>
          </cell>
          <cell r="K31">
            <v>17.399999999999999</v>
          </cell>
        </row>
        <row r="32">
          <cell r="B32">
            <v>24.941666666666666</v>
          </cell>
          <cell r="C32">
            <v>31.1</v>
          </cell>
          <cell r="D32">
            <v>21.2</v>
          </cell>
          <cell r="E32">
            <v>82.875</v>
          </cell>
          <cell r="F32">
            <v>96</v>
          </cell>
          <cell r="G32">
            <v>53</v>
          </cell>
          <cell r="H32">
            <v>9</v>
          </cell>
          <cell r="I32" t="str">
            <v>SO</v>
          </cell>
          <cell r="J32">
            <v>51.480000000000004</v>
          </cell>
          <cell r="K32">
            <v>14.799999999999999</v>
          </cell>
        </row>
        <row r="33">
          <cell r="B33">
            <v>24.600000000000005</v>
          </cell>
          <cell r="C33">
            <v>30.3</v>
          </cell>
          <cell r="D33">
            <v>22.3</v>
          </cell>
          <cell r="E33">
            <v>87.166666666666671</v>
          </cell>
          <cell r="F33">
            <v>96</v>
          </cell>
          <cell r="G33">
            <v>62</v>
          </cell>
          <cell r="H33">
            <v>6.84</v>
          </cell>
          <cell r="I33" t="str">
            <v>S</v>
          </cell>
          <cell r="J33">
            <v>21.240000000000002</v>
          </cell>
          <cell r="K33">
            <v>0.2</v>
          </cell>
        </row>
        <row r="34">
          <cell r="B34">
            <v>25.508333333333329</v>
          </cell>
          <cell r="C34">
            <v>31.4</v>
          </cell>
          <cell r="D34">
            <v>21.3</v>
          </cell>
          <cell r="E34">
            <v>81.25</v>
          </cell>
          <cell r="F34">
            <v>96</v>
          </cell>
          <cell r="G34">
            <v>52</v>
          </cell>
          <cell r="H34">
            <v>8.64</v>
          </cell>
          <cell r="I34" t="str">
            <v>SO</v>
          </cell>
          <cell r="J34">
            <v>19.440000000000001</v>
          </cell>
          <cell r="K34">
            <v>0</v>
          </cell>
        </row>
        <row r="35">
          <cell r="B35">
            <v>23.787500000000005</v>
          </cell>
          <cell r="C35">
            <v>32.5</v>
          </cell>
          <cell r="D35">
            <v>19.5</v>
          </cell>
          <cell r="E35">
            <v>85.458333333333329</v>
          </cell>
          <cell r="F35">
            <v>96</v>
          </cell>
          <cell r="G35">
            <v>52</v>
          </cell>
          <cell r="H35">
            <v>38.159999999999997</v>
          </cell>
          <cell r="I35" t="str">
            <v>L</v>
          </cell>
          <cell r="J35">
            <v>60.12</v>
          </cell>
          <cell r="K35">
            <v>9.5999999999999979</v>
          </cell>
        </row>
        <row r="36">
          <cell r="I36" t="str">
            <v>NE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K5">
            <v>0</v>
          </cell>
        </row>
      </sheetData>
      <sheetData sheetId="1">
        <row r="5">
          <cell r="K5" t="str">
            <v>*</v>
          </cell>
        </row>
      </sheetData>
      <sheetData sheetId="2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I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I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I33" t="str">
            <v>*</v>
          </cell>
          <cell r="J33" t="str">
            <v>*</v>
          </cell>
          <cell r="K33" t="str">
            <v>*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 t="str">
            <v>*</v>
          </cell>
          <cell r="F34" t="str">
            <v>*</v>
          </cell>
          <cell r="G34" t="str">
            <v>*</v>
          </cell>
          <cell r="H34" t="str">
            <v>*</v>
          </cell>
          <cell r="I34" t="str">
            <v>*</v>
          </cell>
          <cell r="J34" t="str">
            <v>*</v>
          </cell>
          <cell r="K34" t="str">
            <v>*</v>
          </cell>
        </row>
        <row r="35">
          <cell r="B35" t="str">
            <v>*</v>
          </cell>
          <cell r="C35" t="str">
            <v>*</v>
          </cell>
          <cell r="D35" t="str">
            <v>*</v>
          </cell>
          <cell r="E35" t="str">
            <v>*</v>
          </cell>
          <cell r="F35" t="str">
            <v>*</v>
          </cell>
          <cell r="G35" t="str">
            <v>*</v>
          </cell>
          <cell r="H35" t="str">
            <v>*</v>
          </cell>
          <cell r="I35" t="str">
            <v>*</v>
          </cell>
          <cell r="J35" t="str">
            <v>*</v>
          </cell>
          <cell r="K35" t="str">
            <v>*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K5">
            <v>0</v>
          </cell>
        </row>
      </sheetData>
      <sheetData sheetId="1">
        <row r="5">
          <cell r="K5">
            <v>0.8</v>
          </cell>
        </row>
      </sheetData>
      <sheetData sheetId="2">
        <row r="5">
          <cell r="B5">
            <v>26.145833333333329</v>
          </cell>
          <cell r="C5">
            <v>31.9</v>
          </cell>
          <cell r="D5">
            <v>21.8</v>
          </cell>
          <cell r="E5">
            <v>69.625</v>
          </cell>
          <cell r="F5">
            <v>85</v>
          </cell>
          <cell r="G5">
            <v>47</v>
          </cell>
          <cell r="H5">
            <v>25.2</v>
          </cell>
          <cell r="I5" t="str">
            <v>NE</v>
          </cell>
          <cell r="J5">
            <v>39.24</v>
          </cell>
          <cell r="K5">
            <v>0</v>
          </cell>
        </row>
        <row r="6">
          <cell r="B6">
            <v>26.541666666666661</v>
          </cell>
          <cell r="C6">
            <v>32.4</v>
          </cell>
          <cell r="D6">
            <v>22</v>
          </cell>
          <cell r="E6">
            <v>66.125</v>
          </cell>
          <cell r="F6">
            <v>83</v>
          </cell>
          <cell r="G6">
            <v>47</v>
          </cell>
          <cell r="H6">
            <v>20.16</v>
          </cell>
          <cell r="I6" t="str">
            <v>NE</v>
          </cell>
          <cell r="J6">
            <v>37.800000000000004</v>
          </cell>
          <cell r="K6">
            <v>0</v>
          </cell>
        </row>
        <row r="7">
          <cell r="B7">
            <v>26.712500000000002</v>
          </cell>
          <cell r="C7">
            <v>31.9</v>
          </cell>
          <cell r="D7">
            <v>22.9</v>
          </cell>
          <cell r="E7">
            <v>71.541666666666671</v>
          </cell>
          <cell r="F7">
            <v>89</v>
          </cell>
          <cell r="G7">
            <v>51</v>
          </cell>
          <cell r="H7">
            <v>19.079999999999998</v>
          </cell>
          <cell r="I7" t="str">
            <v>L</v>
          </cell>
          <cell r="J7">
            <v>37.080000000000005</v>
          </cell>
          <cell r="K7">
            <v>0</v>
          </cell>
        </row>
        <row r="8">
          <cell r="B8">
            <v>25.033333333333331</v>
          </cell>
          <cell r="C8">
            <v>31.4</v>
          </cell>
          <cell r="D8">
            <v>22.1</v>
          </cell>
          <cell r="E8">
            <v>82.625</v>
          </cell>
          <cell r="F8">
            <v>93</v>
          </cell>
          <cell r="G8">
            <v>56</v>
          </cell>
          <cell r="H8">
            <v>17.28</v>
          </cell>
          <cell r="I8" t="str">
            <v>NE</v>
          </cell>
          <cell r="J8">
            <v>48.96</v>
          </cell>
          <cell r="K8">
            <v>8.7999999999999989</v>
          </cell>
        </row>
        <row r="9">
          <cell r="B9">
            <v>23.991666666666671</v>
          </cell>
          <cell r="C9">
            <v>30.4</v>
          </cell>
          <cell r="D9">
            <v>21.4</v>
          </cell>
          <cell r="E9">
            <v>85.125</v>
          </cell>
          <cell r="F9">
            <v>95</v>
          </cell>
          <cell r="G9">
            <v>54</v>
          </cell>
          <cell r="H9">
            <v>12.96</v>
          </cell>
          <cell r="I9" t="str">
            <v>S</v>
          </cell>
          <cell r="J9">
            <v>30.6</v>
          </cell>
          <cell r="K9">
            <v>0.60000000000000009</v>
          </cell>
        </row>
        <row r="10">
          <cell r="B10">
            <v>24.241666666666664</v>
          </cell>
          <cell r="C10">
            <v>30.3</v>
          </cell>
          <cell r="D10">
            <v>21.3</v>
          </cell>
          <cell r="E10">
            <v>84.958333333333329</v>
          </cell>
          <cell r="F10">
            <v>95</v>
          </cell>
          <cell r="G10">
            <v>54</v>
          </cell>
          <cell r="H10">
            <v>17.28</v>
          </cell>
          <cell r="I10" t="str">
            <v>N</v>
          </cell>
          <cell r="J10">
            <v>36.72</v>
          </cell>
          <cell r="K10">
            <v>6.2</v>
          </cell>
        </row>
        <row r="11">
          <cell r="B11">
            <v>23.858333333333331</v>
          </cell>
          <cell r="C11">
            <v>30.9</v>
          </cell>
          <cell r="D11">
            <v>21.5</v>
          </cell>
          <cell r="E11">
            <v>87.291666666666671</v>
          </cell>
          <cell r="F11">
            <v>95</v>
          </cell>
          <cell r="G11">
            <v>55</v>
          </cell>
          <cell r="H11">
            <v>14.76</v>
          </cell>
          <cell r="I11" t="str">
            <v>O</v>
          </cell>
          <cell r="J11">
            <v>31.319999999999997</v>
          </cell>
          <cell r="K11">
            <v>39.6</v>
          </cell>
        </row>
        <row r="12">
          <cell r="B12">
            <v>23.491666666666674</v>
          </cell>
          <cell r="C12">
            <v>29.6</v>
          </cell>
          <cell r="D12">
            <v>21</v>
          </cell>
          <cell r="E12">
            <v>88.083333333333329</v>
          </cell>
          <cell r="F12">
            <v>95</v>
          </cell>
          <cell r="G12">
            <v>64</v>
          </cell>
          <cell r="H12">
            <v>20.16</v>
          </cell>
          <cell r="I12" t="str">
            <v>NE</v>
          </cell>
          <cell r="J12">
            <v>37.440000000000005</v>
          </cell>
          <cell r="K12">
            <v>11.8</v>
          </cell>
        </row>
        <row r="13">
          <cell r="B13">
            <v>23.183333333333334</v>
          </cell>
          <cell r="C13">
            <v>30.5</v>
          </cell>
          <cell r="D13">
            <v>20.399999999999999</v>
          </cell>
          <cell r="E13">
            <v>85.583333333333329</v>
          </cell>
          <cell r="F13">
            <v>96</v>
          </cell>
          <cell r="G13">
            <v>53</v>
          </cell>
          <cell r="H13">
            <v>11.520000000000001</v>
          </cell>
          <cell r="I13" t="str">
            <v>NE</v>
          </cell>
          <cell r="J13">
            <v>24.12</v>
          </cell>
          <cell r="K13">
            <v>0</v>
          </cell>
        </row>
        <row r="14">
          <cell r="B14">
            <v>25.262500000000003</v>
          </cell>
          <cell r="C14">
            <v>31.7</v>
          </cell>
          <cell r="D14">
            <v>20.6</v>
          </cell>
          <cell r="E14">
            <v>77</v>
          </cell>
          <cell r="F14">
            <v>95</v>
          </cell>
          <cell r="G14">
            <v>43</v>
          </cell>
          <cell r="H14">
            <v>10.8</v>
          </cell>
          <cell r="I14" t="str">
            <v>S</v>
          </cell>
          <cell r="J14">
            <v>26.64</v>
          </cell>
          <cell r="K14">
            <v>0.2</v>
          </cell>
        </row>
        <row r="15">
          <cell r="B15">
            <v>25.445833333333329</v>
          </cell>
          <cell r="C15">
            <v>31.7</v>
          </cell>
          <cell r="D15">
            <v>20.5</v>
          </cell>
          <cell r="E15">
            <v>71.416666666666671</v>
          </cell>
          <cell r="F15">
            <v>90</v>
          </cell>
          <cell r="G15">
            <v>42</v>
          </cell>
          <cell r="H15">
            <v>11.879999999999999</v>
          </cell>
          <cell r="I15" t="str">
            <v>S</v>
          </cell>
          <cell r="J15">
            <v>29.52</v>
          </cell>
          <cell r="K15">
            <v>0</v>
          </cell>
        </row>
        <row r="16">
          <cell r="B16">
            <v>25.316666666666666</v>
          </cell>
          <cell r="C16">
            <v>32.1</v>
          </cell>
          <cell r="D16">
            <v>19.600000000000001</v>
          </cell>
          <cell r="E16">
            <v>69.5</v>
          </cell>
          <cell r="F16">
            <v>93</v>
          </cell>
          <cell r="G16">
            <v>37</v>
          </cell>
          <cell r="H16">
            <v>6.12</v>
          </cell>
          <cell r="I16" t="str">
            <v>S</v>
          </cell>
          <cell r="J16">
            <v>38.159999999999997</v>
          </cell>
          <cell r="K16">
            <v>0</v>
          </cell>
        </row>
        <row r="17">
          <cell r="B17">
            <v>22.324999999999999</v>
          </cell>
          <cell r="C17">
            <v>30.6</v>
          </cell>
          <cell r="D17">
            <v>18.399999999999999</v>
          </cell>
          <cell r="E17">
            <v>77.333333333333329</v>
          </cell>
          <cell r="F17">
            <v>93</v>
          </cell>
          <cell r="G17">
            <v>46</v>
          </cell>
          <cell r="H17">
            <v>20.16</v>
          </cell>
          <cell r="I17" t="str">
            <v>NE</v>
          </cell>
          <cell r="J17">
            <v>40.32</v>
          </cell>
          <cell r="K17">
            <v>3.4000000000000004</v>
          </cell>
        </row>
        <row r="18">
          <cell r="B18">
            <v>22.491666666666664</v>
          </cell>
          <cell r="C18">
            <v>30</v>
          </cell>
          <cell r="D18">
            <v>18.399999999999999</v>
          </cell>
          <cell r="E18">
            <v>79</v>
          </cell>
          <cell r="F18">
            <v>92</v>
          </cell>
          <cell r="G18">
            <v>49</v>
          </cell>
          <cell r="H18">
            <v>19.079999999999998</v>
          </cell>
          <cell r="I18" t="str">
            <v>NE</v>
          </cell>
          <cell r="J18">
            <v>34.92</v>
          </cell>
          <cell r="K18">
            <v>0.2</v>
          </cell>
        </row>
        <row r="19">
          <cell r="B19">
            <v>23.587500000000002</v>
          </cell>
          <cell r="C19">
            <v>31.6</v>
          </cell>
          <cell r="D19">
            <v>19.8</v>
          </cell>
          <cell r="E19">
            <v>78.125</v>
          </cell>
          <cell r="F19">
            <v>91</v>
          </cell>
          <cell r="G19">
            <v>49</v>
          </cell>
          <cell r="H19">
            <v>18.36</v>
          </cell>
          <cell r="I19" t="str">
            <v>NE</v>
          </cell>
          <cell r="J19">
            <v>39.24</v>
          </cell>
          <cell r="K19">
            <v>0</v>
          </cell>
        </row>
        <row r="20">
          <cell r="B20">
            <v>25.716666666666669</v>
          </cell>
          <cell r="C20">
            <v>32.799999999999997</v>
          </cell>
          <cell r="D20">
            <v>20.5</v>
          </cell>
          <cell r="E20">
            <v>72.416666666666671</v>
          </cell>
          <cell r="F20">
            <v>93</v>
          </cell>
          <cell r="G20">
            <v>39</v>
          </cell>
          <cell r="H20">
            <v>8.2799999999999994</v>
          </cell>
          <cell r="I20" t="str">
            <v>L</v>
          </cell>
          <cell r="J20">
            <v>17.28</v>
          </cell>
          <cell r="K20">
            <v>0</v>
          </cell>
        </row>
        <row r="21">
          <cell r="B21">
            <v>26.191666666666663</v>
          </cell>
          <cell r="C21">
            <v>32.9</v>
          </cell>
          <cell r="D21">
            <v>21.5</v>
          </cell>
          <cell r="E21">
            <v>70.416666666666671</v>
          </cell>
          <cell r="F21">
            <v>89</v>
          </cell>
          <cell r="G21">
            <v>43</v>
          </cell>
          <cell r="H21">
            <v>16.2</v>
          </cell>
          <cell r="I21" t="str">
            <v>SE</v>
          </cell>
          <cell r="J21">
            <v>28.08</v>
          </cell>
          <cell r="K21">
            <v>0</v>
          </cell>
        </row>
        <row r="22">
          <cell r="B22">
            <v>26.120833333333334</v>
          </cell>
          <cell r="C22">
            <v>32.6</v>
          </cell>
          <cell r="D22">
            <v>22</v>
          </cell>
          <cell r="E22">
            <v>71.25</v>
          </cell>
          <cell r="F22">
            <v>88</v>
          </cell>
          <cell r="G22">
            <v>44</v>
          </cell>
          <cell r="H22">
            <v>14.04</v>
          </cell>
          <cell r="I22" t="str">
            <v>SE</v>
          </cell>
          <cell r="J22">
            <v>29.16</v>
          </cell>
          <cell r="K22">
            <v>0</v>
          </cell>
        </row>
        <row r="23">
          <cell r="B23">
            <v>25.466666666666665</v>
          </cell>
          <cell r="C23">
            <v>30.9</v>
          </cell>
          <cell r="D23">
            <v>20.9</v>
          </cell>
          <cell r="E23">
            <v>69.041666666666671</v>
          </cell>
          <cell r="F23">
            <v>85</v>
          </cell>
          <cell r="G23">
            <v>46</v>
          </cell>
          <cell r="H23">
            <v>17.28</v>
          </cell>
          <cell r="I23" t="str">
            <v>SE</v>
          </cell>
          <cell r="J23">
            <v>33.840000000000003</v>
          </cell>
          <cell r="K23">
            <v>0</v>
          </cell>
        </row>
        <row r="24">
          <cell r="B24">
            <v>24.345833333333335</v>
          </cell>
          <cell r="C24">
            <v>30.4</v>
          </cell>
          <cell r="D24">
            <v>19.8</v>
          </cell>
          <cell r="E24">
            <v>72.5</v>
          </cell>
          <cell r="F24">
            <v>91</v>
          </cell>
          <cell r="G24">
            <v>44</v>
          </cell>
          <cell r="H24">
            <v>19.079999999999998</v>
          </cell>
          <cell r="I24" t="str">
            <v>NE</v>
          </cell>
          <cell r="J24">
            <v>33.480000000000004</v>
          </cell>
          <cell r="K24">
            <v>0</v>
          </cell>
        </row>
        <row r="25">
          <cell r="B25">
            <v>24.170833333333334</v>
          </cell>
          <cell r="C25">
            <v>31.5</v>
          </cell>
          <cell r="D25">
            <v>20.2</v>
          </cell>
          <cell r="E25">
            <v>75.625</v>
          </cell>
          <cell r="F25">
            <v>93</v>
          </cell>
          <cell r="G25">
            <v>46</v>
          </cell>
          <cell r="H25">
            <v>13.68</v>
          </cell>
          <cell r="I25" t="str">
            <v>S</v>
          </cell>
          <cell r="J25">
            <v>38.519999999999996</v>
          </cell>
          <cell r="K25">
            <v>13.2</v>
          </cell>
        </row>
        <row r="26">
          <cell r="B26">
            <v>22.366666666666671</v>
          </cell>
          <cell r="C26">
            <v>28.2</v>
          </cell>
          <cell r="D26">
            <v>18.3</v>
          </cell>
          <cell r="E26">
            <v>74.75</v>
          </cell>
          <cell r="F26">
            <v>93</v>
          </cell>
          <cell r="G26">
            <v>35</v>
          </cell>
          <cell r="H26">
            <v>15.120000000000001</v>
          </cell>
          <cell r="I26" t="str">
            <v>S</v>
          </cell>
          <cell r="J26">
            <v>33.119999999999997</v>
          </cell>
          <cell r="K26">
            <v>0</v>
          </cell>
        </row>
        <row r="27">
          <cell r="B27">
            <v>20.887499999999999</v>
          </cell>
          <cell r="C27">
            <v>29</v>
          </cell>
          <cell r="D27">
            <v>14.8</v>
          </cell>
          <cell r="E27">
            <v>70.75</v>
          </cell>
          <cell r="F27">
            <v>87</v>
          </cell>
          <cell r="G27">
            <v>41</v>
          </cell>
          <cell r="H27">
            <v>12.6</v>
          </cell>
          <cell r="I27" t="str">
            <v>S</v>
          </cell>
          <cell r="J27">
            <v>21.6</v>
          </cell>
          <cell r="K27">
            <v>0</v>
          </cell>
        </row>
        <row r="28">
          <cell r="B28">
            <v>23.691666666666663</v>
          </cell>
          <cell r="C28">
            <v>31.5</v>
          </cell>
          <cell r="D28">
            <v>18.100000000000001</v>
          </cell>
          <cell r="E28">
            <v>69.041666666666671</v>
          </cell>
          <cell r="F28">
            <v>90</v>
          </cell>
          <cell r="G28">
            <v>38</v>
          </cell>
          <cell r="H28">
            <v>22.68</v>
          </cell>
          <cell r="I28" t="str">
            <v>SE</v>
          </cell>
          <cell r="J28">
            <v>38.880000000000003</v>
          </cell>
          <cell r="K28">
            <v>0</v>
          </cell>
        </row>
        <row r="29">
          <cell r="B29">
            <v>24.362500000000001</v>
          </cell>
          <cell r="C29">
            <v>31.3</v>
          </cell>
          <cell r="D29">
            <v>18.7</v>
          </cell>
          <cell r="E29">
            <v>63.208333333333336</v>
          </cell>
          <cell r="F29">
            <v>84</v>
          </cell>
          <cell r="G29">
            <v>35</v>
          </cell>
          <cell r="H29">
            <v>18.36</v>
          </cell>
          <cell r="I29" t="str">
            <v>NE</v>
          </cell>
          <cell r="J29">
            <v>32.4</v>
          </cell>
          <cell r="K29">
            <v>0</v>
          </cell>
        </row>
        <row r="30">
          <cell r="B30">
            <v>23.037499999999998</v>
          </cell>
          <cell r="C30">
            <v>28.6</v>
          </cell>
          <cell r="D30">
            <v>20.3</v>
          </cell>
          <cell r="E30">
            <v>73.75</v>
          </cell>
          <cell r="F30">
            <v>95</v>
          </cell>
          <cell r="G30">
            <v>51</v>
          </cell>
          <cell r="H30">
            <v>14.04</v>
          </cell>
          <cell r="J30">
            <v>43.92</v>
          </cell>
          <cell r="K30">
            <v>17.599999999999998</v>
          </cell>
        </row>
        <row r="31">
          <cell r="B31">
            <v>22.595833333333335</v>
          </cell>
          <cell r="C31">
            <v>29.4</v>
          </cell>
          <cell r="D31">
            <v>20.7</v>
          </cell>
          <cell r="E31">
            <v>88.125</v>
          </cell>
          <cell r="F31">
            <v>95</v>
          </cell>
          <cell r="G31">
            <v>59</v>
          </cell>
          <cell r="H31">
            <v>12.6</v>
          </cell>
          <cell r="I31" t="str">
            <v>N</v>
          </cell>
          <cell r="J31">
            <v>25.56</v>
          </cell>
          <cell r="K31">
            <v>16.599999999999998</v>
          </cell>
        </row>
        <row r="32">
          <cell r="B32">
            <v>23.420833333333334</v>
          </cell>
          <cell r="C32">
            <v>28.4</v>
          </cell>
          <cell r="D32">
            <v>21.2</v>
          </cell>
          <cell r="E32">
            <v>86.5</v>
          </cell>
          <cell r="F32">
            <v>95</v>
          </cell>
          <cell r="G32">
            <v>66</v>
          </cell>
          <cell r="H32">
            <v>10.44</v>
          </cell>
          <cell r="I32" t="str">
            <v>SO</v>
          </cell>
          <cell r="J32">
            <v>25.2</v>
          </cell>
          <cell r="K32">
            <v>3.4000000000000004</v>
          </cell>
        </row>
        <row r="33">
          <cell r="B33">
            <v>22.933333333333334</v>
          </cell>
          <cell r="C33">
            <v>27.2</v>
          </cell>
          <cell r="D33">
            <v>21.3</v>
          </cell>
          <cell r="E33">
            <v>87.541666666666671</v>
          </cell>
          <cell r="F33">
            <v>94</v>
          </cell>
          <cell r="G33">
            <v>66</v>
          </cell>
          <cell r="H33">
            <v>8.64</v>
          </cell>
          <cell r="I33" t="str">
            <v>SO</v>
          </cell>
          <cell r="J33">
            <v>24.12</v>
          </cell>
          <cell r="K33">
            <v>9.6000000000000014</v>
          </cell>
        </row>
        <row r="34">
          <cell r="B34">
            <v>22.625</v>
          </cell>
          <cell r="C34">
            <v>27.8</v>
          </cell>
          <cell r="D34">
            <v>19.600000000000001</v>
          </cell>
          <cell r="E34">
            <v>80.291666666666671</v>
          </cell>
          <cell r="F34">
            <v>95</v>
          </cell>
          <cell r="G34">
            <v>55</v>
          </cell>
          <cell r="H34">
            <v>7.9200000000000008</v>
          </cell>
          <cell r="I34" t="str">
            <v>SO</v>
          </cell>
          <cell r="J34">
            <v>23.040000000000003</v>
          </cell>
          <cell r="K34">
            <v>0</v>
          </cell>
        </row>
        <row r="35">
          <cell r="B35">
            <v>21.091666666666665</v>
          </cell>
          <cell r="C35">
            <v>26.7</v>
          </cell>
          <cell r="D35">
            <v>16.2</v>
          </cell>
          <cell r="E35">
            <v>80.875</v>
          </cell>
          <cell r="F35">
            <v>94</v>
          </cell>
          <cell r="G35">
            <v>60</v>
          </cell>
          <cell r="H35">
            <v>11.16</v>
          </cell>
          <cell r="I35" t="str">
            <v>S</v>
          </cell>
          <cell r="J35">
            <v>19.440000000000001</v>
          </cell>
          <cell r="K35">
            <v>0</v>
          </cell>
        </row>
        <row r="36">
          <cell r="I36" t="str">
            <v>NE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K5">
            <v>0.2</v>
          </cell>
        </row>
      </sheetData>
      <sheetData sheetId="1">
        <row r="5">
          <cell r="K5">
            <v>0</v>
          </cell>
        </row>
      </sheetData>
      <sheetData sheetId="2">
        <row r="5">
          <cell r="B5">
            <v>25.870833333333326</v>
          </cell>
          <cell r="C5">
            <v>32.6</v>
          </cell>
          <cell r="D5">
            <v>21.5</v>
          </cell>
          <cell r="E5">
            <v>75.333333333333329</v>
          </cell>
          <cell r="F5">
            <v>93</v>
          </cell>
          <cell r="G5">
            <v>47</v>
          </cell>
          <cell r="H5" t="str">
            <v>*</v>
          </cell>
          <cell r="I5" t="str">
            <v>*</v>
          </cell>
          <cell r="J5" t="str">
            <v>*</v>
          </cell>
          <cell r="K5">
            <v>0.2</v>
          </cell>
        </row>
        <row r="6">
          <cell r="B6">
            <v>25.358333333333334</v>
          </cell>
          <cell r="C6">
            <v>32.6</v>
          </cell>
          <cell r="D6">
            <v>20</v>
          </cell>
          <cell r="E6">
            <v>77.75</v>
          </cell>
          <cell r="F6">
            <v>92</v>
          </cell>
          <cell r="G6">
            <v>48</v>
          </cell>
          <cell r="H6" t="str">
            <v>*</v>
          </cell>
          <cell r="I6" t="str">
            <v>*</v>
          </cell>
          <cell r="J6" t="str">
            <v>*</v>
          </cell>
          <cell r="K6">
            <v>0</v>
          </cell>
        </row>
        <row r="7">
          <cell r="B7">
            <v>25.512500000000003</v>
          </cell>
          <cell r="C7">
            <v>31.2</v>
          </cell>
          <cell r="D7">
            <v>21.3</v>
          </cell>
          <cell r="E7">
            <v>76.291666666666671</v>
          </cell>
          <cell r="F7">
            <v>95</v>
          </cell>
          <cell r="G7">
            <v>51</v>
          </cell>
          <cell r="H7" t="str">
            <v>*</v>
          </cell>
          <cell r="I7" t="str">
            <v>*</v>
          </cell>
          <cell r="J7" t="str">
            <v>*</v>
          </cell>
          <cell r="K7">
            <v>0</v>
          </cell>
        </row>
        <row r="8">
          <cell r="B8">
            <v>25.508333333333336</v>
          </cell>
          <cell r="C8">
            <v>29.4</v>
          </cell>
          <cell r="D8">
            <v>23.1</v>
          </cell>
          <cell r="E8">
            <v>77.625</v>
          </cell>
          <cell r="F8">
            <v>90</v>
          </cell>
          <cell r="G8">
            <v>63</v>
          </cell>
          <cell r="H8" t="str">
            <v>*</v>
          </cell>
          <cell r="I8" t="str">
            <v>*</v>
          </cell>
          <cell r="J8" t="str">
            <v>*</v>
          </cell>
          <cell r="K8">
            <v>0</v>
          </cell>
        </row>
        <row r="9">
          <cell r="B9">
            <v>25.662499999999994</v>
          </cell>
          <cell r="C9">
            <v>32</v>
          </cell>
          <cell r="D9">
            <v>21.8</v>
          </cell>
          <cell r="E9">
            <v>77.583333333333329</v>
          </cell>
          <cell r="F9">
            <v>93</v>
          </cell>
          <cell r="G9">
            <v>48</v>
          </cell>
          <cell r="H9" t="str">
            <v>*</v>
          </cell>
          <cell r="I9" t="str">
            <v>*</v>
          </cell>
          <cell r="J9" t="str">
            <v>*</v>
          </cell>
          <cell r="K9">
            <v>0</v>
          </cell>
        </row>
        <row r="10">
          <cell r="B10">
            <v>25.466666666666665</v>
          </cell>
          <cell r="C10">
            <v>32.5</v>
          </cell>
          <cell r="D10">
            <v>22</v>
          </cell>
          <cell r="E10">
            <v>77.958333333333329</v>
          </cell>
          <cell r="F10">
            <v>92</v>
          </cell>
          <cell r="G10">
            <v>49</v>
          </cell>
          <cell r="H10" t="str">
            <v>*</v>
          </cell>
          <cell r="I10" t="str">
            <v>*</v>
          </cell>
          <cell r="J10" t="str">
            <v>*</v>
          </cell>
          <cell r="K10">
            <v>0</v>
          </cell>
        </row>
        <row r="11">
          <cell r="B11">
            <v>25.108333333333334</v>
          </cell>
          <cell r="C11">
            <v>31.1</v>
          </cell>
          <cell r="D11">
            <v>21.8</v>
          </cell>
          <cell r="E11">
            <v>80.958333333333329</v>
          </cell>
          <cell r="F11">
            <v>94</v>
          </cell>
          <cell r="G11">
            <v>54</v>
          </cell>
          <cell r="H11" t="str">
            <v>*</v>
          </cell>
          <cell r="I11" t="str">
            <v>*</v>
          </cell>
          <cell r="J11" t="str">
            <v>*</v>
          </cell>
          <cell r="K11">
            <v>0</v>
          </cell>
        </row>
        <row r="12">
          <cell r="B12">
            <v>24.658333333333335</v>
          </cell>
          <cell r="C12">
            <v>31.2</v>
          </cell>
          <cell r="D12">
            <v>21.4</v>
          </cell>
          <cell r="E12">
            <v>81.208333333333329</v>
          </cell>
          <cell r="F12">
            <v>92</v>
          </cell>
          <cell r="G12">
            <v>56</v>
          </cell>
          <cell r="H12" t="str">
            <v>*</v>
          </cell>
          <cell r="I12" t="str">
            <v>*</v>
          </cell>
          <cell r="J12" t="str">
            <v>*</v>
          </cell>
          <cell r="K12">
            <v>0</v>
          </cell>
        </row>
        <row r="13">
          <cell r="B13">
            <v>24.829166666666666</v>
          </cell>
          <cell r="C13">
            <v>31.6</v>
          </cell>
          <cell r="D13">
            <v>21.5</v>
          </cell>
          <cell r="E13">
            <v>82.625</v>
          </cell>
          <cell r="F13">
            <v>96</v>
          </cell>
          <cell r="G13">
            <v>46</v>
          </cell>
          <cell r="H13" t="str">
            <v>*</v>
          </cell>
          <cell r="I13" t="str">
            <v>*</v>
          </cell>
          <cell r="J13" t="str">
            <v>*</v>
          </cell>
          <cell r="K13">
            <v>0</v>
          </cell>
        </row>
        <row r="14">
          <cell r="B14">
            <v>24.895833333333332</v>
          </cell>
          <cell r="C14">
            <v>31.3</v>
          </cell>
          <cell r="D14">
            <v>21.7</v>
          </cell>
          <cell r="E14">
            <v>79.083333333333329</v>
          </cell>
          <cell r="F14">
            <v>96</v>
          </cell>
          <cell r="G14">
            <v>46</v>
          </cell>
          <cell r="H14" t="str">
            <v>*</v>
          </cell>
          <cell r="I14" t="str">
            <v>*</v>
          </cell>
          <cell r="J14" t="str">
            <v>*</v>
          </cell>
          <cell r="K14">
            <v>0</v>
          </cell>
        </row>
        <row r="15">
          <cell r="B15">
            <v>24.995833333333326</v>
          </cell>
          <cell r="C15">
            <v>31.8</v>
          </cell>
          <cell r="D15">
            <v>20.6</v>
          </cell>
          <cell r="E15">
            <v>79.375</v>
          </cell>
          <cell r="F15">
            <v>95</v>
          </cell>
          <cell r="G15">
            <v>44</v>
          </cell>
          <cell r="H15" t="str">
            <v>*</v>
          </cell>
          <cell r="I15" t="str">
            <v>*</v>
          </cell>
          <cell r="J15" t="str">
            <v>*</v>
          </cell>
          <cell r="K15">
            <v>0</v>
          </cell>
        </row>
        <row r="16">
          <cell r="B16">
            <v>25.891666666666676</v>
          </cell>
          <cell r="C16">
            <v>32.4</v>
          </cell>
          <cell r="D16">
            <v>21.2</v>
          </cell>
          <cell r="E16">
            <v>71</v>
          </cell>
          <cell r="F16">
            <v>89</v>
          </cell>
          <cell r="G16">
            <v>43</v>
          </cell>
          <cell r="H16" t="str">
            <v>*</v>
          </cell>
          <cell r="I16" t="str">
            <v>*</v>
          </cell>
          <cell r="J16" t="str">
            <v>*</v>
          </cell>
          <cell r="K16">
            <v>0</v>
          </cell>
        </row>
        <row r="17">
          <cell r="B17">
            <v>25.483333333333334</v>
          </cell>
          <cell r="C17">
            <v>32</v>
          </cell>
          <cell r="D17">
            <v>20.6</v>
          </cell>
          <cell r="E17">
            <v>68.5</v>
          </cell>
          <cell r="F17">
            <v>84</v>
          </cell>
          <cell r="G17">
            <v>42</v>
          </cell>
          <cell r="H17" t="str">
            <v>*</v>
          </cell>
          <cell r="I17" t="str">
            <v>*</v>
          </cell>
          <cell r="J17" t="str">
            <v>*</v>
          </cell>
          <cell r="K17">
            <v>0</v>
          </cell>
        </row>
        <row r="18">
          <cell r="B18">
            <v>25.525000000000002</v>
          </cell>
          <cell r="C18">
            <v>32.200000000000003</v>
          </cell>
          <cell r="D18">
            <v>20.399999999999999</v>
          </cell>
          <cell r="E18">
            <v>68.291666666666671</v>
          </cell>
          <cell r="F18">
            <v>87</v>
          </cell>
          <cell r="G18">
            <v>41</v>
          </cell>
          <cell r="H18" t="str">
            <v>*</v>
          </cell>
          <cell r="I18" t="str">
            <v>*</v>
          </cell>
          <cell r="J18" t="str">
            <v>*</v>
          </cell>
          <cell r="K18">
            <v>0</v>
          </cell>
        </row>
        <row r="19">
          <cell r="B19">
            <v>25.675000000000001</v>
          </cell>
          <cell r="C19">
            <v>32.299999999999997</v>
          </cell>
          <cell r="D19">
            <v>21.3</v>
          </cell>
          <cell r="E19">
            <v>67.916666666666671</v>
          </cell>
          <cell r="F19">
            <v>84</v>
          </cell>
          <cell r="G19">
            <v>38</v>
          </cell>
          <cell r="H19" t="str">
            <v>*</v>
          </cell>
          <cell r="I19" t="str">
            <v>*</v>
          </cell>
          <cell r="J19" t="str">
            <v>*</v>
          </cell>
          <cell r="K19">
            <v>0</v>
          </cell>
        </row>
        <row r="20">
          <cell r="B20">
            <v>25.75</v>
          </cell>
          <cell r="C20">
            <v>32.5</v>
          </cell>
          <cell r="D20">
            <v>20.399999999999999</v>
          </cell>
          <cell r="E20">
            <v>71.583333333333329</v>
          </cell>
          <cell r="F20">
            <v>92</v>
          </cell>
          <cell r="G20">
            <v>41</v>
          </cell>
          <cell r="H20" t="str">
            <v>*</v>
          </cell>
          <cell r="I20" t="str">
            <v>*</v>
          </cell>
          <cell r="J20" t="str">
            <v>*</v>
          </cell>
          <cell r="K20">
            <v>0</v>
          </cell>
        </row>
        <row r="21">
          <cell r="B21">
            <v>26.25</v>
          </cell>
          <cell r="C21">
            <v>33.700000000000003</v>
          </cell>
          <cell r="D21">
            <v>21.4</v>
          </cell>
          <cell r="E21">
            <v>69.416666666666671</v>
          </cell>
          <cell r="F21">
            <v>88</v>
          </cell>
          <cell r="G21">
            <v>34</v>
          </cell>
          <cell r="H21" t="str">
            <v>*</v>
          </cell>
          <cell r="I21" t="str">
            <v>*</v>
          </cell>
          <cell r="J21" t="str">
            <v>*</v>
          </cell>
          <cell r="K21">
            <v>0</v>
          </cell>
        </row>
        <row r="22">
          <cell r="B22">
            <v>25.3125</v>
          </cell>
          <cell r="C22">
            <v>33.299999999999997</v>
          </cell>
          <cell r="D22">
            <v>19.2</v>
          </cell>
          <cell r="E22">
            <v>70.833333333333329</v>
          </cell>
          <cell r="F22">
            <v>93</v>
          </cell>
          <cell r="G22">
            <v>40</v>
          </cell>
          <cell r="H22" t="str">
            <v>*</v>
          </cell>
          <cell r="I22" t="str">
            <v>*</v>
          </cell>
          <cell r="J22" t="str">
            <v>*</v>
          </cell>
          <cell r="K22">
            <v>0</v>
          </cell>
        </row>
        <row r="23">
          <cell r="B23">
            <v>25.483333333333334</v>
          </cell>
          <cell r="C23">
            <v>32.1</v>
          </cell>
          <cell r="D23">
            <v>20.100000000000001</v>
          </cell>
          <cell r="E23">
            <v>68.708333333333329</v>
          </cell>
          <cell r="F23">
            <v>91</v>
          </cell>
          <cell r="G23">
            <v>40</v>
          </cell>
          <cell r="H23" t="str">
            <v>*</v>
          </cell>
          <cell r="I23" t="str">
            <v>*</v>
          </cell>
          <cell r="J23" t="str">
            <v>*</v>
          </cell>
          <cell r="K23">
            <v>0</v>
          </cell>
        </row>
        <row r="24">
          <cell r="B24">
            <v>24.133333333333329</v>
          </cell>
          <cell r="C24">
            <v>31.4</v>
          </cell>
          <cell r="D24">
            <v>18.899999999999999</v>
          </cell>
          <cell r="E24">
            <v>72.625</v>
          </cell>
          <cell r="F24">
            <v>94</v>
          </cell>
          <cell r="G24">
            <v>41</v>
          </cell>
          <cell r="H24" t="str">
            <v>*</v>
          </cell>
          <cell r="I24" t="str">
            <v>*</v>
          </cell>
          <cell r="J24" t="str">
            <v>*</v>
          </cell>
          <cell r="K24">
            <v>0</v>
          </cell>
        </row>
        <row r="25">
          <cell r="B25">
            <v>24.454166666666666</v>
          </cell>
          <cell r="C25">
            <v>31.6</v>
          </cell>
          <cell r="D25">
            <v>19</v>
          </cell>
          <cell r="E25">
            <v>72.791666666666671</v>
          </cell>
          <cell r="F25">
            <v>94</v>
          </cell>
          <cell r="G25">
            <v>44</v>
          </cell>
          <cell r="H25" t="str">
            <v>*</v>
          </cell>
          <cell r="I25" t="str">
            <v>*</v>
          </cell>
          <cell r="J25" t="str">
            <v>*</v>
          </cell>
          <cell r="K25">
            <v>0</v>
          </cell>
        </row>
        <row r="26">
          <cell r="B26">
            <v>25.283333333333335</v>
          </cell>
          <cell r="C26">
            <v>32.299999999999997</v>
          </cell>
          <cell r="D26">
            <v>19.3</v>
          </cell>
          <cell r="E26">
            <v>67.5</v>
          </cell>
          <cell r="F26">
            <v>94</v>
          </cell>
          <cell r="G26">
            <v>28</v>
          </cell>
          <cell r="H26" t="str">
            <v>*</v>
          </cell>
          <cell r="I26" t="str">
            <v>*</v>
          </cell>
          <cell r="J26" t="str">
            <v>*</v>
          </cell>
          <cell r="K26">
            <v>0</v>
          </cell>
        </row>
        <row r="27">
          <cell r="B27">
            <v>23.716666666666669</v>
          </cell>
          <cell r="C27">
            <v>32</v>
          </cell>
          <cell r="D27">
            <v>15</v>
          </cell>
          <cell r="E27">
            <v>62.916666666666664</v>
          </cell>
          <cell r="F27">
            <v>92</v>
          </cell>
          <cell r="G27">
            <v>34</v>
          </cell>
          <cell r="H27" t="str">
            <v>*</v>
          </cell>
          <cell r="I27" t="str">
            <v>*</v>
          </cell>
          <cell r="J27" t="str">
            <v>*</v>
          </cell>
          <cell r="K27">
            <v>0</v>
          </cell>
        </row>
        <row r="28">
          <cell r="B28">
            <v>24.970833333333331</v>
          </cell>
          <cell r="C28">
            <v>33.4</v>
          </cell>
          <cell r="D28">
            <v>16.7</v>
          </cell>
          <cell r="E28">
            <v>57.5</v>
          </cell>
          <cell r="F28">
            <v>85</v>
          </cell>
          <cell r="G28">
            <v>29</v>
          </cell>
          <cell r="H28" t="str">
            <v>*</v>
          </cell>
          <cell r="I28" t="str">
            <v>*</v>
          </cell>
          <cell r="J28" t="str">
            <v>*</v>
          </cell>
          <cell r="K28">
            <v>0</v>
          </cell>
        </row>
        <row r="29">
          <cell r="B29">
            <v>25.562500000000004</v>
          </cell>
          <cell r="C29">
            <v>32.6</v>
          </cell>
          <cell r="D29">
            <v>20.2</v>
          </cell>
          <cell r="E29">
            <v>64.416666666666671</v>
          </cell>
          <cell r="F29">
            <v>87</v>
          </cell>
          <cell r="G29">
            <v>42</v>
          </cell>
          <cell r="H29" t="str">
            <v>*</v>
          </cell>
          <cell r="I29" t="str">
            <v>*</v>
          </cell>
          <cell r="J29" t="str">
            <v>*</v>
          </cell>
          <cell r="K29">
            <v>2.1999999999999997</v>
          </cell>
        </row>
        <row r="30">
          <cell r="B30">
            <v>26.362499999999997</v>
          </cell>
          <cell r="C30">
            <v>32.6</v>
          </cell>
          <cell r="D30">
            <v>22.2</v>
          </cell>
          <cell r="E30">
            <v>72.541666666666671</v>
          </cell>
          <cell r="F30">
            <v>87</v>
          </cell>
          <cell r="G30">
            <v>48</v>
          </cell>
          <cell r="H30" t="str">
            <v>*</v>
          </cell>
          <cell r="I30" t="str">
            <v>*</v>
          </cell>
          <cell r="J30" t="str">
            <v>*</v>
          </cell>
          <cell r="K30">
            <v>0.4</v>
          </cell>
        </row>
        <row r="31">
          <cell r="B31">
            <v>23.566666666666674</v>
          </cell>
          <cell r="C31">
            <v>28.3</v>
          </cell>
          <cell r="D31">
            <v>20.7</v>
          </cell>
          <cell r="E31">
            <v>83.625</v>
          </cell>
          <cell r="F31">
            <v>95</v>
          </cell>
          <cell r="G31">
            <v>63</v>
          </cell>
          <cell r="H31" t="str">
            <v>*</v>
          </cell>
          <cell r="I31" t="str">
            <v>*</v>
          </cell>
          <cell r="J31" t="str">
            <v>*</v>
          </cell>
          <cell r="K31">
            <v>0</v>
          </cell>
        </row>
        <row r="32">
          <cell r="B32">
            <v>24.120833333333334</v>
          </cell>
          <cell r="C32">
            <v>29.8</v>
          </cell>
          <cell r="D32">
            <v>20.100000000000001</v>
          </cell>
          <cell r="E32">
            <v>82.375</v>
          </cell>
          <cell r="F32">
            <v>95</v>
          </cell>
          <cell r="G32">
            <v>56</v>
          </cell>
          <cell r="H32" t="str">
            <v>*</v>
          </cell>
          <cell r="I32" t="str">
            <v>*</v>
          </cell>
          <cell r="J32" t="str">
            <v>*</v>
          </cell>
          <cell r="K32">
            <v>0.4</v>
          </cell>
        </row>
        <row r="33">
          <cell r="B33">
            <v>24.8125</v>
          </cell>
          <cell r="C33">
            <v>30</v>
          </cell>
          <cell r="D33">
            <v>22.2</v>
          </cell>
          <cell r="E33">
            <v>80.666666666666671</v>
          </cell>
          <cell r="F33">
            <v>93</v>
          </cell>
          <cell r="G33">
            <v>56</v>
          </cell>
          <cell r="H33" t="str">
            <v>*</v>
          </cell>
          <cell r="I33" t="str">
            <v>*</v>
          </cell>
          <cell r="J33" t="str">
            <v>*</v>
          </cell>
          <cell r="K33">
            <v>0</v>
          </cell>
        </row>
        <row r="34">
          <cell r="B34">
            <v>25.670833333333334</v>
          </cell>
          <cell r="C34">
            <v>31.7</v>
          </cell>
          <cell r="D34">
            <v>21.7</v>
          </cell>
          <cell r="E34">
            <v>76.875</v>
          </cell>
          <cell r="F34">
            <v>94</v>
          </cell>
          <cell r="G34">
            <v>48</v>
          </cell>
          <cell r="H34" t="str">
            <v>*</v>
          </cell>
          <cell r="I34" t="str">
            <v>*</v>
          </cell>
          <cell r="J34" t="str">
            <v>*</v>
          </cell>
          <cell r="K34">
            <v>0</v>
          </cell>
        </row>
        <row r="35">
          <cell r="B35">
            <v>24.395833333333329</v>
          </cell>
          <cell r="C35">
            <v>32.299999999999997</v>
          </cell>
          <cell r="D35">
            <v>18.7</v>
          </cell>
          <cell r="E35">
            <v>81.375</v>
          </cell>
          <cell r="F35">
            <v>94</v>
          </cell>
          <cell r="G35">
            <v>50</v>
          </cell>
          <cell r="H35" t="str">
            <v>*</v>
          </cell>
          <cell r="I35" t="str">
            <v>*</v>
          </cell>
          <cell r="J35" t="str">
            <v>*</v>
          </cell>
          <cell r="K35">
            <v>0</v>
          </cell>
        </row>
        <row r="36">
          <cell r="I36" t="str">
            <v>*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K5">
            <v>0</v>
          </cell>
        </row>
      </sheetData>
      <sheetData sheetId="1">
        <row r="5">
          <cell r="K5">
            <v>0</v>
          </cell>
        </row>
      </sheetData>
      <sheetData sheetId="2">
        <row r="5">
          <cell r="B5">
            <v>24.583333333333339</v>
          </cell>
          <cell r="C5">
            <v>32.200000000000003</v>
          </cell>
          <cell r="D5">
            <v>20.399999999999999</v>
          </cell>
          <cell r="E5">
            <v>82.75</v>
          </cell>
          <cell r="F5">
            <v>95</v>
          </cell>
          <cell r="G5">
            <v>48</v>
          </cell>
          <cell r="H5">
            <v>36.72</v>
          </cell>
          <cell r="I5" t="str">
            <v>NE</v>
          </cell>
          <cell r="J5">
            <v>61.2</v>
          </cell>
          <cell r="K5">
            <v>18.799999999999997</v>
          </cell>
        </row>
        <row r="6">
          <cell r="B6">
            <v>24.529166666666669</v>
          </cell>
          <cell r="C6">
            <v>31.2</v>
          </cell>
          <cell r="D6">
            <v>21.2</v>
          </cell>
          <cell r="E6">
            <v>84.416666666666671</v>
          </cell>
          <cell r="F6">
            <v>96</v>
          </cell>
          <cell r="G6">
            <v>53</v>
          </cell>
          <cell r="H6">
            <v>20.52</v>
          </cell>
          <cell r="I6" t="str">
            <v>N</v>
          </cell>
          <cell r="J6">
            <v>46.440000000000005</v>
          </cell>
          <cell r="K6">
            <v>43.8</v>
          </cell>
        </row>
        <row r="7">
          <cell r="B7">
            <v>24.804166666666664</v>
          </cell>
          <cell r="C7">
            <v>31.5</v>
          </cell>
          <cell r="D7">
            <v>21.4</v>
          </cell>
          <cell r="E7">
            <v>81.125</v>
          </cell>
          <cell r="F7">
            <v>95</v>
          </cell>
          <cell r="G7">
            <v>50</v>
          </cell>
          <cell r="H7">
            <v>18.720000000000002</v>
          </cell>
          <cell r="I7" t="str">
            <v>NE</v>
          </cell>
          <cell r="J7">
            <v>45</v>
          </cell>
          <cell r="K7">
            <v>12.8</v>
          </cell>
        </row>
        <row r="8">
          <cell r="B8">
            <v>25.333333333333339</v>
          </cell>
          <cell r="C8">
            <v>30.4</v>
          </cell>
          <cell r="D8">
            <v>21.7</v>
          </cell>
          <cell r="E8">
            <v>78.416666666666671</v>
          </cell>
          <cell r="F8">
            <v>94</v>
          </cell>
          <cell r="G8">
            <v>57</v>
          </cell>
          <cell r="H8">
            <v>18.720000000000002</v>
          </cell>
          <cell r="I8" t="str">
            <v>O</v>
          </cell>
          <cell r="J8">
            <v>40.680000000000007</v>
          </cell>
          <cell r="K8">
            <v>6.4</v>
          </cell>
        </row>
        <row r="9">
          <cell r="B9">
            <v>23.95</v>
          </cell>
          <cell r="C9">
            <v>29.6</v>
          </cell>
          <cell r="D9">
            <v>20</v>
          </cell>
          <cell r="E9">
            <v>78.708333333333329</v>
          </cell>
          <cell r="F9">
            <v>96</v>
          </cell>
          <cell r="G9">
            <v>49</v>
          </cell>
          <cell r="H9">
            <v>21.6</v>
          </cell>
          <cell r="I9" t="str">
            <v>NE</v>
          </cell>
          <cell r="J9">
            <v>53.28</v>
          </cell>
          <cell r="K9">
            <v>2.2000000000000002</v>
          </cell>
        </row>
        <row r="10">
          <cell r="B10">
            <v>25.445833333333336</v>
          </cell>
          <cell r="C10">
            <v>32.1</v>
          </cell>
          <cell r="D10">
            <v>20.7</v>
          </cell>
          <cell r="E10">
            <v>73</v>
          </cell>
          <cell r="F10">
            <v>92</v>
          </cell>
          <cell r="G10">
            <v>34</v>
          </cell>
          <cell r="H10">
            <v>16.920000000000002</v>
          </cell>
          <cell r="I10" t="str">
            <v>O</v>
          </cell>
          <cell r="J10">
            <v>29.880000000000003</v>
          </cell>
          <cell r="K10">
            <v>0</v>
          </cell>
        </row>
        <row r="11">
          <cell r="B11">
            <v>24.408333333333335</v>
          </cell>
          <cell r="C11">
            <v>31.8</v>
          </cell>
          <cell r="D11">
            <v>21.9</v>
          </cell>
          <cell r="E11">
            <v>86.208333333333329</v>
          </cell>
          <cell r="F11">
            <v>95</v>
          </cell>
          <cell r="G11">
            <v>48</v>
          </cell>
          <cell r="H11">
            <v>18</v>
          </cell>
          <cell r="I11" t="str">
            <v>N</v>
          </cell>
          <cell r="J11">
            <v>36.72</v>
          </cell>
          <cell r="K11">
            <v>9.6</v>
          </cell>
        </row>
        <row r="12">
          <cell r="B12">
            <v>24.941666666666663</v>
          </cell>
          <cell r="C12">
            <v>30.6</v>
          </cell>
          <cell r="D12">
            <v>22.4</v>
          </cell>
          <cell r="E12">
            <v>82.916666666666671</v>
          </cell>
          <cell r="F12">
            <v>94</v>
          </cell>
          <cell r="G12">
            <v>53</v>
          </cell>
          <cell r="H12">
            <v>15.120000000000001</v>
          </cell>
          <cell r="I12" t="str">
            <v>N</v>
          </cell>
          <cell r="J12">
            <v>27.720000000000002</v>
          </cell>
          <cell r="K12">
            <v>0.2</v>
          </cell>
        </row>
        <row r="13">
          <cell r="B13">
            <v>24.208333333333329</v>
          </cell>
          <cell r="C13">
            <v>31.7</v>
          </cell>
          <cell r="D13">
            <v>21.2</v>
          </cell>
          <cell r="E13">
            <v>85.166666666666671</v>
          </cell>
          <cell r="F13">
            <v>96</v>
          </cell>
          <cell r="G13">
            <v>52</v>
          </cell>
          <cell r="H13">
            <v>22.32</v>
          </cell>
          <cell r="I13" t="str">
            <v>NE</v>
          </cell>
          <cell r="J13">
            <v>46.800000000000004</v>
          </cell>
          <cell r="K13">
            <v>33.000000000000007</v>
          </cell>
        </row>
        <row r="14">
          <cell r="B14">
            <v>24.791666666666668</v>
          </cell>
          <cell r="C14">
            <v>30.9</v>
          </cell>
          <cell r="D14">
            <v>21.1</v>
          </cell>
          <cell r="E14">
            <v>82.333333333333329</v>
          </cell>
          <cell r="F14">
            <v>95</v>
          </cell>
          <cell r="G14">
            <v>59</v>
          </cell>
          <cell r="H14">
            <v>17.28</v>
          </cell>
          <cell r="I14" t="str">
            <v>NO</v>
          </cell>
          <cell r="J14">
            <v>34.56</v>
          </cell>
          <cell r="K14">
            <v>1.6</v>
          </cell>
        </row>
        <row r="15">
          <cell r="B15">
            <v>25.349999999999998</v>
          </cell>
          <cell r="C15">
            <v>31.5</v>
          </cell>
          <cell r="D15">
            <v>21.6</v>
          </cell>
          <cell r="E15">
            <v>80.166666666666671</v>
          </cell>
          <cell r="F15">
            <v>94</v>
          </cell>
          <cell r="G15">
            <v>51</v>
          </cell>
          <cell r="H15">
            <v>15.120000000000001</v>
          </cell>
          <cell r="I15" t="str">
            <v>NE</v>
          </cell>
          <cell r="J15">
            <v>30.96</v>
          </cell>
          <cell r="K15">
            <v>0</v>
          </cell>
        </row>
        <row r="16">
          <cell r="B16">
            <v>24.508333333333336</v>
          </cell>
          <cell r="C16">
            <v>31.2</v>
          </cell>
          <cell r="D16">
            <v>21.5</v>
          </cell>
          <cell r="E16">
            <v>82.083333333333329</v>
          </cell>
          <cell r="F16">
            <v>95</v>
          </cell>
          <cell r="G16">
            <v>53</v>
          </cell>
          <cell r="H16">
            <v>16.559999999999999</v>
          </cell>
          <cell r="I16" t="str">
            <v>NE</v>
          </cell>
          <cell r="J16">
            <v>31.680000000000003</v>
          </cell>
          <cell r="K16">
            <v>7.6000000000000005</v>
          </cell>
        </row>
        <row r="17">
          <cell r="B17">
            <v>24.616666666666664</v>
          </cell>
          <cell r="C17">
            <v>31.6</v>
          </cell>
          <cell r="D17">
            <v>21.3</v>
          </cell>
          <cell r="E17">
            <v>78.708333333333329</v>
          </cell>
          <cell r="F17">
            <v>93</v>
          </cell>
          <cell r="G17">
            <v>50</v>
          </cell>
          <cell r="H17">
            <v>21.96</v>
          </cell>
          <cell r="I17" t="str">
            <v>NE</v>
          </cell>
          <cell r="J17">
            <v>37.080000000000005</v>
          </cell>
          <cell r="K17">
            <v>0.6</v>
          </cell>
        </row>
        <row r="18">
          <cell r="B18">
            <v>24.508333333333329</v>
          </cell>
          <cell r="C18">
            <v>31.5</v>
          </cell>
          <cell r="D18">
            <v>20.8</v>
          </cell>
          <cell r="E18">
            <v>76.666666666666671</v>
          </cell>
          <cell r="F18">
            <v>93</v>
          </cell>
          <cell r="G18">
            <v>50</v>
          </cell>
          <cell r="H18">
            <v>18</v>
          </cell>
          <cell r="I18" t="str">
            <v>NE</v>
          </cell>
          <cell r="J18">
            <v>30.6</v>
          </cell>
          <cell r="K18">
            <v>2.2000000000000002</v>
          </cell>
        </row>
        <row r="19">
          <cell r="B19">
            <v>24.470833333333328</v>
          </cell>
          <cell r="C19">
            <v>31</v>
          </cell>
          <cell r="D19">
            <v>21.4</v>
          </cell>
          <cell r="E19">
            <v>81.333333333333329</v>
          </cell>
          <cell r="F19">
            <v>93</v>
          </cell>
          <cell r="G19">
            <v>51</v>
          </cell>
          <cell r="H19">
            <v>12.96</v>
          </cell>
          <cell r="I19" t="str">
            <v>NE</v>
          </cell>
          <cell r="J19">
            <v>33.119999999999997</v>
          </cell>
          <cell r="K19">
            <v>23.4</v>
          </cell>
        </row>
        <row r="20">
          <cell r="B20">
            <v>24.816666666666666</v>
          </cell>
          <cell r="C20">
            <v>31.3</v>
          </cell>
          <cell r="D20">
            <v>20.9</v>
          </cell>
          <cell r="E20">
            <v>77.75</v>
          </cell>
          <cell r="F20">
            <v>92</v>
          </cell>
          <cell r="G20">
            <v>53</v>
          </cell>
          <cell r="H20">
            <v>16.920000000000002</v>
          </cell>
          <cell r="I20" t="str">
            <v>NE</v>
          </cell>
          <cell r="J20">
            <v>31.319999999999997</v>
          </cell>
          <cell r="K20">
            <v>0</v>
          </cell>
        </row>
        <row r="21">
          <cell r="B21">
            <v>25.3125</v>
          </cell>
          <cell r="C21">
            <v>30.8</v>
          </cell>
          <cell r="D21">
            <v>21.1</v>
          </cell>
          <cell r="E21">
            <v>77.916666666666671</v>
          </cell>
          <cell r="F21">
            <v>95</v>
          </cell>
          <cell r="G21">
            <v>50</v>
          </cell>
          <cell r="H21">
            <v>16.2</v>
          </cell>
          <cell r="I21" t="str">
            <v>L</v>
          </cell>
          <cell r="J21">
            <v>30.6</v>
          </cell>
          <cell r="K21">
            <v>0.8</v>
          </cell>
        </row>
        <row r="22">
          <cell r="B22">
            <v>24.162499999999994</v>
          </cell>
          <cell r="C22">
            <v>30.9</v>
          </cell>
          <cell r="D22">
            <v>19.8</v>
          </cell>
          <cell r="E22">
            <v>78.75</v>
          </cell>
          <cell r="F22">
            <v>94</v>
          </cell>
          <cell r="G22">
            <v>46</v>
          </cell>
          <cell r="H22">
            <v>31.319999999999997</v>
          </cell>
          <cell r="I22" t="str">
            <v>NE</v>
          </cell>
          <cell r="J22">
            <v>45.72</v>
          </cell>
          <cell r="K22">
            <v>13.6</v>
          </cell>
        </row>
        <row r="23">
          <cell r="B23">
            <v>23.420833333333331</v>
          </cell>
          <cell r="C23">
            <v>29.5</v>
          </cell>
          <cell r="D23">
            <v>20.100000000000001</v>
          </cell>
          <cell r="E23">
            <v>82.5</v>
          </cell>
          <cell r="F23">
            <v>93</v>
          </cell>
          <cell r="G23">
            <v>56</v>
          </cell>
          <cell r="H23">
            <v>24.12</v>
          </cell>
          <cell r="I23" t="str">
            <v>L</v>
          </cell>
          <cell r="J23">
            <v>48.96</v>
          </cell>
          <cell r="K23">
            <v>14.4</v>
          </cell>
        </row>
        <row r="24">
          <cell r="B24">
            <v>22.8</v>
          </cell>
          <cell r="C24">
            <v>30.1</v>
          </cell>
          <cell r="D24">
            <v>18.5</v>
          </cell>
          <cell r="E24">
            <v>80.791666666666671</v>
          </cell>
          <cell r="F24">
            <v>93</v>
          </cell>
          <cell r="G24">
            <v>50</v>
          </cell>
          <cell r="H24">
            <v>21.240000000000002</v>
          </cell>
          <cell r="I24" t="str">
            <v>L</v>
          </cell>
          <cell r="J24">
            <v>39.24</v>
          </cell>
          <cell r="K24">
            <v>1</v>
          </cell>
        </row>
        <row r="25">
          <cell r="B25">
            <v>23.8125</v>
          </cell>
          <cell r="C25">
            <v>30.1</v>
          </cell>
          <cell r="D25">
            <v>19.7</v>
          </cell>
          <cell r="E25">
            <v>79.416666666666671</v>
          </cell>
          <cell r="F25">
            <v>94</v>
          </cell>
          <cell r="G25">
            <v>52</v>
          </cell>
          <cell r="H25">
            <v>18</v>
          </cell>
          <cell r="I25" t="str">
            <v>NE</v>
          </cell>
          <cell r="J25">
            <v>32.76</v>
          </cell>
          <cell r="K25">
            <v>0</v>
          </cell>
        </row>
        <row r="26">
          <cell r="B26">
            <v>24.683333333333334</v>
          </cell>
          <cell r="C26">
            <v>31.6</v>
          </cell>
          <cell r="D26">
            <v>19.600000000000001</v>
          </cell>
          <cell r="E26">
            <v>73.958333333333329</v>
          </cell>
          <cell r="F26">
            <v>94</v>
          </cell>
          <cell r="G26">
            <v>42</v>
          </cell>
          <cell r="H26">
            <v>14.04</v>
          </cell>
          <cell r="I26" t="str">
            <v>SE</v>
          </cell>
          <cell r="J26">
            <v>36.72</v>
          </cell>
          <cell r="K26">
            <v>0.2</v>
          </cell>
        </row>
        <row r="27">
          <cell r="B27">
            <v>25.824999999999999</v>
          </cell>
          <cell r="C27">
            <v>32.5</v>
          </cell>
          <cell r="D27">
            <v>21</v>
          </cell>
          <cell r="E27">
            <v>65.916666666666671</v>
          </cell>
          <cell r="F27">
            <v>85</v>
          </cell>
          <cell r="G27">
            <v>39</v>
          </cell>
          <cell r="H27">
            <v>20.88</v>
          </cell>
          <cell r="I27" t="str">
            <v>SE</v>
          </cell>
          <cell r="J27">
            <v>33.119999999999997</v>
          </cell>
          <cell r="K27">
            <v>0</v>
          </cell>
        </row>
        <row r="28">
          <cell r="B28">
            <v>25.375000000000011</v>
          </cell>
          <cell r="C28">
            <v>32.9</v>
          </cell>
          <cell r="D28">
            <v>20</v>
          </cell>
          <cell r="E28">
            <v>71.5</v>
          </cell>
          <cell r="F28">
            <v>93</v>
          </cell>
          <cell r="G28">
            <v>43</v>
          </cell>
          <cell r="H28">
            <v>15.840000000000002</v>
          </cell>
          <cell r="I28" t="str">
            <v>NE</v>
          </cell>
          <cell r="J28">
            <v>54</v>
          </cell>
          <cell r="K28">
            <v>4.8</v>
          </cell>
        </row>
        <row r="29">
          <cell r="B29">
            <v>24.537500000000005</v>
          </cell>
          <cell r="C29">
            <v>31.8</v>
          </cell>
          <cell r="D29">
            <v>21.9</v>
          </cell>
          <cell r="E29">
            <v>81.708333333333329</v>
          </cell>
          <cell r="F29">
            <v>93</v>
          </cell>
          <cell r="G29">
            <v>49</v>
          </cell>
          <cell r="H29">
            <v>16.559999999999999</v>
          </cell>
          <cell r="I29" t="str">
            <v>L</v>
          </cell>
          <cell r="J29">
            <v>35.64</v>
          </cell>
          <cell r="K29">
            <v>7.4</v>
          </cell>
        </row>
        <row r="30">
          <cell r="B30">
            <v>25.129166666666666</v>
          </cell>
          <cell r="C30">
            <v>31.5</v>
          </cell>
          <cell r="D30">
            <v>21.8</v>
          </cell>
          <cell r="E30">
            <v>80.083333333333329</v>
          </cell>
          <cell r="F30">
            <v>94</v>
          </cell>
          <cell r="G30">
            <v>48</v>
          </cell>
          <cell r="H30">
            <v>24.12</v>
          </cell>
          <cell r="J30">
            <v>33.119999999999997</v>
          </cell>
          <cell r="K30">
            <v>0.2</v>
          </cell>
        </row>
        <row r="31">
          <cell r="B31">
            <v>22.862500000000001</v>
          </cell>
          <cell r="C31">
            <v>27.8</v>
          </cell>
          <cell r="D31">
            <v>19.8</v>
          </cell>
          <cell r="E31">
            <v>84.875</v>
          </cell>
          <cell r="F31">
            <v>96</v>
          </cell>
          <cell r="G31">
            <v>63</v>
          </cell>
          <cell r="H31">
            <v>21.240000000000002</v>
          </cell>
          <cell r="I31" t="str">
            <v>NO</v>
          </cell>
          <cell r="J31">
            <v>49.32</v>
          </cell>
          <cell r="K31">
            <v>17.600000000000001</v>
          </cell>
        </row>
        <row r="32">
          <cell r="B32">
            <v>24.062500000000004</v>
          </cell>
          <cell r="C32">
            <v>31.4</v>
          </cell>
          <cell r="D32">
            <v>20.7</v>
          </cell>
          <cell r="E32">
            <v>82.375</v>
          </cell>
          <cell r="F32">
            <v>94</v>
          </cell>
          <cell r="G32">
            <v>51</v>
          </cell>
          <cell r="H32">
            <v>17.28</v>
          </cell>
          <cell r="I32" t="str">
            <v>SE</v>
          </cell>
          <cell r="J32">
            <v>26.64</v>
          </cell>
          <cell r="K32">
            <v>0.2</v>
          </cell>
        </row>
        <row r="33">
          <cell r="B33">
            <v>24.245833333333334</v>
          </cell>
          <cell r="C33">
            <v>30.3</v>
          </cell>
          <cell r="D33">
            <v>21.5</v>
          </cell>
          <cell r="E33">
            <v>85.666666666666671</v>
          </cell>
          <cell r="F33">
            <v>95</v>
          </cell>
          <cell r="G33">
            <v>61</v>
          </cell>
          <cell r="H33">
            <v>18</v>
          </cell>
          <cell r="I33" t="str">
            <v>S</v>
          </cell>
          <cell r="J33">
            <v>29.16</v>
          </cell>
          <cell r="K33">
            <v>2.6</v>
          </cell>
        </row>
        <row r="34">
          <cell r="B34">
            <v>25.05</v>
          </cell>
          <cell r="C34">
            <v>31.1</v>
          </cell>
          <cell r="D34">
            <v>20.5</v>
          </cell>
          <cell r="E34">
            <v>78.708333333333329</v>
          </cell>
          <cell r="F34">
            <v>95</v>
          </cell>
          <cell r="G34">
            <v>46</v>
          </cell>
          <cell r="H34">
            <v>14.4</v>
          </cell>
          <cell r="I34" t="str">
            <v>O</v>
          </cell>
          <cell r="J34">
            <v>36.36</v>
          </cell>
          <cell r="K34">
            <v>8.3999999999999986</v>
          </cell>
        </row>
        <row r="35">
          <cell r="B35">
            <v>25.816666666666666</v>
          </cell>
          <cell r="C35">
            <v>32.299999999999997</v>
          </cell>
          <cell r="D35">
            <v>22.5</v>
          </cell>
          <cell r="E35">
            <v>74.875</v>
          </cell>
          <cell r="F35">
            <v>90</v>
          </cell>
          <cell r="G35">
            <v>46</v>
          </cell>
          <cell r="H35">
            <v>19.8</v>
          </cell>
          <cell r="I35" t="str">
            <v>L</v>
          </cell>
          <cell r="J35">
            <v>36</v>
          </cell>
          <cell r="K35">
            <v>0</v>
          </cell>
        </row>
        <row r="36">
          <cell r="I36" t="str">
            <v>NE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K5">
            <v>0</v>
          </cell>
        </row>
      </sheetData>
      <sheetData sheetId="1">
        <row r="5">
          <cell r="K5">
            <v>0</v>
          </cell>
        </row>
      </sheetData>
      <sheetData sheetId="2">
        <row r="5">
          <cell r="B5">
            <v>26.987500000000001</v>
          </cell>
          <cell r="C5">
            <v>34.200000000000003</v>
          </cell>
          <cell r="D5">
            <v>21.2</v>
          </cell>
          <cell r="E5">
            <v>68.291666666666671</v>
          </cell>
          <cell r="F5">
            <v>86</v>
          </cell>
          <cell r="G5">
            <v>45</v>
          </cell>
          <cell r="H5">
            <v>10.08</v>
          </cell>
          <cell r="I5" t="str">
            <v>SE</v>
          </cell>
          <cell r="J5">
            <v>26.64</v>
          </cell>
          <cell r="K5">
            <v>0</v>
          </cell>
        </row>
        <row r="6">
          <cell r="B6">
            <v>26.620833333333326</v>
          </cell>
          <cell r="C6">
            <v>33.6</v>
          </cell>
          <cell r="D6">
            <v>21.7</v>
          </cell>
          <cell r="E6">
            <v>76.333333333333329</v>
          </cell>
          <cell r="F6">
            <v>95</v>
          </cell>
          <cell r="G6">
            <v>50</v>
          </cell>
          <cell r="H6">
            <v>10.44</v>
          </cell>
          <cell r="I6" t="str">
            <v>SE</v>
          </cell>
          <cell r="J6">
            <v>35.28</v>
          </cell>
          <cell r="K6">
            <v>4.200000000000002</v>
          </cell>
        </row>
        <row r="7">
          <cell r="B7">
            <v>27.795833333333331</v>
          </cell>
          <cell r="C7">
            <v>34.4</v>
          </cell>
          <cell r="D7">
            <v>23.7</v>
          </cell>
          <cell r="E7">
            <v>71.875</v>
          </cell>
          <cell r="F7">
            <v>89</v>
          </cell>
          <cell r="G7">
            <v>42</v>
          </cell>
          <cell r="H7">
            <v>11.879999999999999</v>
          </cell>
          <cell r="I7" t="str">
            <v>N</v>
          </cell>
          <cell r="J7">
            <v>25.92</v>
          </cell>
          <cell r="K7">
            <v>1.9999999999999998</v>
          </cell>
        </row>
        <row r="8">
          <cell r="B8">
            <v>26.116666666666664</v>
          </cell>
          <cell r="C8">
            <v>32.1</v>
          </cell>
          <cell r="D8">
            <v>23.1</v>
          </cell>
          <cell r="E8">
            <v>76.208333333333329</v>
          </cell>
          <cell r="F8">
            <v>93</v>
          </cell>
          <cell r="G8">
            <v>53</v>
          </cell>
          <cell r="H8">
            <v>5.4</v>
          </cell>
          <cell r="I8" t="str">
            <v>NO</v>
          </cell>
          <cell r="J8">
            <v>21.6</v>
          </cell>
          <cell r="K8">
            <v>1</v>
          </cell>
        </row>
        <row r="9">
          <cell r="B9">
            <v>27.570833333333336</v>
          </cell>
          <cell r="C9">
            <v>34.4</v>
          </cell>
          <cell r="D9">
            <v>22</v>
          </cell>
          <cell r="E9">
            <v>72.791666666666671</v>
          </cell>
          <cell r="F9">
            <v>94</v>
          </cell>
          <cell r="G9">
            <v>45</v>
          </cell>
          <cell r="H9">
            <v>12.6</v>
          </cell>
          <cell r="I9" t="str">
            <v>S</v>
          </cell>
          <cell r="J9">
            <v>25.56</v>
          </cell>
          <cell r="K9">
            <v>1.7999999999999998</v>
          </cell>
        </row>
        <row r="10">
          <cell r="B10">
            <v>26.437499999999996</v>
          </cell>
          <cell r="C10">
            <v>32.700000000000003</v>
          </cell>
          <cell r="D10">
            <v>21.9</v>
          </cell>
          <cell r="E10">
            <v>76.291666666666671</v>
          </cell>
          <cell r="F10">
            <v>94</v>
          </cell>
          <cell r="G10">
            <v>55</v>
          </cell>
          <cell r="H10">
            <v>16.559999999999999</v>
          </cell>
          <cell r="I10" t="str">
            <v>N</v>
          </cell>
          <cell r="J10">
            <v>35.28</v>
          </cell>
          <cell r="K10">
            <v>1.5999999999999999</v>
          </cell>
        </row>
        <row r="11">
          <cell r="B11">
            <v>25.595833333333335</v>
          </cell>
          <cell r="C11">
            <v>32</v>
          </cell>
          <cell r="D11">
            <v>22.1</v>
          </cell>
          <cell r="E11">
            <v>78.166666666666671</v>
          </cell>
          <cell r="F11">
            <v>93</v>
          </cell>
          <cell r="G11">
            <v>53</v>
          </cell>
          <cell r="H11">
            <v>14.04</v>
          </cell>
          <cell r="I11" t="str">
            <v>SO</v>
          </cell>
          <cell r="J11">
            <v>35.28</v>
          </cell>
          <cell r="K11">
            <v>1.2</v>
          </cell>
        </row>
        <row r="12">
          <cell r="B12">
            <v>25.891666666666662</v>
          </cell>
          <cell r="C12">
            <v>31.1</v>
          </cell>
          <cell r="D12">
            <v>22.5</v>
          </cell>
          <cell r="E12">
            <v>79.291666666666671</v>
          </cell>
          <cell r="F12">
            <v>95</v>
          </cell>
          <cell r="G12">
            <v>54</v>
          </cell>
          <cell r="H12">
            <v>10.08</v>
          </cell>
          <cell r="I12" t="str">
            <v>NO</v>
          </cell>
          <cell r="J12">
            <v>33.480000000000004</v>
          </cell>
          <cell r="K12">
            <v>1</v>
          </cell>
        </row>
        <row r="13">
          <cell r="B13">
            <v>23.666666666666661</v>
          </cell>
          <cell r="C13">
            <v>28.1</v>
          </cell>
          <cell r="D13">
            <v>21.2</v>
          </cell>
          <cell r="E13">
            <v>89.083333333333329</v>
          </cell>
          <cell r="F13">
            <v>95</v>
          </cell>
          <cell r="G13">
            <v>73</v>
          </cell>
          <cell r="H13">
            <v>12.6</v>
          </cell>
          <cell r="I13" t="str">
            <v>N</v>
          </cell>
          <cell r="J13">
            <v>44.28</v>
          </cell>
          <cell r="K13">
            <v>1</v>
          </cell>
        </row>
        <row r="14">
          <cell r="B14">
            <v>25.158333333333335</v>
          </cell>
          <cell r="C14">
            <v>31.9</v>
          </cell>
          <cell r="D14">
            <v>21.5</v>
          </cell>
          <cell r="E14">
            <v>79.25</v>
          </cell>
          <cell r="F14">
            <v>95</v>
          </cell>
          <cell r="G14">
            <v>47</v>
          </cell>
          <cell r="H14">
            <v>10.44</v>
          </cell>
          <cell r="I14" t="str">
            <v>O</v>
          </cell>
          <cell r="J14">
            <v>32.76</v>
          </cell>
          <cell r="K14">
            <v>2.8000000000000003</v>
          </cell>
        </row>
        <row r="15">
          <cell r="B15">
            <v>26.283333333333331</v>
          </cell>
          <cell r="C15">
            <v>32.4</v>
          </cell>
          <cell r="D15">
            <v>22.7</v>
          </cell>
          <cell r="E15">
            <v>75.375</v>
          </cell>
          <cell r="F15">
            <v>92</v>
          </cell>
          <cell r="G15">
            <v>50</v>
          </cell>
          <cell r="H15">
            <v>11.520000000000001</v>
          </cell>
          <cell r="I15" t="str">
            <v>NO</v>
          </cell>
          <cell r="J15">
            <v>59.760000000000005</v>
          </cell>
          <cell r="K15">
            <v>3.8000000000000012</v>
          </cell>
        </row>
        <row r="16">
          <cell r="B16">
            <v>25.954166666666669</v>
          </cell>
          <cell r="C16">
            <v>32.4</v>
          </cell>
          <cell r="D16">
            <v>19.7</v>
          </cell>
          <cell r="E16">
            <v>75.666666666666671</v>
          </cell>
          <cell r="F16">
            <v>96</v>
          </cell>
          <cell r="G16">
            <v>47</v>
          </cell>
          <cell r="H16">
            <v>12.24</v>
          </cell>
          <cell r="I16" t="str">
            <v>NO</v>
          </cell>
          <cell r="J16">
            <v>56.16</v>
          </cell>
          <cell r="K16">
            <v>5.0000000000000018</v>
          </cell>
        </row>
        <row r="17">
          <cell r="B17">
            <v>23.849999999999998</v>
          </cell>
          <cell r="C17">
            <v>33</v>
          </cell>
          <cell r="D17">
            <v>19.5</v>
          </cell>
          <cell r="E17">
            <v>80.333333333333329</v>
          </cell>
          <cell r="F17">
            <v>96</v>
          </cell>
          <cell r="G17">
            <v>49</v>
          </cell>
          <cell r="H17">
            <v>16.2</v>
          </cell>
          <cell r="I17" t="str">
            <v>N</v>
          </cell>
          <cell r="J17">
            <v>46.080000000000005</v>
          </cell>
          <cell r="K17">
            <v>6.0000000000000018</v>
          </cell>
        </row>
        <row r="18">
          <cell r="B18">
            <v>24.325000000000006</v>
          </cell>
          <cell r="C18">
            <v>32</v>
          </cell>
          <cell r="D18">
            <v>20.3</v>
          </cell>
          <cell r="E18">
            <v>80.833333333333329</v>
          </cell>
          <cell r="F18">
            <v>95</v>
          </cell>
          <cell r="G18">
            <v>49</v>
          </cell>
          <cell r="H18">
            <v>19.8</v>
          </cell>
          <cell r="I18" t="str">
            <v>NE</v>
          </cell>
          <cell r="J18">
            <v>59.4</v>
          </cell>
          <cell r="K18">
            <v>7.8000000000000043</v>
          </cell>
        </row>
        <row r="19">
          <cell r="B19">
            <v>25.158333333333335</v>
          </cell>
          <cell r="C19">
            <v>32.700000000000003</v>
          </cell>
          <cell r="D19">
            <v>20.9</v>
          </cell>
          <cell r="E19">
            <v>76.458333333333329</v>
          </cell>
          <cell r="F19">
            <v>94</v>
          </cell>
          <cell r="G19">
            <v>46</v>
          </cell>
          <cell r="H19">
            <v>11.16</v>
          </cell>
          <cell r="I19" t="str">
            <v>NE</v>
          </cell>
          <cell r="J19">
            <v>39.6</v>
          </cell>
          <cell r="K19">
            <v>8.2000000000000046</v>
          </cell>
        </row>
        <row r="20">
          <cell r="B20">
            <v>26.495833333333334</v>
          </cell>
          <cell r="C20">
            <v>33.5</v>
          </cell>
          <cell r="D20">
            <v>21.2</v>
          </cell>
          <cell r="E20">
            <v>71</v>
          </cell>
          <cell r="F20">
            <v>94</v>
          </cell>
          <cell r="G20">
            <v>40</v>
          </cell>
          <cell r="H20">
            <v>7.2</v>
          </cell>
          <cell r="I20" t="str">
            <v>SE</v>
          </cell>
          <cell r="J20">
            <v>16.559999999999999</v>
          </cell>
          <cell r="K20">
            <v>6.8000000000000034</v>
          </cell>
        </row>
        <row r="21">
          <cell r="B21">
            <v>26.741666666666664</v>
          </cell>
          <cell r="C21">
            <v>33</v>
          </cell>
          <cell r="D21">
            <v>23.2</v>
          </cell>
          <cell r="E21">
            <v>72.666666666666671</v>
          </cell>
          <cell r="F21">
            <v>89</v>
          </cell>
          <cell r="G21">
            <v>48</v>
          </cell>
          <cell r="H21">
            <v>10.8</v>
          </cell>
          <cell r="I21" t="str">
            <v>SE</v>
          </cell>
          <cell r="J21">
            <v>23.759999999999998</v>
          </cell>
          <cell r="K21">
            <v>5.200000000000002</v>
          </cell>
        </row>
        <row r="22">
          <cell r="B22">
            <v>25.966666666666672</v>
          </cell>
          <cell r="C22">
            <v>32.200000000000003</v>
          </cell>
          <cell r="D22">
            <v>21.8</v>
          </cell>
          <cell r="E22">
            <v>71.458333333333329</v>
          </cell>
          <cell r="F22">
            <v>92</v>
          </cell>
          <cell r="G22">
            <v>47</v>
          </cell>
          <cell r="H22">
            <v>7.5600000000000005</v>
          </cell>
          <cell r="I22" t="str">
            <v>NE</v>
          </cell>
          <cell r="J22">
            <v>22.32</v>
          </cell>
          <cell r="K22">
            <v>0.60000000000000009</v>
          </cell>
        </row>
        <row r="23">
          <cell r="B23">
            <v>23.299999999999997</v>
          </cell>
          <cell r="C23">
            <v>28</v>
          </cell>
          <cell r="D23">
            <v>21</v>
          </cell>
          <cell r="E23">
            <v>81.625</v>
          </cell>
          <cell r="F23">
            <v>93</v>
          </cell>
          <cell r="G23">
            <v>61</v>
          </cell>
          <cell r="H23">
            <v>7.9200000000000008</v>
          </cell>
          <cell r="I23" t="str">
            <v>SE</v>
          </cell>
          <cell r="J23">
            <v>32.04</v>
          </cell>
          <cell r="K23">
            <v>1</v>
          </cell>
        </row>
        <row r="24">
          <cell r="B24">
            <v>23.562499999999996</v>
          </cell>
          <cell r="C24">
            <v>29.8</v>
          </cell>
          <cell r="D24">
            <v>21</v>
          </cell>
          <cell r="E24">
            <v>82.333333333333329</v>
          </cell>
          <cell r="F24">
            <v>92</v>
          </cell>
          <cell r="G24">
            <v>52</v>
          </cell>
          <cell r="H24">
            <v>12.6</v>
          </cell>
          <cell r="I24" t="str">
            <v>SE</v>
          </cell>
          <cell r="J24">
            <v>26.64</v>
          </cell>
          <cell r="K24">
            <v>0.4</v>
          </cell>
        </row>
        <row r="25">
          <cell r="B25">
            <v>23.416666666666668</v>
          </cell>
          <cell r="C25">
            <v>30.5</v>
          </cell>
          <cell r="D25">
            <v>20.9</v>
          </cell>
          <cell r="E25">
            <v>83.333333333333329</v>
          </cell>
          <cell r="F25">
            <v>93</v>
          </cell>
          <cell r="G25">
            <v>52</v>
          </cell>
          <cell r="H25">
            <v>7.5600000000000005</v>
          </cell>
          <cell r="I25" t="str">
            <v>SE</v>
          </cell>
          <cell r="J25">
            <v>31.680000000000003</v>
          </cell>
          <cell r="K25">
            <v>1.4</v>
          </cell>
        </row>
        <row r="26">
          <cell r="B26">
            <v>24.462500000000006</v>
          </cell>
          <cell r="C26">
            <v>31.3</v>
          </cell>
          <cell r="D26">
            <v>20.100000000000001</v>
          </cell>
          <cell r="E26">
            <v>79.666666666666671</v>
          </cell>
          <cell r="F26">
            <v>96</v>
          </cell>
          <cell r="G26">
            <v>46</v>
          </cell>
          <cell r="H26">
            <v>6.84</v>
          </cell>
          <cell r="I26" t="str">
            <v>SO</v>
          </cell>
          <cell r="J26">
            <v>18.36</v>
          </cell>
          <cell r="K26">
            <v>1.7999999999999998</v>
          </cell>
        </row>
        <row r="27">
          <cell r="B27">
            <v>25.579166666666666</v>
          </cell>
          <cell r="C27">
            <v>33.200000000000003</v>
          </cell>
          <cell r="D27">
            <v>19.899999999999999</v>
          </cell>
          <cell r="E27">
            <v>71.875</v>
          </cell>
          <cell r="F27">
            <v>94</v>
          </cell>
          <cell r="G27">
            <v>41</v>
          </cell>
          <cell r="H27">
            <v>6.84</v>
          </cell>
          <cell r="I27" t="str">
            <v>S</v>
          </cell>
          <cell r="J27">
            <v>18.36</v>
          </cell>
          <cell r="K27">
            <v>0.8</v>
          </cell>
        </row>
        <row r="28">
          <cell r="B28">
            <v>25.960869565217397</v>
          </cell>
          <cell r="C28">
            <v>34.200000000000003</v>
          </cell>
          <cell r="D28">
            <v>20.8</v>
          </cell>
          <cell r="E28">
            <v>67.086956521739125</v>
          </cell>
          <cell r="F28">
            <v>89</v>
          </cell>
          <cell r="G28">
            <v>33</v>
          </cell>
          <cell r="H28">
            <v>7.5600000000000005</v>
          </cell>
          <cell r="I28" t="str">
            <v>SE</v>
          </cell>
          <cell r="J28">
            <v>21.6</v>
          </cell>
          <cell r="K28">
            <v>0.2</v>
          </cell>
        </row>
        <row r="29">
          <cell r="B29">
            <v>25.512499999999992</v>
          </cell>
          <cell r="C29">
            <v>34.1</v>
          </cell>
          <cell r="D29">
            <v>18.899999999999999</v>
          </cell>
          <cell r="E29">
            <v>67.416666666666671</v>
          </cell>
          <cell r="F29">
            <v>89</v>
          </cell>
          <cell r="G29">
            <v>41</v>
          </cell>
          <cell r="H29">
            <v>5.4</v>
          </cell>
          <cell r="I29" t="str">
            <v>S</v>
          </cell>
          <cell r="J29">
            <v>17.28</v>
          </cell>
          <cell r="K29">
            <v>0</v>
          </cell>
        </row>
        <row r="30">
          <cell r="B30">
            <v>26.916666666666661</v>
          </cell>
          <cell r="C30">
            <v>34.799999999999997</v>
          </cell>
          <cell r="D30">
            <v>21.6</v>
          </cell>
          <cell r="E30">
            <v>68.25</v>
          </cell>
          <cell r="F30">
            <v>90</v>
          </cell>
          <cell r="G30">
            <v>39</v>
          </cell>
          <cell r="H30">
            <v>5.7600000000000007</v>
          </cell>
          <cell r="J30">
            <v>18.720000000000002</v>
          </cell>
          <cell r="K30">
            <v>0</v>
          </cell>
        </row>
        <row r="31">
          <cell r="B31">
            <v>24.1875</v>
          </cell>
          <cell r="C31">
            <v>30.4</v>
          </cell>
          <cell r="D31">
            <v>19.600000000000001</v>
          </cell>
          <cell r="E31">
            <v>80.583333333333329</v>
          </cell>
          <cell r="F31">
            <v>96</v>
          </cell>
          <cell r="G31">
            <v>54</v>
          </cell>
          <cell r="H31">
            <v>13.32</v>
          </cell>
          <cell r="I31" t="str">
            <v>NO</v>
          </cell>
          <cell r="J31">
            <v>36.36</v>
          </cell>
          <cell r="K31">
            <v>9.9999999999999982</v>
          </cell>
        </row>
        <row r="32">
          <cell r="B32">
            <v>27.212500000000002</v>
          </cell>
          <cell r="C32">
            <v>33.700000000000003</v>
          </cell>
          <cell r="D32">
            <v>21.9</v>
          </cell>
          <cell r="E32">
            <v>71.208333333333329</v>
          </cell>
          <cell r="F32">
            <v>93</v>
          </cell>
          <cell r="G32">
            <v>41</v>
          </cell>
          <cell r="H32">
            <v>5.04</v>
          </cell>
          <cell r="I32" t="str">
            <v>N</v>
          </cell>
          <cell r="J32">
            <v>18.36</v>
          </cell>
          <cell r="K32">
            <v>39.199999999999996</v>
          </cell>
        </row>
        <row r="33">
          <cell r="B33">
            <v>27.125</v>
          </cell>
          <cell r="C33">
            <v>32.299999999999997</v>
          </cell>
          <cell r="D33">
            <v>24.2</v>
          </cell>
          <cell r="E33">
            <v>74.375</v>
          </cell>
          <cell r="F33">
            <v>86</v>
          </cell>
          <cell r="G33">
            <v>55</v>
          </cell>
          <cell r="H33">
            <v>3.24</v>
          </cell>
          <cell r="I33" t="str">
            <v>SO</v>
          </cell>
          <cell r="J33">
            <v>19.440000000000001</v>
          </cell>
          <cell r="K33">
            <v>0</v>
          </cell>
        </row>
        <row r="34">
          <cell r="B34">
            <v>25.616666666666671</v>
          </cell>
          <cell r="C34">
            <v>31.5</v>
          </cell>
          <cell r="D34">
            <v>22</v>
          </cell>
          <cell r="E34">
            <v>82.208333333333329</v>
          </cell>
          <cell r="F34">
            <v>93</v>
          </cell>
          <cell r="G34">
            <v>57</v>
          </cell>
          <cell r="H34">
            <v>11.520000000000001</v>
          </cell>
          <cell r="I34" t="str">
            <v>S</v>
          </cell>
          <cell r="J34">
            <v>30.6</v>
          </cell>
          <cell r="K34">
            <v>9</v>
          </cell>
        </row>
        <row r="35">
          <cell r="B35">
            <v>26.195833333333329</v>
          </cell>
          <cell r="C35">
            <v>33.799999999999997</v>
          </cell>
          <cell r="D35">
            <v>21.9</v>
          </cell>
          <cell r="E35">
            <v>78.208333333333329</v>
          </cell>
          <cell r="F35">
            <v>95</v>
          </cell>
          <cell r="G35">
            <v>49</v>
          </cell>
          <cell r="H35">
            <v>5.04</v>
          </cell>
          <cell r="I35" t="str">
            <v>N</v>
          </cell>
          <cell r="J35">
            <v>15.48</v>
          </cell>
          <cell r="K35">
            <v>6.2</v>
          </cell>
        </row>
        <row r="36">
          <cell r="I36" t="str">
            <v>SE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K5">
            <v>0.8</v>
          </cell>
        </row>
      </sheetData>
      <sheetData sheetId="1">
        <row r="5">
          <cell r="K5">
            <v>0</v>
          </cell>
        </row>
      </sheetData>
      <sheetData sheetId="2">
        <row r="5">
          <cell r="B5">
            <v>27.495833333333326</v>
          </cell>
          <cell r="C5">
            <v>35.200000000000003</v>
          </cell>
          <cell r="D5">
            <v>22.4</v>
          </cell>
          <cell r="E5">
            <v>77.333333333333329</v>
          </cell>
          <cell r="F5">
            <v>98</v>
          </cell>
          <cell r="G5">
            <v>44</v>
          </cell>
          <cell r="H5">
            <v>8.2799999999999994</v>
          </cell>
          <cell r="I5" t="str">
            <v>NE</v>
          </cell>
          <cell r="J5">
            <v>31.680000000000003</v>
          </cell>
          <cell r="K5">
            <v>0.2</v>
          </cell>
        </row>
        <row r="6">
          <cell r="B6">
            <v>27.787499999999998</v>
          </cell>
          <cell r="C6">
            <v>34.700000000000003</v>
          </cell>
          <cell r="D6">
            <v>22.9</v>
          </cell>
          <cell r="E6">
            <v>74.958333333333329</v>
          </cell>
          <cell r="F6">
            <v>97</v>
          </cell>
          <cell r="G6">
            <v>45</v>
          </cell>
          <cell r="H6">
            <v>15.120000000000001</v>
          </cell>
          <cell r="I6" t="str">
            <v>SE</v>
          </cell>
          <cell r="J6">
            <v>36.72</v>
          </cell>
          <cell r="K6">
            <v>0.2</v>
          </cell>
        </row>
        <row r="7">
          <cell r="B7">
            <v>27.262500000000006</v>
          </cell>
          <cell r="C7">
            <v>33.4</v>
          </cell>
          <cell r="D7">
            <v>23.3</v>
          </cell>
          <cell r="E7">
            <v>75.666666666666671</v>
          </cell>
          <cell r="F7">
            <v>92</v>
          </cell>
          <cell r="G7">
            <v>52</v>
          </cell>
          <cell r="H7">
            <v>19.079999999999998</v>
          </cell>
          <cell r="I7" t="str">
            <v>N</v>
          </cell>
          <cell r="J7">
            <v>32.76</v>
          </cell>
          <cell r="K7">
            <v>0.2</v>
          </cell>
        </row>
        <row r="8">
          <cell r="B8">
            <v>28.087499999999995</v>
          </cell>
          <cell r="C8">
            <v>33.1</v>
          </cell>
          <cell r="D8">
            <v>25</v>
          </cell>
          <cell r="E8">
            <v>75.833333333333329</v>
          </cell>
          <cell r="F8">
            <v>93</v>
          </cell>
          <cell r="G8">
            <v>52</v>
          </cell>
          <cell r="H8">
            <v>13.68</v>
          </cell>
          <cell r="I8" t="str">
            <v>NO</v>
          </cell>
          <cell r="J8">
            <v>29.52</v>
          </cell>
          <cell r="K8">
            <v>0.4</v>
          </cell>
        </row>
        <row r="9">
          <cell r="B9">
            <v>27.854166666666661</v>
          </cell>
          <cell r="C9">
            <v>34</v>
          </cell>
          <cell r="D9">
            <v>23.7</v>
          </cell>
          <cell r="E9">
            <v>76.416666666666671</v>
          </cell>
          <cell r="F9">
            <v>96</v>
          </cell>
          <cell r="G9">
            <v>47</v>
          </cell>
          <cell r="H9">
            <v>11.16</v>
          </cell>
          <cell r="I9" t="str">
            <v>NO</v>
          </cell>
          <cell r="J9">
            <v>24.840000000000003</v>
          </cell>
          <cell r="K9">
            <v>0</v>
          </cell>
        </row>
        <row r="10">
          <cell r="B10">
            <v>26.808333333333326</v>
          </cell>
          <cell r="C10">
            <v>35.5</v>
          </cell>
          <cell r="D10">
            <v>23.6</v>
          </cell>
          <cell r="E10">
            <v>81.75</v>
          </cell>
          <cell r="F10">
            <v>95</v>
          </cell>
          <cell r="G10">
            <v>44</v>
          </cell>
          <cell r="H10">
            <v>10.8</v>
          </cell>
          <cell r="I10" t="str">
            <v>SE</v>
          </cell>
          <cell r="J10">
            <v>33.119999999999997</v>
          </cell>
          <cell r="K10">
            <v>11.399999999999999</v>
          </cell>
        </row>
        <row r="11">
          <cell r="B11">
            <v>25.95</v>
          </cell>
          <cell r="C11">
            <v>32.799999999999997</v>
          </cell>
          <cell r="D11">
            <v>23.2</v>
          </cell>
          <cell r="E11">
            <v>86.833333333333329</v>
          </cell>
          <cell r="F11">
            <v>98</v>
          </cell>
          <cell r="G11">
            <v>57</v>
          </cell>
          <cell r="H11">
            <v>10.08</v>
          </cell>
          <cell r="I11" t="str">
            <v>NO</v>
          </cell>
          <cell r="J11">
            <v>32.04</v>
          </cell>
          <cell r="K11">
            <v>2.8000000000000003</v>
          </cell>
        </row>
        <row r="12">
          <cell r="B12">
            <v>25.891666666666669</v>
          </cell>
          <cell r="C12">
            <v>32.5</v>
          </cell>
          <cell r="D12">
            <v>23.4</v>
          </cell>
          <cell r="E12">
            <v>86.416666666666671</v>
          </cell>
          <cell r="F12">
            <v>97</v>
          </cell>
          <cell r="G12">
            <v>60</v>
          </cell>
          <cell r="H12">
            <v>12.24</v>
          </cell>
          <cell r="I12" t="str">
            <v>NO</v>
          </cell>
          <cell r="J12">
            <v>45.72</v>
          </cell>
          <cell r="K12">
            <v>12.2</v>
          </cell>
        </row>
        <row r="13">
          <cell r="B13">
            <v>26.029166666666672</v>
          </cell>
          <cell r="C13">
            <v>32.5</v>
          </cell>
          <cell r="D13">
            <v>22.8</v>
          </cell>
          <cell r="E13">
            <v>86.875</v>
          </cell>
          <cell r="F13">
            <v>98</v>
          </cell>
          <cell r="G13">
            <v>62</v>
          </cell>
          <cell r="H13">
            <v>10.44</v>
          </cell>
          <cell r="I13" t="str">
            <v>NO</v>
          </cell>
          <cell r="J13">
            <v>29.52</v>
          </cell>
          <cell r="K13">
            <v>1.5999999999999999</v>
          </cell>
        </row>
        <row r="14">
          <cell r="B14">
            <v>26.120833333333326</v>
          </cell>
          <cell r="C14">
            <v>33.4</v>
          </cell>
          <cell r="D14">
            <v>21.6</v>
          </cell>
          <cell r="E14">
            <v>83.375</v>
          </cell>
          <cell r="F14">
            <v>98</v>
          </cell>
          <cell r="G14">
            <v>49</v>
          </cell>
          <cell r="H14">
            <v>6.84</v>
          </cell>
          <cell r="I14" t="str">
            <v>NO</v>
          </cell>
          <cell r="J14">
            <v>16.920000000000002</v>
          </cell>
          <cell r="K14">
            <v>0.4</v>
          </cell>
        </row>
        <row r="15">
          <cell r="B15">
            <v>26.679166666666664</v>
          </cell>
          <cell r="C15">
            <v>33.200000000000003</v>
          </cell>
          <cell r="D15">
            <v>22</v>
          </cell>
          <cell r="E15">
            <v>82.541666666666671</v>
          </cell>
          <cell r="F15">
            <v>98</v>
          </cell>
          <cell r="G15">
            <v>51</v>
          </cell>
          <cell r="H15">
            <v>14.04</v>
          </cell>
          <cell r="I15" t="str">
            <v>NO</v>
          </cell>
          <cell r="J15">
            <v>32.4</v>
          </cell>
          <cell r="K15">
            <v>10.199999999999999</v>
          </cell>
        </row>
        <row r="16">
          <cell r="B16">
            <v>27.700000000000003</v>
          </cell>
          <cell r="C16">
            <v>34.5</v>
          </cell>
          <cell r="D16">
            <v>21.8</v>
          </cell>
          <cell r="E16">
            <v>76.416666666666671</v>
          </cell>
          <cell r="F16">
            <v>98</v>
          </cell>
          <cell r="G16">
            <v>43</v>
          </cell>
          <cell r="H16">
            <v>11.520000000000001</v>
          </cell>
          <cell r="I16" t="str">
            <v>N</v>
          </cell>
          <cell r="J16">
            <v>23.400000000000002</v>
          </cell>
          <cell r="K16">
            <v>0</v>
          </cell>
        </row>
        <row r="17">
          <cell r="B17">
            <v>27.237500000000001</v>
          </cell>
          <cell r="C17">
            <v>33.9</v>
          </cell>
          <cell r="D17">
            <v>21.7</v>
          </cell>
          <cell r="E17">
            <v>74.791666666666671</v>
          </cell>
          <cell r="F17">
            <v>97</v>
          </cell>
          <cell r="G17">
            <v>42</v>
          </cell>
          <cell r="H17">
            <v>10.8</v>
          </cell>
          <cell r="I17" t="str">
            <v>SE</v>
          </cell>
          <cell r="J17">
            <v>22.68</v>
          </cell>
          <cell r="K17">
            <v>0.2</v>
          </cell>
        </row>
        <row r="18">
          <cell r="B18">
            <v>27.333333333333332</v>
          </cell>
          <cell r="C18">
            <v>34</v>
          </cell>
          <cell r="D18">
            <v>21.8</v>
          </cell>
          <cell r="E18">
            <v>72.541666666666671</v>
          </cell>
          <cell r="F18">
            <v>95</v>
          </cell>
          <cell r="G18">
            <v>42</v>
          </cell>
          <cell r="H18">
            <v>9.3600000000000012</v>
          </cell>
          <cell r="I18" t="str">
            <v>SE</v>
          </cell>
          <cell r="J18">
            <v>25.2</v>
          </cell>
          <cell r="K18">
            <v>0</v>
          </cell>
        </row>
        <row r="19">
          <cell r="B19">
            <v>26.883333333333336</v>
          </cell>
          <cell r="C19">
            <v>35.1</v>
          </cell>
          <cell r="D19">
            <v>22</v>
          </cell>
          <cell r="E19">
            <v>76</v>
          </cell>
          <cell r="F19">
            <v>95</v>
          </cell>
          <cell r="G19">
            <v>37</v>
          </cell>
          <cell r="H19">
            <v>12.24</v>
          </cell>
          <cell r="I19" t="str">
            <v>SE</v>
          </cell>
          <cell r="J19">
            <v>33.480000000000004</v>
          </cell>
          <cell r="K19">
            <v>1</v>
          </cell>
        </row>
        <row r="20">
          <cell r="B20">
            <v>27.354166666666668</v>
          </cell>
          <cell r="C20">
            <v>35.1</v>
          </cell>
          <cell r="D20">
            <v>22.2</v>
          </cell>
          <cell r="E20">
            <v>75.666666666666671</v>
          </cell>
          <cell r="F20">
            <v>97</v>
          </cell>
          <cell r="G20">
            <v>38</v>
          </cell>
          <cell r="H20">
            <v>8.64</v>
          </cell>
          <cell r="I20" t="str">
            <v>SE</v>
          </cell>
          <cell r="J20">
            <v>17.64</v>
          </cell>
          <cell r="K20">
            <v>0.2</v>
          </cell>
        </row>
        <row r="21">
          <cell r="B21">
            <v>28.287500000000005</v>
          </cell>
          <cell r="C21">
            <v>35.5</v>
          </cell>
          <cell r="D21">
            <v>22.2</v>
          </cell>
          <cell r="E21">
            <v>71.291666666666671</v>
          </cell>
          <cell r="F21">
            <v>96</v>
          </cell>
          <cell r="G21">
            <v>37</v>
          </cell>
          <cell r="H21">
            <v>10.44</v>
          </cell>
          <cell r="I21" t="str">
            <v>SE</v>
          </cell>
          <cell r="J21">
            <v>22.68</v>
          </cell>
          <cell r="K21">
            <v>0</v>
          </cell>
        </row>
        <row r="22">
          <cell r="B22">
            <v>27.291666666666668</v>
          </cell>
          <cell r="C22">
            <v>34.799999999999997</v>
          </cell>
          <cell r="D22">
            <v>21.5</v>
          </cell>
          <cell r="E22">
            <v>72.583333333333329</v>
          </cell>
          <cell r="F22">
            <v>94</v>
          </cell>
          <cell r="G22">
            <v>38</v>
          </cell>
          <cell r="H22">
            <v>12.24</v>
          </cell>
          <cell r="I22" t="str">
            <v>SE</v>
          </cell>
          <cell r="J22">
            <v>23.759999999999998</v>
          </cell>
          <cell r="K22">
            <v>0.4</v>
          </cell>
        </row>
        <row r="23">
          <cell r="B23">
            <v>27.008333333333329</v>
          </cell>
          <cell r="C23">
            <v>34.200000000000003</v>
          </cell>
          <cell r="D23">
            <v>21.2</v>
          </cell>
          <cell r="E23">
            <v>70.75</v>
          </cell>
          <cell r="F23">
            <v>93</v>
          </cell>
          <cell r="G23">
            <v>40</v>
          </cell>
          <cell r="H23">
            <v>25.56</v>
          </cell>
          <cell r="I23" t="str">
            <v>SE</v>
          </cell>
          <cell r="J23">
            <v>48.6</v>
          </cell>
          <cell r="K23">
            <v>0</v>
          </cell>
        </row>
        <row r="24">
          <cell r="B24">
            <v>25.591666666666669</v>
          </cell>
          <cell r="C24">
            <v>32.9</v>
          </cell>
          <cell r="D24">
            <v>20.8</v>
          </cell>
          <cell r="E24">
            <v>73.625</v>
          </cell>
          <cell r="F24">
            <v>92</v>
          </cell>
          <cell r="G24">
            <v>42</v>
          </cell>
          <cell r="H24">
            <v>10.44</v>
          </cell>
          <cell r="I24" t="str">
            <v>SE</v>
          </cell>
          <cell r="J24">
            <v>26.28</v>
          </cell>
          <cell r="K24">
            <v>0</v>
          </cell>
        </row>
        <row r="25">
          <cell r="B25">
            <v>26.237499999999994</v>
          </cell>
          <cell r="C25">
            <v>33.299999999999997</v>
          </cell>
          <cell r="D25">
            <v>20.7</v>
          </cell>
          <cell r="E25">
            <v>76.291666666666671</v>
          </cell>
          <cell r="F25">
            <v>97</v>
          </cell>
          <cell r="G25">
            <v>44</v>
          </cell>
          <cell r="H25">
            <v>7.9200000000000008</v>
          </cell>
          <cell r="I25" t="str">
            <v>SE</v>
          </cell>
          <cell r="J25">
            <v>35.28</v>
          </cell>
          <cell r="K25">
            <v>0.2</v>
          </cell>
        </row>
        <row r="26">
          <cell r="B26">
            <v>23.650000000000002</v>
          </cell>
          <cell r="C26">
            <v>26.1</v>
          </cell>
          <cell r="D26">
            <v>22.4</v>
          </cell>
          <cell r="E26">
            <v>86.833333333333329</v>
          </cell>
          <cell r="F26">
            <v>96</v>
          </cell>
          <cell r="G26">
            <v>71</v>
          </cell>
          <cell r="H26">
            <v>3.24</v>
          </cell>
          <cell r="I26" t="str">
            <v>S</v>
          </cell>
          <cell r="J26">
            <v>15.120000000000001</v>
          </cell>
          <cell r="K26">
            <v>1.2</v>
          </cell>
        </row>
        <row r="27">
          <cell r="B27">
            <v>29.608333333333334</v>
          </cell>
          <cell r="C27">
            <v>34.1</v>
          </cell>
          <cell r="D27">
            <v>20.7</v>
          </cell>
          <cell r="E27">
            <v>45.833333333333336</v>
          </cell>
          <cell r="F27">
            <v>79</v>
          </cell>
          <cell r="G27">
            <v>25</v>
          </cell>
          <cell r="H27">
            <v>11.520000000000001</v>
          </cell>
          <cell r="I27" t="str">
            <v>SE</v>
          </cell>
          <cell r="J27">
            <v>22.68</v>
          </cell>
          <cell r="K27">
            <v>0</v>
          </cell>
        </row>
        <row r="28">
          <cell r="B28">
            <v>25.420833333333338</v>
          </cell>
          <cell r="C28">
            <v>34.9</v>
          </cell>
          <cell r="D28">
            <v>17.5</v>
          </cell>
          <cell r="E28">
            <v>65.75</v>
          </cell>
          <cell r="F28">
            <v>93</v>
          </cell>
          <cell r="G28">
            <v>32</v>
          </cell>
          <cell r="H28">
            <v>10.44</v>
          </cell>
          <cell r="I28" t="str">
            <v>SE</v>
          </cell>
          <cell r="J28">
            <v>22.32</v>
          </cell>
          <cell r="K28">
            <v>0.2</v>
          </cell>
        </row>
        <row r="29">
          <cell r="B29">
            <v>26.404166666666669</v>
          </cell>
          <cell r="C29">
            <v>34</v>
          </cell>
          <cell r="D29">
            <v>21.9</v>
          </cell>
          <cell r="E29">
            <v>73.458333333333329</v>
          </cell>
          <cell r="F29">
            <v>89</v>
          </cell>
          <cell r="G29">
            <v>45</v>
          </cell>
          <cell r="H29">
            <v>11.16</v>
          </cell>
          <cell r="I29" t="str">
            <v>SE</v>
          </cell>
          <cell r="J29">
            <v>24.840000000000003</v>
          </cell>
          <cell r="K29">
            <v>0</v>
          </cell>
        </row>
        <row r="30">
          <cell r="B30">
            <v>27.037499999999998</v>
          </cell>
          <cell r="C30">
            <v>34</v>
          </cell>
          <cell r="D30">
            <v>22</v>
          </cell>
          <cell r="E30">
            <v>78.208333333333329</v>
          </cell>
          <cell r="F30">
            <v>98</v>
          </cell>
          <cell r="G30">
            <v>48</v>
          </cell>
          <cell r="H30">
            <v>13.68</v>
          </cell>
          <cell r="J30">
            <v>34.92</v>
          </cell>
          <cell r="K30">
            <v>0.2</v>
          </cell>
        </row>
        <row r="31">
          <cell r="B31">
            <v>25.549999999999997</v>
          </cell>
          <cell r="C31">
            <v>27.8</v>
          </cell>
          <cell r="D31">
            <v>23.2</v>
          </cell>
          <cell r="E31">
            <v>80.875</v>
          </cell>
          <cell r="F31">
            <v>92</v>
          </cell>
          <cell r="G31">
            <v>71</v>
          </cell>
          <cell r="H31">
            <v>14.4</v>
          </cell>
          <cell r="I31" t="str">
            <v>N</v>
          </cell>
          <cell r="J31">
            <v>28.08</v>
          </cell>
          <cell r="K31">
            <v>0.2</v>
          </cell>
        </row>
        <row r="32">
          <cell r="B32">
            <v>26.091304347826078</v>
          </cell>
          <cell r="C32">
            <v>32.4</v>
          </cell>
          <cell r="D32">
            <v>22.4</v>
          </cell>
          <cell r="E32">
            <v>78.434782608695656</v>
          </cell>
          <cell r="F32">
            <v>96</v>
          </cell>
          <cell r="G32">
            <v>50</v>
          </cell>
          <cell r="H32">
            <v>7.2</v>
          </cell>
          <cell r="I32" t="str">
            <v>NO</v>
          </cell>
          <cell r="J32">
            <v>16.920000000000002</v>
          </cell>
          <cell r="K32">
            <v>0</v>
          </cell>
        </row>
        <row r="33">
          <cell r="B33">
            <v>26.345833333333335</v>
          </cell>
          <cell r="C33">
            <v>31.7</v>
          </cell>
          <cell r="D33">
            <v>23.2</v>
          </cell>
          <cell r="E33">
            <v>78.5</v>
          </cell>
          <cell r="F33">
            <v>92</v>
          </cell>
          <cell r="G33">
            <v>55</v>
          </cell>
          <cell r="H33">
            <v>7.2</v>
          </cell>
          <cell r="I33" t="str">
            <v>S</v>
          </cell>
          <cell r="J33">
            <v>19.079999999999998</v>
          </cell>
          <cell r="K33">
            <v>0</v>
          </cell>
        </row>
        <row r="34">
          <cell r="B34">
            <v>26.645454545454548</v>
          </cell>
          <cell r="C34">
            <v>33.799999999999997</v>
          </cell>
          <cell r="D34">
            <v>21.6</v>
          </cell>
          <cell r="E34">
            <v>76.045454545454547</v>
          </cell>
          <cell r="F34">
            <v>96</v>
          </cell>
          <cell r="G34">
            <v>46</v>
          </cell>
          <cell r="H34">
            <v>8.64</v>
          </cell>
          <cell r="I34" t="str">
            <v>NO</v>
          </cell>
          <cell r="J34">
            <v>18.36</v>
          </cell>
          <cell r="K34">
            <v>0</v>
          </cell>
        </row>
        <row r="35">
          <cell r="B35">
            <v>25.245833333333337</v>
          </cell>
          <cell r="C35">
            <v>36.1</v>
          </cell>
          <cell r="D35">
            <v>20.5</v>
          </cell>
          <cell r="E35">
            <v>84.541666666666671</v>
          </cell>
          <cell r="F35">
            <v>97</v>
          </cell>
          <cell r="G35">
            <v>42</v>
          </cell>
          <cell r="H35">
            <v>20.16</v>
          </cell>
          <cell r="I35" t="str">
            <v>SE</v>
          </cell>
          <cell r="J35">
            <v>48.6</v>
          </cell>
          <cell r="K35">
            <v>8.7999999999999989</v>
          </cell>
        </row>
        <row r="36">
          <cell r="I36" t="str">
            <v>SE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Setembro"/>
      <sheetName val="Agosto"/>
      <sheetName val="Outubro"/>
      <sheetName val="Novembro"/>
      <sheetName val="Dezembro"/>
    </sheetNames>
    <sheetDataSet>
      <sheetData sheetId="0">
        <row r="5">
          <cell r="K5">
            <v>0</v>
          </cell>
        </row>
      </sheetData>
      <sheetData sheetId="1">
        <row r="5">
          <cell r="K5">
            <v>0</v>
          </cell>
        </row>
      </sheetData>
      <sheetData sheetId="2">
        <row r="5">
          <cell r="B5">
            <v>26.116666666666664</v>
          </cell>
          <cell r="C5">
            <v>31.7</v>
          </cell>
          <cell r="D5">
            <v>21.4</v>
          </cell>
          <cell r="E5">
            <v>66.5</v>
          </cell>
          <cell r="F5">
            <v>83</v>
          </cell>
          <cell r="G5">
            <v>47</v>
          </cell>
          <cell r="H5">
            <v>28.8</v>
          </cell>
          <cell r="I5" t="str">
            <v>L</v>
          </cell>
          <cell r="J5">
            <v>42.12</v>
          </cell>
          <cell r="K5">
            <v>0</v>
          </cell>
        </row>
        <row r="6">
          <cell r="B6">
            <v>26.291666666666671</v>
          </cell>
          <cell r="C6">
            <v>32.1</v>
          </cell>
          <cell r="D6">
            <v>21.9</v>
          </cell>
          <cell r="E6">
            <v>68.541666666666671</v>
          </cell>
          <cell r="F6">
            <v>86</v>
          </cell>
          <cell r="G6">
            <v>51</v>
          </cell>
          <cell r="H6">
            <v>23.400000000000002</v>
          </cell>
          <cell r="I6" t="str">
            <v>L</v>
          </cell>
          <cell r="J6">
            <v>38.880000000000003</v>
          </cell>
          <cell r="K6">
            <v>0</v>
          </cell>
        </row>
        <row r="7">
          <cell r="B7">
            <v>26.55</v>
          </cell>
          <cell r="C7">
            <v>31.9</v>
          </cell>
          <cell r="D7">
            <v>23.2</v>
          </cell>
          <cell r="E7">
            <v>75.583333333333329</v>
          </cell>
          <cell r="F7">
            <v>92</v>
          </cell>
          <cell r="G7">
            <v>55</v>
          </cell>
          <cell r="H7">
            <v>15.120000000000001</v>
          </cell>
          <cell r="I7" t="str">
            <v>NE</v>
          </cell>
          <cell r="J7">
            <v>30.240000000000002</v>
          </cell>
          <cell r="K7">
            <v>3.2</v>
          </cell>
        </row>
        <row r="8">
          <cell r="B8">
            <v>24.754166666666666</v>
          </cell>
          <cell r="C8">
            <v>30.4</v>
          </cell>
          <cell r="D8">
            <v>22.2</v>
          </cell>
          <cell r="E8">
            <v>82.083333333333329</v>
          </cell>
          <cell r="F8">
            <v>94</v>
          </cell>
          <cell r="G8">
            <v>49</v>
          </cell>
          <cell r="H8">
            <v>14.76</v>
          </cell>
          <cell r="I8" t="str">
            <v>N</v>
          </cell>
          <cell r="J8">
            <v>25.2</v>
          </cell>
          <cell r="K8">
            <v>1.2</v>
          </cell>
        </row>
        <row r="9">
          <cell r="B9">
            <v>26.575000000000003</v>
          </cell>
          <cell r="C9">
            <v>32.9</v>
          </cell>
          <cell r="D9">
            <v>21.6</v>
          </cell>
          <cell r="E9">
            <v>74.958333333333329</v>
          </cell>
          <cell r="F9">
            <v>95</v>
          </cell>
          <cell r="G9">
            <v>45</v>
          </cell>
          <cell r="H9">
            <v>13.32</v>
          </cell>
          <cell r="I9" t="str">
            <v>NO</v>
          </cell>
          <cell r="J9">
            <v>28.8</v>
          </cell>
          <cell r="K9">
            <v>0</v>
          </cell>
        </row>
        <row r="10">
          <cell r="B10">
            <v>25.104166666666661</v>
          </cell>
          <cell r="C10">
            <v>32.5</v>
          </cell>
          <cell r="D10">
            <v>21.5</v>
          </cell>
          <cell r="E10">
            <v>80.458333333333329</v>
          </cell>
          <cell r="F10">
            <v>95</v>
          </cell>
          <cell r="G10">
            <v>52</v>
          </cell>
          <cell r="H10">
            <v>18.720000000000002</v>
          </cell>
          <cell r="I10" t="str">
            <v>SE</v>
          </cell>
          <cell r="J10">
            <v>47.519999999999996</v>
          </cell>
          <cell r="K10">
            <v>19.399999999999999</v>
          </cell>
        </row>
        <row r="11">
          <cell r="B11">
            <v>24.375000000000004</v>
          </cell>
          <cell r="C11">
            <v>29.7</v>
          </cell>
          <cell r="D11">
            <v>21.5</v>
          </cell>
          <cell r="E11">
            <v>86.25</v>
          </cell>
          <cell r="F11">
            <v>96</v>
          </cell>
          <cell r="G11">
            <v>62</v>
          </cell>
          <cell r="H11">
            <v>20.88</v>
          </cell>
          <cell r="I11" t="str">
            <v>NO</v>
          </cell>
          <cell r="J11">
            <v>42.12</v>
          </cell>
          <cell r="K11">
            <v>27.4</v>
          </cell>
        </row>
        <row r="12">
          <cell r="B12">
            <v>23.887499999999999</v>
          </cell>
          <cell r="C12">
            <v>30.5</v>
          </cell>
          <cell r="D12">
            <v>21.8</v>
          </cell>
          <cell r="E12">
            <v>87.958333333333329</v>
          </cell>
          <cell r="F12">
            <v>96</v>
          </cell>
          <cell r="G12">
            <v>57</v>
          </cell>
          <cell r="H12">
            <v>14.76</v>
          </cell>
          <cell r="I12" t="str">
            <v>NO</v>
          </cell>
          <cell r="J12">
            <v>32.76</v>
          </cell>
          <cell r="K12">
            <v>22.8</v>
          </cell>
        </row>
        <row r="13">
          <cell r="B13">
            <v>23.679166666666671</v>
          </cell>
          <cell r="C13">
            <v>29.2</v>
          </cell>
          <cell r="D13">
            <v>21.8</v>
          </cell>
          <cell r="E13">
            <v>89.291666666666671</v>
          </cell>
          <cell r="F13">
            <v>96</v>
          </cell>
          <cell r="G13">
            <v>62</v>
          </cell>
          <cell r="H13">
            <v>12.96</v>
          </cell>
          <cell r="I13" t="str">
            <v>N</v>
          </cell>
          <cell r="J13">
            <v>39.24</v>
          </cell>
          <cell r="K13">
            <v>5.8000000000000007</v>
          </cell>
        </row>
        <row r="14">
          <cell r="B14">
            <v>24.483333333333334</v>
          </cell>
          <cell r="C14">
            <v>29.9</v>
          </cell>
          <cell r="D14">
            <v>21.6</v>
          </cell>
          <cell r="E14">
            <v>83.458333333333329</v>
          </cell>
          <cell r="F14">
            <v>96</v>
          </cell>
          <cell r="G14">
            <v>57</v>
          </cell>
          <cell r="H14">
            <v>11.879999999999999</v>
          </cell>
          <cell r="I14" t="str">
            <v>SO</v>
          </cell>
          <cell r="J14">
            <v>24.48</v>
          </cell>
          <cell r="K14">
            <v>3</v>
          </cell>
        </row>
        <row r="15">
          <cell r="B15">
            <v>25.7</v>
          </cell>
          <cell r="C15">
            <v>32.5</v>
          </cell>
          <cell r="D15">
            <v>21.2</v>
          </cell>
          <cell r="E15">
            <v>75.875</v>
          </cell>
          <cell r="F15">
            <v>95</v>
          </cell>
          <cell r="G15">
            <v>44</v>
          </cell>
          <cell r="H15">
            <v>16.2</v>
          </cell>
          <cell r="I15" t="str">
            <v>O</v>
          </cell>
          <cell r="J15">
            <v>30.240000000000002</v>
          </cell>
          <cell r="K15">
            <v>0</v>
          </cell>
        </row>
        <row r="16">
          <cell r="B16">
            <v>24.341666666666665</v>
          </cell>
          <cell r="C16">
            <v>32.299999999999997</v>
          </cell>
          <cell r="D16">
            <v>20</v>
          </cell>
          <cell r="E16">
            <v>79.083333333333329</v>
          </cell>
          <cell r="F16">
            <v>94</v>
          </cell>
          <cell r="G16">
            <v>46</v>
          </cell>
          <cell r="H16">
            <v>26.64</v>
          </cell>
          <cell r="I16" t="str">
            <v>S</v>
          </cell>
          <cell r="J16">
            <v>45.72</v>
          </cell>
          <cell r="K16">
            <v>10.8</v>
          </cell>
        </row>
        <row r="17">
          <cell r="B17">
            <v>22.454166666666666</v>
          </cell>
          <cell r="C17">
            <v>29.3</v>
          </cell>
          <cell r="D17">
            <v>18.600000000000001</v>
          </cell>
          <cell r="E17">
            <v>84.875</v>
          </cell>
          <cell r="F17">
            <v>95</v>
          </cell>
          <cell r="G17">
            <v>59</v>
          </cell>
          <cell r="H17">
            <v>16.2</v>
          </cell>
          <cell r="I17" t="str">
            <v>NE</v>
          </cell>
          <cell r="J17">
            <v>46.080000000000005</v>
          </cell>
          <cell r="K17">
            <v>2.5999999999999996</v>
          </cell>
        </row>
        <row r="18">
          <cell r="B18">
            <v>23.700000000000003</v>
          </cell>
          <cell r="C18">
            <v>32.1</v>
          </cell>
          <cell r="D18">
            <v>19.5</v>
          </cell>
          <cell r="E18">
            <v>79.416666666666671</v>
          </cell>
          <cell r="F18">
            <v>94</v>
          </cell>
          <cell r="G18">
            <v>48</v>
          </cell>
          <cell r="H18">
            <v>25.56</v>
          </cell>
          <cell r="I18" t="str">
            <v>NE</v>
          </cell>
          <cell r="J18">
            <v>44.28</v>
          </cell>
          <cell r="K18">
            <v>9.4</v>
          </cell>
        </row>
        <row r="19">
          <cell r="B19">
            <v>24.287499999999998</v>
          </cell>
          <cell r="C19">
            <v>30.4</v>
          </cell>
          <cell r="D19">
            <v>20.100000000000001</v>
          </cell>
          <cell r="E19">
            <v>81.166666666666671</v>
          </cell>
          <cell r="F19">
            <v>96</v>
          </cell>
          <cell r="G19">
            <v>55</v>
          </cell>
          <cell r="H19">
            <v>15.48</v>
          </cell>
          <cell r="I19" t="str">
            <v>L</v>
          </cell>
          <cell r="J19">
            <v>25.2</v>
          </cell>
          <cell r="K19">
            <v>0</v>
          </cell>
        </row>
        <row r="20">
          <cell r="B20">
            <v>25.379166666666663</v>
          </cell>
          <cell r="C20">
            <v>30.9</v>
          </cell>
          <cell r="D20">
            <v>21.3</v>
          </cell>
          <cell r="E20">
            <v>76.958333333333329</v>
          </cell>
          <cell r="F20">
            <v>95</v>
          </cell>
          <cell r="G20">
            <v>50</v>
          </cell>
          <cell r="H20">
            <v>14.4</v>
          </cell>
          <cell r="I20" t="str">
            <v>L</v>
          </cell>
          <cell r="J20">
            <v>26.28</v>
          </cell>
          <cell r="K20">
            <v>0.4</v>
          </cell>
        </row>
        <row r="21">
          <cell r="B21">
            <v>26.224999999999998</v>
          </cell>
          <cell r="C21">
            <v>31.2</v>
          </cell>
          <cell r="D21">
            <v>22.4</v>
          </cell>
          <cell r="E21">
            <v>75.5</v>
          </cell>
          <cell r="F21">
            <v>92</v>
          </cell>
          <cell r="G21">
            <v>50</v>
          </cell>
          <cell r="H21">
            <v>16.559999999999999</v>
          </cell>
          <cell r="I21" t="str">
            <v>L</v>
          </cell>
          <cell r="J21">
            <v>31.319999999999997</v>
          </cell>
          <cell r="K21">
            <v>0</v>
          </cell>
        </row>
        <row r="22">
          <cell r="B22">
            <v>24.987499999999997</v>
          </cell>
          <cell r="C22">
            <v>30</v>
          </cell>
          <cell r="D22">
            <v>21.8</v>
          </cell>
          <cell r="E22">
            <v>76.583333333333329</v>
          </cell>
          <cell r="F22">
            <v>93</v>
          </cell>
          <cell r="G22">
            <v>51</v>
          </cell>
          <cell r="H22">
            <v>18.720000000000002</v>
          </cell>
          <cell r="I22" t="str">
            <v>L</v>
          </cell>
          <cell r="J22">
            <v>29.52</v>
          </cell>
          <cell r="K22">
            <v>0</v>
          </cell>
        </row>
        <row r="23">
          <cell r="B23">
            <v>23.016666666666669</v>
          </cell>
          <cell r="C23">
            <v>29.1</v>
          </cell>
          <cell r="D23">
            <v>21</v>
          </cell>
          <cell r="E23">
            <v>81.958333333333329</v>
          </cell>
          <cell r="F23">
            <v>95</v>
          </cell>
          <cell r="G23">
            <v>51</v>
          </cell>
          <cell r="H23">
            <v>18</v>
          </cell>
          <cell r="I23" t="str">
            <v>L</v>
          </cell>
          <cell r="J23">
            <v>39.6</v>
          </cell>
          <cell r="K23">
            <v>5</v>
          </cell>
        </row>
        <row r="24">
          <cell r="B24">
            <v>22.799999999999997</v>
          </cell>
          <cell r="C24">
            <v>28.5</v>
          </cell>
          <cell r="D24">
            <v>20.399999999999999</v>
          </cell>
          <cell r="E24">
            <v>85.625</v>
          </cell>
          <cell r="F24">
            <v>94</v>
          </cell>
          <cell r="G24">
            <v>55</v>
          </cell>
          <cell r="H24">
            <v>18</v>
          </cell>
          <cell r="I24" t="str">
            <v>L</v>
          </cell>
          <cell r="J24">
            <v>30.6</v>
          </cell>
          <cell r="K24">
            <v>1.8</v>
          </cell>
        </row>
        <row r="25">
          <cell r="B25">
            <v>23.650000000000002</v>
          </cell>
          <cell r="C25">
            <v>29</v>
          </cell>
          <cell r="D25">
            <v>19.600000000000001</v>
          </cell>
          <cell r="E25">
            <v>81.416666666666671</v>
          </cell>
          <cell r="F25">
            <v>96</v>
          </cell>
          <cell r="G25">
            <v>55</v>
          </cell>
          <cell r="H25">
            <v>14.4</v>
          </cell>
          <cell r="I25" t="str">
            <v>L</v>
          </cell>
          <cell r="J25">
            <v>27.720000000000002</v>
          </cell>
          <cell r="K25">
            <v>0</v>
          </cell>
        </row>
        <row r="26">
          <cell r="B26">
            <v>24.516666666666662</v>
          </cell>
          <cell r="C26">
            <v>30.5</v>
          </cell>
          <cell r="D26">
            <v>19.8</v>
          </cell>
          <cell r="E26">
            <v>75.708333333333329</v>
          </cell>
          <cell r="F26">
            <v>95</v>
          </cell>
          <cell r="G26">
            <v>48</v>
          </cell>
          <cell r="H26">
            <v>13.68</v>
          </cell>
          <cell r="I26" t="str">
            <v>S</v>
          </cell>
          <cell r="J26">
            <v>30.240000000000002</v>
          </cell>
          <cell r="K26">
            <v>0</v>
          </cell>
        </row>
        <row r="27">
          <cell r="B27">
            <v>24.258333333333329</v>
          </cell>
          <cell r="C27">
            <v>31.6</v>
          </cell>
          <cell r="D27">
            <v>19.100000000000001</v>
          </cell>
          <cell r="E27">
            <v>71.75</v>
          </cell>
          <cell r="F27">
            <v>90</v>
          </cell>
          <cell r="G27">
            <v>35</v>
          </cell>
          <cell r="H27">
            <v>15.840000000000002</v>
          </cell>
          <cell r="I27" t="str">
            <v>S</v>
          </cell>
          <cell r="J27">
            <v>26.64</v>
          </cell>
          <cell r="K27">
            <v>0</v>
          </cell>
        </row>
        <row r="28">
          <cell r="B28">
            <v>25.108333333333334</v>
          </cell>
          <cell r="C28">
            <v>30.9</v>
          </cell>
          <cell r="D28">
            <v>20.100000000000001</v>
          </cell>
          <cell r="E28">
            <v>67.083333333333329</v>
          </cell>
          <cell r="F28">
            <v>88</v>
          </cell>
          <cell r="G28">
            <v>40</v>
          </cell>
          <cell r="H28">
            <v>22.68</v>
          </cell>
          <cell r="I28" t="str">
            <v>SE</v>
          </cell>
          <cell r="J28">
            <v>34.92</v>
          </cell>
          <cell r="K28">
            <v>0</v>
          </cell>
        </row>
        <row r="29">
          <cell r="B29">
            <v>24.483333333333331</v>
          </cell>
          <cell r="C29">
            <v>30.6</v>
          </cell>
          <cell r="D29">
            <v>19.3</v>
          </cell>
          <cell r="E29">
            <v>68.5</v>
          </cell>
          <cell r="F29">
            <v>92</v>
          </cell>
          <cell r="G29">
            <v>41</v>
          </cell>
          <cell r="H29">
            <v>16.559999999999999</v>
          </cell>
          <cell r="I29" t="str">
            <v>L</v>
          </cell>
          <cell r="J29">
            <v>28.44</v>
          </cell>
          <cell r="K29">
            <v>0</v>
          </cell>
        </row>
        <row r="30">
          <cell r="B30">
            <v>26.458333333333329</v>
          </cell>
          <cell r="C30">
            <v>33.299999999999997</v>
          </cell>
          <cell r="D30">
            <v>21.9</v>
          </cell>
          <cell r="E30">
            <v>64.458333333333329</v>
          </cell>
          <cell r="F30">
            <v>87</v>
          </cell>
          <cell r="G30">
            <v>42</v>
          </cell>
          <cell r="H30">
            <v>14.76</v>
          </cell>
          <cell r="J30">
            <v>33.119999999999997</v>
          </cell>
          <cell r="K30">
            <v>0</v>
          </cell>
        </row>
        <row r="31">
          <cell r="B31">
            <v>28.831818181818189</v>
          </cell>
          <cell r="C31">
            <v>35</v>
          </cell>
          <cell r="D31">
            <v>22.7</v>
          </cell>
          <cell r="E31">
            <v>83.5</v>
          </cell>
          <cell r="F31">
            <v>97</v>
          </cell>
          <cell r="G31">
            <v>58</v>
          </cell>
          <cell r="H31">
            <v>15.120000000000001</v>
          </cell>
          <cell r="I31" t="str">
            <v>NO</v>
          </cell>
          <cell r="J31">
            <v>83.160000000000011</v>
          </cell>
          <cell r="K31">
            <v>42.000000000000007</v>
          </cell>
        </row>
        <row r="32">
          <cell r="B32">
            <v>26.295833333333331</v>
          </cell>
          <cell r="C32">
            <v>31.8</v>
          </cell>
          <cell r="D32">
            <v>22.3</v>
          </cell>
          <cell r="E32">
            <v>75.166666666666671</v>
          </cell>
          <cell r="F32">
            <v>95</v>
          </cell>
          <cell r="G32">
            <v>51</v>
          </cell>
          <cell r="H32">
            <v>9.3600000000000012</v>
          </cell>
          <cell r="I32" t="str">
            <v>NO</v>
          </cell>
          <cell r="J32">
            <v>25.56</v>
          </cell>
          <cell r="K32">
            <v>0.2</v>
          </cell>
        </row>
        <row r="33">
          <cell r="B33">
            <v>25.045833333333334</v>
          </cell>
          <cell r="C33">
            <v>31.2</v>
          </cell>
          <cell r="D33">
            <v>22.2</v>
          </cell>
          <cell r="E33">
            <v>85.541666666666671</v>
          </cell>
          <cell r="F33">
            <v>96</v>
          </cell>
          <cell r="G33">
            <v>58</v>
          </cell>
          <cell r="H33">
            <v>12.24</v>
          </cell>
          <cell r="I33" t="str">
            <v>SO</v>
          </cell>
          <cell r="J33">
            <v>30.96</v>
          </cell>
          <cell r="K33">
            <v>21.2</v>
          </cell>
        </row>
        <row r="34">
          <cell r="B34">
            <v>25.904166666666665</v>
          </cell>
          <cell r="C34">
            <v>31.3</v>
          </cell>
          <cell r="D34">
            <v>22.7</v>
          </cell>
          <cell r="E34">
            <v>82.291666666666671</v>
          </cell>
          <cell r="F34">
            <v>96</v>
          </cell>
          <cell r="G34">
            <v>56</v>
          </cell>
          <cell r="H34">
            <v>14.4</v>
          </cell>
          <cell r="I34" t="str">
            <v>NE</v>
          </cell>
          <cell r="J34">
            <v>25.92</v>
          </cell>
          <cell r="K34">
            <v>2.2000000000000002</v>
          </cell>
        </row>
        <row r="35">
          <cell r="B35">
            <v>25.358333333333338</v>
          </cell>
          <cell r="C35">
            <v>32.4</v>
          </cell>
          <cell r="D35">
            <v>21.6</v>
          </cell>
          <cell r="E35">
            <v>83.583333333333329</v>
          </cell>
          <cell r="F35">
            <v>97</v>
          </cell>
          <cell r="G35">
            <v>52</v>
          </cell>
          <cell r="H35">
            <v>17.64</v>
          </cell>
          <cell r="I35" t="str">
            <v>NO</v>
          </cell>
          <cell r="J35">
            <v>30.96</v>
          </cell>
          <cell r="K35">
            <v>3.8000000000000003</v>
          </cell>
        </row>
        <row r="36">
          <cell r="I36" t="str">
            <v>L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K5">
            <v>0</v>
          </cell>
        </row>
      </sheetData>
      <sheetData sheetId="1">
        <row r="5">
          <cell r="K5">
            <v>0</v>
          </cell>
        </row>
      </sheetData>
      <sheetData sheetId="2">
        <row r="5">
          <cell r="B5">
            <v>25.849999999999998</v>
          </cell>
          <cell r="C5">
            <v>33.700000000000003</v>
          </cell>
          <cell r="D5">
            <v>21.4</v>
          </cell>
          <cell r="E5">
            <v>73.416666666666671</v>
          </cell>
          <cell r="F5">
            <v>100</v>
          </cell>
          <cell r="G5">
            <v>52</v>
          </cell>
          <cell r="H5">
            <v>10.8</v>
          </cell>
          <cell r="I5" t="str">
            <v>NE</v>
          </cell>
          <cell r="J5">
            <v>30.6</v>
          </cell>
          <cell r="K5">
            <v>4.4000000000000004</v>
          </cell>
        </row>
        <row r="6">
          <cell r="B6">
            <v>26.370833333333337</v>
          </cell>
          <cell r="C6">
            <v>35.299999999999997</v>
          </cell>
          <cell r="D6">
            <v>21.1</v>
          </cell>
          <cell r="E6">
            <v>62.363636363636367</v>
          </cell>
          <cell r="F6">
            <v>100</v>
          </cell>
          <cell r="G6">
            <v>44</v>
          </cell>
          <cell r="H6">
            <v>11.520000000000001</v>
          </cell>
          <cell r="I6" t="str">
            <v>NE</v>
          </cell>
          <cell r="J6">
            <v>46.080000000000005</v>
          </cell>
          <cell r="K6">
            <v>0</v>
          </cell>
        </row>
        <row r="7">
          <cell r="B7">
            <v>26.358333333333334</v>
          </cell>
          <cell r="C7">
            <v>34.200000000000003</v>
          </cell>
          <cell r="D7">
            <v>22.7</v>
          </cell>
          <cell r="E7">
            <v>74.642857142857139</v>
          </cell>
          <cell r="F7">
            <v>100</v>
          </cell>
          <cell r="G7">
            <v>50</v>
          </cell>
          <cell r="H7">
            <v>11.520000000000001</v>
          </cell>
          <cell r="I7" t="str">
            <v>NE</v>
          </cell>
          <cell r="J7">
            <v>28.8</v>
          </cell>
          <cell r="K7">
            <v>0.2</v>
          </cell>
        </row>
        <row r="8">
          <cell r="B8">
            <v>27.30416666666666</v>
          </cell>
          <cell r="C8">
            <v>32.6</v>
          </cell>
          <cell r="D8">
            <v>23.9</v>
          </cell>
          <cell r="E8">
            <v>67.15384615384616</v>
          </cell>
          <cell r="F8">
            <v>100</v>
          </cell>
          <cell r="G8">
            <v>49</v>
          </cell>
          <cell r="H8">
            <v>18.720000000000002</v>
          </cell>
          <cell r="I8" t="str">
            <v>NE</v>
          </cell>
          <cell r="J8">
            <v>37.800000000000004</v>
          </cell>
          <cell r="K8">
            <v>0</v>
          </cell>
        </row>
        <row r="9">
          <cell r="B9">
            <v>26.549999999999997</v>
          </cell>
          <cell r="C9">
            <v>34.4</v>
          </cell>
          <cell r="D9">
            <v>22.7</v>
          </cell>
          <cell r="E9">
            <v>75</v>
          </cell>
          <cell r="F9">
            <v>100</v>
          </cell>
          <cell r="G9">
            <v>49</v>
          </cell>
          <cell r="H9">
            <v>10.44</v>
          </cell>
          <cell r="I9" t="str">
            <v>NE</v>
          </cell>
          <cell r="J9">
            <v>43.56</v>
          </cell>
          <cell r="K9">
            <v>3.4000000000000004</v>
          </cell>
        </row>
        <row r="10">
          <cell r="B10">
            <v>25.141666666666669</v>
          </cell>
          <cell r="C10">
            <v>33.299999999999997</v>
          </cell>
          <cell r="D10">
            <v>22.2</v>
          </cell>
          <cell r="E10">
            <v>84.625</v>
          </cell>
          <cell r="F10">
            <v>100</v>
          </cell>
          <cell r="G10">
            <v>54</v>
          </cell>
          <cell r="H10">
            <v>13.32</v>
          </cell>
          <cell r="I10" t="str">
            <v>NE</v>
          </cell>
          <cell r="J10">
            <v>41.04</v>
          </cell>
          <cell r="K10">
            <v>23.799999999999997</v>
          </cell>
        </row>
        <row r="11">
          <cell r="B11">
            <v>26.679166666666664</v>
          </cell>
          <cell r="C11">
            <v>34.299999999999997</v>
          </cell>
          <cell r="D11">
            <v>22.1</v>
          </cell>
          <cell r="E11">
            <v>67.7</v>
          </cell>
          <cell r="F11">
            <v>100</v>
          </cell>
          <cell r="G11">
            <v>49</v>
          </cell>
          <cell r="H11">
            <v>10.8</v>
          </cell>
          <cell r="I11" t="str">
            <v>N</v>
          </cell>
          <cell r="J11">
            <v>23.400000000000002</v>
          </cell>
          <cell r="K11">
            <v>0.2</v>
          </cell>
        </row>
        <row r="12">
          <cell r="B12">
            <v>24.279166666666672</v>
          </cell>
          <cell r="C12">
            <v>29.4</v>
          </cell>
          <cell r="D12">
            <v>22.5</v>
          </cell>
          <cell r="E12">
            <v>92</v>
          </cell>
          <cell r="F12">
            <v>97</v>
          </cell>
          <cell r="G12">
            <v>81</v>
          </cell>
          <cell r="H12">
            <v>18.720000000000002</v>
          </cell>
          <cell r="I12" t="str">
            <v>NE</v>
          </cell>
          <cell r="J12">
            <v>32.4</v>
          </cell>
          <cell r="K12">
            <v>23.200000000000003</v>
          </cell>
        </row>
        <row r="13">
          <cell r="B13">
            <v>24.716666666666669</v>
          </cell>
          <cell r="C13">
            <v>31.9</v>
          </cell>
          <cell r="D13">
            <v>19.8</v>
          </cell>
          <cell r="E13">
            <v>67.777777777777771</v>
          </cell>
          <cell r="F13">
            <v>100</v>
          </cell>
          <cell r="G13">
            <v>57</v>
          </cell>
          <cell r="H13">
            <v>14.4</v>
          </cell>
          <cell r="I13" t="str">
            <v>NE</v>
          </cell>
          <cell r="J13">
            <v>27</v>
          </cell>
          <cell r="K13">
            <v>0.60000000000000009</v>
          </cell>
        </row>
        <row r="14">
          <cell r="B14">
            <v>25.849999999999994</v>
          </cell>
          <cell r="C14">
            <v>34.1</v>
          </cell>
          <cell r="D14">
            <v>19.3</v>
          </cell>
          <cell r="E14">
            <v>61.583333333333336</v>
          </cell>
          <cell r="F14">
            <v>96</v>
          </cell>
          <cell r="G14">
            <v>46</v>
          </cell>
          <cell r="H14">
            <v>11.520000000000001</v>
          </cell>
          <cell r="I14" t="str">
            <v>S</v>
          </cell>
          <cell r="J14">
            <v>23.400000000000002</v>
          </cell>
          <cell r="K14">
            <v>0</v>
          </cell>
        </row>
        <row r="15">
          <cell r="B15">
            <v>26.525000000000002</v>
          </cell>
          <cell r="C15">
            <v>34.5</v>
          </cell>
          <cell r="D15">
            <v>20</v>
          </cell>
          <cell r="E15">
            <v>56.75</v>
          </cell>
          <cell r="F15">
            <v>95</v>
          </cell>
          <cell r="G15">
            <v>38</v>
          </cell>
          <cell r="H15">
            <v>12.6</v>
          </cell>
          <cell r="I15" t="str">
            <v>SO</v>
          </cell>
          <cell r="J15">
            <v>25.2</v>
          </cell>
          <cell r="K15">
            <v>0</v>
          </cell>
        </row>
        <row r="16">
          <cell r="B16">
            <v>25.450000000000003</v>
          </cell>
          <cell r="C16">
            <v>34.1</v>
          </cell>
          <cell r="D16">
            <v>18</v>
          </cell>
          <cell r="E16">
            <v>56.153846153846153</v>
          </cell>
          <cell r="F16">
            <v>100</v>
          </cell>
          <cell r="G16">
            <v>33</v>
          </cell>
          <cell r="H16">
            <v>11.520000000000001</v>
          </cell>
          <cell r="I16" t="str">
            <v>NE</v>
          </cell>
          <cell r="J16">
            <v>27.720000000000002</v>
          </cell>
          <cell r="K16">
            <v>0</v>
          </cell>
        </row>
        <row r="17">
          <cell r="B17">
            <v>25.05</v>
          </cell>
          <cell r="C17">
            <v>34.200000000000003</v>
          </cell>
          <cell r="D17">
            <v>18.8</v>
          </cell>
          <cell r="E17">
            <v>67.642857142857139</v>
          </cell>
          <cell r="F17">
            <v>100</v>
          </cell>
          <cell r="G17">
            <v>45</v>
          </cell>
          <cell r="H17">
            <v>11.16</v>
          </cell>
          <cell r="I17" t="str">
            <v>NE</v>
          </cell>
          <cell r="J17">
            <v>25.2</v>
          </cell>
          <cell r="K17">
            <v>0.2</v>
          </cell>
        </row>
        <row r="18">
          <cell r="B18">
            <v>25.545833333333334</v>
          </cell>
          <cell r="C18">
            <v>34.4</v>
          </cell>
          <cell r="D18">
            <v>19.399999999999999</v>
          </cell>
          <cell r="E18">
            <v>75.857142857142861</v>
          </cell>
          <cell r="F18">
            <v>100</v>
          </cell>
          <cell r="G18">
            <v>42</v>
          </cell>
          <cell r="H18">
            <v>10.8</v>
          </cell>
          <cell r="I18" t="str">
            <v>NE</v>
          </cell>
          <cell r="J18">
            <v>32.04</v>
          </cell>
          <cell r="K18">
            <v>11</v>
          </cell>
        </row>
        <row r="19">
          <cell r="B19">
            <v>26.270833333333329</v>
          </cell>
          <cell r="C19">
            <v>35</v>
          </cell>
          <cell r="D19">
            <v>20.100000000000001</v>
          </cell>
          <cell r="E19">
            <v>61.384615384615387</v>
          </cell>
          <cell r="F19">
            <v>100</v>
          </cell>
          <cell r="G19">
            <v>40</v>
          </cell>
          <cell r="H19">
            <v>9.7200000000000006</v>
          </cell>
          <cell r="I19" t="str">
            <v>NE</v>
          </cell>
          <cell r="J19">
            <v>24.12</v>
          </cell>
          <cell r="K19">
            <v>0</v>
          </cell>
        </row>
        <row r="20">
          <cell r="B20">
            <v>25.433333333333334</v>
          </cell>
          <cell r="C20">
            <v>35.700000000000003</v>
          </cell>
          <cell r="D20">
            <v>20</v>
          </cell>
          <cell r="E20">
            <v>72.92307692307692</v>
          </cell>
          <cell r="F20">
            <v>100</v>
          </cell>
          <cell r="G20">
            <v>42</v>
          </cell>
          <cell r="H20">
            <v>12.6</v>
          </cell>
          <cell r="I20" t="str">
            <v>NE</v>
          </cell>
          <cell r="J20">
            <v>41.04</v>
          </cell>
          <cell r="K20">
            <v>9</v>
          </cell>
        </row>
        <row r="21">
          <cell r="B21">
            <v>25.962500000000002</v>
          </cell>
          <cell r="C21">
            <v>35.9</v>
          </cell>
          <cell r="D21">
            <v>20.399999999999999</v>
          </cell>
          <cell r="E21">
            <v>64.454545454545453</v>
          </cell>
          <cell r="F21">
            <v>100</v>
          </cell>
          <cell r="G21">
            <v>39</v>
          </cell>
          <cell r="H21">
            <v>11.16</v>
          </cell>
          <cell r="I21" t="str">
            <v>NE</v>
          </cell>
          <cell r="J21">
            <v>37.080000000000005</v>
          </cell>
          <cell r="K21">
            <v>2.8</v>
          </cell>
        </row>
        <row r="22">
          <cell r="B22">
            <v>25.916666666666671</v>
          </cell>
          <cell r="C22">
            <v>35.5</v>
          </cell>
          <cell r="D22">
            <v>19.899999999999999</v>
          </cell>
          <cell r="E22">
            <v>67.928571428571431</v>
          </cell>
          <cell r="F22">
            <v>100</v>
          </cell>
          <cell r="G22">
            <v>39</v>
          </cell>
          <cell r="H22">
            <v>7.5600000000000005</v>
          </cell>
          <cell r="I22" t="str">
            <v>NE</v>
          </cell>
          <cell r="J22">
            <v>85.32</v>
          </cell>
          <cell r="K22">
            <v>4.4000000000000004</v>
          </cell>
        </row>
        <row r="23">
          <cell r="B23">
            <v>25.404166666666669</v>
          </cell>
          <cell r="C23">
            <v>34.9</v>
          </cell>
          <cell r="D23">
            <v>19.3</v>
          </cell>
          <cell r="E23">
            <v>67.692307692307693</v>
          </cell>
          <cell r="F23">
            <v>100</v>
          </cell>
          <cell r="G23">
            <v>41</v>
          </cell>
          <cell r="H23">
            <v>12.24</v>
          </cell>
          <cell r="I23" t="str">
            <v>NE</v>
          </cell>
          <cell r="J23">
            <v>51.480000000000004</v>
          </cell>
          <cell r="K23">
            <v>0.8</v>
          </cell>
        </row>
        <row r="24">
          <cell r="B24">
            <v>24.912499999999998</v>
          </cell>
          <cell r="C24">
            <v>32.6</v>
          </cell>
          <cell r="D24">
            <v>18.8</v>
          </cell>
          <cell r="E24">
            <v>59.416666666666664</v>
          </cell>
          <cell r="F24">
            <v>93</v>
          </cell>
          <cell r="G24">
            <v>46</v>
          </cell>
          <cell r="H24">
            <v>9.3600000000000012</v>
          </cell>
          <cell r="I24" t="str">
            <v>NE</v>
          </cell>
          <cell r="J24">
            <v>23.400000000000002</v>
          </cell>
          <cell r="K24">
            <v>0</v>
          </cell>
        </row>
        <row r="25">
          <cell r="B25">
            <v>26.012500000000006</v>
          </cell>
          <cell r="C25">
            <v>33.6</v>
          </cell>
          <cell r="D25">
            <v>19.3</v>
          </cell>
          <cell r="E25">
            <v>63</v>
          </cell>
          <cell r="F25">
            <v>100</v>
          </cell>
          <cell r="G25">
            <v>42</v>
          </cell>
          <cell r="H25">
            <v>16.920000000000002</v>
          </cell>
          <cell r="I25" t="str">
            <v>SO</v>
          </cell>
          <cell r="J25">
            <v>32.76</v>
          </cell>
          <cell r="K25">
            <v>0</v>
          </cell>
        </row>
        <row r="26">
          <cell r="B26">
            <v>25.087499999999995</v>
          </cell>
          <cell r="C26">
            <v>32</v>
          </cell>
          <cell r="D26">
            <v>19.5</v>
          </cell>
          <cell r="E26">
            <v>63.5625</v>
          </cell>
          <cell r="F26">
            <v>100</v>
          </cell>
          <cell r="G26">
            <v>43</v>
          </cell>
          <cell r="H26">
            <v>15.48</v>
          </cell>
          <cell r="I26" t="str">
            <v>S</v>
          </cell>
          <cell r="J26">
            <v>29.880000000000003</v>
          </cell>
          <cell r="K26">
            <v>0</v>
          </cell>
        </row>
        <row r="27">
          <cell r="B27">
            <v>21.895833333333332</v>
          </cell>
          <cell r="C27">
            <v>31.6</v>
          </cell>
          <cell r="D27">
            <v>12.9</v>
          </cell>
          <cell r="E27">
            <v>58.764705882352942</v>
          </cell>
          <cell r="F27">
            <v>100</v>
          </cell>
          <cell r="G27">
            <v>30</v>
          </cell>
          <cell r="H27">
            <v>11.520000000000001</v>
          </cell>
          <cell r="I27" t="str">
            <v>S</v>
          </cell>
          <cell r="J27">
            <v>23.040000000000003</v>
          </cell>
          <cell r="K27">
            <v>0</v>
          </cell>
        </row>
        <row r="28">
          <cell r="B28">
            <v>23.295833333333334</v>
          </cell>
          <cell r="C28">
            <v>34.700000000000003</v>
          </cell>
          <cell r="D28">
            <v>13.2</v>
          </cell>
          <cell r="E28">
            <v>60.9375</v>
          </cell>
          <cell r="F28">
            <v>100</v>
          </cell>
          <cell r="G28">
            <v>32</v>
          </cell>
          <cell r="H28">
            <v>10.8</v>
          </cell>
          <cell r="I28" t="str">
            <v>NE</v>
          </cell>
          <cell r="J28">
            <v>27.720000000000002</v>
          </cell>
          <cell r="K28">
            <v>0</v>
          </cell>
        </row>
        <row r="29">
          <cell r="B29">
            <v>25.191666666666674</v>
          </cell>
          <cell r="C29">
            <v>33.4</v>
          </cell>
          <cell r="D29">
            <v>17.399999999999999</v>
          </cell>
          <cell r="E29">
            <v>68.368421052631575</v>
          </cell>
          <cell r="F29">
            <v>99</v>
          </cell>
          <cell r="G29">
            <v>41</v>
          </cell>
          <cell r="H29">
            <v>14.04</v>
          </cell>
          <cell r="I29" t="str">
            <v>NE</v>
          </cell>
          <cell r="J29">
            <v>33.480000000000004</v>
          </cell>
          <cell r="K29">
            <v>0</v>
          </cell>
        </row>
        <row r="30">
          <cell r="B30">
            <v>25.787500000000005</v>
          </cell>
          <cell r="C30">
            <v>34</v>
          </cell>
          <cell r="D30">
            <v>22.7</v>
          </cell>
          <cell r="E30">
            <v>83.294117647058826</v>
          </cell>
          <cell r="F30">
            <v>100</v>
          </cell>
          <cell r="G30">
            <v>53</v>
          </cell>
          <cell r="H30">
            <v>11.16</v>
          </cell>
          <cell r="J30">
            <v>38.880000000000003</v>
          </cell>
          <cell r="K30">
            <v>6.8</v>
          </cell>
        </row>
        <row r="31">
          <cell r="B31">
            <v>23.416666666666668</v>
          </cell>
          <cell r="C31">
            <v>26.8</v>
          </cell>
          <cell r="D31">
            <v>21.4</v>
          </cell>
          <cell r="E31">
            <v>88.833333333333329</v>
          </cell>
          <cell r="F31">
            <v>100</v>
          </cell>
          <cell r="G31">
            <v>81</v>
          </cell>
          <cell r="H31">
            <v>12.24</v>
          </cell>
          <cell r="I31" t="str">
            <v>SO</v>
          </cell>
          <cell r="J31">
            <v>23.759999999999998</v>
          </cell>
          <cell r="K31">
            <v>11.799999999999999</v>
          </cell>
        </row>
        <row r="32">
          <cell r="B32">
            <v>23.008333333333329</v>
          </cell>
          <cell r="C32">
            <v>28.1</v>
          </cell>
          <cell r="D32">
            <v>20.7</v>
          </cell>
          <cell r="E32">
            <v>79.625</v>
          </cell>
          <cell r="F32">
            <v>100</v>
          </cell>
          <cell r="G32">
            <v>69</v>
          </cell>
          <cell r="H32">
            <v>10.08</v>
          </cell>
          <cell r="I32" t="str">
            <v>SO</v>
          </cell>
          <cell r="J32">
            <v>21.96</v>
          </cell>
          <cell r="K32">
            <v>0</v>
          </cell>
        </row>
        <row r="33">
          <cell r="B33">
            <v>23.683333333333326</v>
          </cell>
          <cell r="C33">
            <v>29.1</v>
          </cell>
          <cell r="D33">
            <v>21.1</v>
          </cell>
          <cell r="E33">
            <v>82.416666666666671</v>
          </cell>
          <cell r="F33">
            <v>100</v>
          </cell>
          <cell r="G33">
            <v>64</v>
          </cell>
          <cell r="H33">
            <v>13.68</v>
          </cell>
          <cell r="I33" t="str">
            <v>SO</v>
          </cell>
          <cell r="J33">
            <v>28.8</v>
          </cell>
          <cell r="K33">
            <v>1.8</v>
          </cell>
        </row>
        <row r="34">
          <cell r="B34">
            <v>23.970833333333328</v>
          </cell>
          <cell r="C34">
            <v>32.200000000000003</v>
          </cell>
          <cell r="D34">
            <v>17.899999999999999</v>
          </cell>
          <cell r="E34">
            <v>57.1</v>
          </cell>
          <cell r="F34">
            <v>100</v>
          </cell>
          <cell r="G34">
            <v>46</v>
          </cell>
          <cell r="H34">
            <v>10.08</v>
          </cell>
          <cell r="I34" t="str">
            <v>NE</v>
          </cell>
          <cell r="J34">
            <v>21.96</v>
          </cell>
          <cell r="K34">
            <v>0</v>
          </cell>
        </row>
        <row r="35">
          <cell r="B35">
            <v>21.620833333333334</v>
          </cell>
          <cell r="C35">
            <v>27</v>
          </cell>
          <cell r="D35">
            <v>19</v>
          </cell>
          <cell r="E35">
            <v>86.833333333333329</v>
          </cell>
          <cell r="F35">
            <v>100</v>
          </cell>
          <cell r="G35">
            <v>68</v>
          </cell>
          <cell r="H35">
            <v>28.44</v>
          </cell>
          <cell r="I35" t="str">
            <v>NE</v>
          </cell>
          <cell r="J35">
            <v>60.839999999999996</v>
          </cell>
          <cell r="K35">
            <v>32.200000000000003</v>
          </cell>
        </row>
        <row r="36">
          <cell r="I36" t="str">
            <v>NE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>
        <row r="5">
          <cell r="B5">
            <v>25.287499999999998</v>
          </cell>
          <cell r="C5">
            <v>32.5</v>
          </cell>
          <cell r="D5">
            <v>21</v>
          </cell>
          <cell r="E5">
            <v>77.5</v>
          </cell>
          <cell r="F5">
            <v>94</v>
          </cell>
          <cell r="G5">
            <v>46</v>
          </cell>
          <cell r="H5">
            <v>23.759999999999998</v>
          </cell>
          <cell r="I5" t="str">
            <v>L</v>
          </cell>
          <cell r="J5">
            <v>35.64</v>
          </cell>
          <cell r="K5">
            <v>0.4</v>
          </cell>
        </row>
        <row r="6">
          <cell r="B6">
            <v>26.029166666666665</v>
          </cell>
          <cell r="C6">
            <v>32</v>
          </cell>
          <cell r="D6">
            <v>22.1</v>
          </cell>
          <cell r="E6">
            <v>72.583333333333329</v>
          </cell>
          <cell r="F6">
            <v>88</v>
          </cell>
          <cell r="G6">
            <v>49</v>
          </cell>
          <cell r="H6">
            <v>26.28</v>
          </cell>
          <cell r="I6" t="str">
            <v>L</v>
          </cell>
          <cell r="J6">
            <v>43.2</v>
          </cell>
          <cell r="K6">
            <v>0</v>
          </cell>
        </row>
        <row r="7">
          <cell r="B7">
            <v>24.866666666666671</v>
          </cell>
          <cell r="C7">
            <v>30.4</v>
          </cell>
          <cell r="D7">
            <v>21.6</v>
          </cell>
          <cell r="E7">
            <v>78.75</v>
          </cell>
          <cell r="F7">
            <v>93</v>
          </cell>
          <cell r="G7">
            <v>54</v>
          </cell>
          <cell r="H7">
            <v>18.720000000000002</v>
          </cell>
          <cell r="I7" t="str">
            <v>N</v>
          </cell>
          <cell r="J7">
            <v>43.92</v>
          </cell>
          <cell r="K7">
            <v>5.6000000000000005</v>
          </cell>
        </row>
        <row r="8">
          <cell r="B8">
            <v>24.599999999999998</v>
          </cell>
          <cell r="C8">
            <v>29.1</v>
          </cell>
          <cell r="D8">
            <v>22.5</v>
          </cell>
          <cell r="E8">
            <v>77.875</v>
          </cell>
          <cell r="F8">
            <v>91</v>
          </cell>
          <cell r="G8">
            <v>64</v>
          </cell>
          <cell r="H8">
            <v>20.52</v>
          </cell>
          <cell r="I8" t="str">
            <v>N</v>
          </cell>
          <cell r="J8">
            <v>41.04</v>
          </cell>
          <cell r="K8">
            <v>0</v>
          </cell>
        </row>
        <row r="9">
          <cell r="B9">
            <v>25.258333333333336</v>
          </cell>
          <cell r="C9">
            <v>31.1</v>
          </cell>
          <cell r="D9">
            <v>21.4</v>
          </cell>
          <cell r="E9">
            <v>73.125</v>
          </cell>
          <cell r="F9">
            <v>92</v>
          </cell>
          <cell r="G9">
            <v>45</v>
          </cell>
          <cell r="H9">
            <v>17.64</v>
          </cell>
          <cell r="I9" t="str">
            <v>N</v>
          </cell>
          <cell r="J9">
            <v>29.16</v>
          </cell>
          <cell r="K9">
            <v>0</v>
          </cell>
        </row>
        <row r="10">
          <cell r="B10">
            <v>24.495833333333326</v>
          </cell>
          <cell r="C10">
            <v>31.5</v>
          </cell>
          <cell r="D10">
            <v>21.2</v>
          </cell>
          <cell r="E10">
            <v>80.791666666666671</v>
          </cell>
          <cell r="F10">
            <v>93</v>
          </cell>
          <cell r="G10">
            <v>51</v>
          </cell>
          <cell r="H10">
            <v>20.52</v>
          </cell>
          <cell r="I10" t="str">
            <v>N</v>
          </cell>
          <cell r="J10">
            <v>34.92</v>
          </cell>
          <cell r="K10">
            <v>1</v>
          </cell>
        </row>
        <row r="11">
          <cell r="B11">
            <v>24.4375</v>
          </cell>
          <cell r="C11">
            <v>30.7</v>
          </cell>
          <cell r="D11">
            <v>21.3</v>
          </cell>
          <cell r="E11">
            <v>81.833333333333329</v>
          </cell>
          <cell r="F11">
            <v>94</v>
          </cell>
          <cell r="G11">
            <v>55</v>
          </cell>
          <cell r="H11">
            <v>10.44</v>
          </cell>
          <cell r="I11" t="str">
            <v>N</v>
          </cell>
          <cell r="J11">
            <v>42.480000000000004</v>
          </cell>
          <cell r="K11">
            <v>0</v>
          </cell>
        </row>
        <row r="12">
          <cell r="B12">
            <v>24.241666666666671</v>
          </cell>
          <cell r="C12">
            <v>30.2</v>
          </cell>
          <cell r="D12">
            <v>21.7</v>
          </cell>
          <cell r="E12">
            <v>82.125</v>
          </cell>
          <cell r="F12">
            <v>93</v>
          </cell>
          <cell r="G12">
            <v>57</v>
          </cell>
          <cell r="H12">
            <v>16.920000000000002</v>
          </cell>
          <cell r="I12" t="str">
            <v>N</v>
          </cell>
          <cell r="J12">
            <v>34.56</v>
          </cell>
          <cell r="K12">
            <v>7.6</v>
          </cell>
        </row>
        <row r="13">
          <cell r="B13">
            <v>23.683333333333334</v>
          </cell>
          <cell r="C13">
            <v>29.3</v>
          </cell>
          <cell r="D13">
            <v>21.3</v>
          </cell>
          <cell r="E13">
            <v>86.125</v>
          </cell>
          <cell r="F13">
            <v>95</v>
          </cell>
          <cell r="G13">
            <v>64</v>
          </cell>
          <cell r="H13">
            <v>16.559999999999999</v>
          </cell>
          <cell r="I13" t="str">
            <v>N</v>
          </cell>
          <cell r="J13">
            <v>39.6</v>
          </cell>
          <cell r="K13">
            <v>38.6</v>
          </cell>
        </row>
        <row r="14">
          <cell r="B14">
            <v>24.425000000000008</v>
          </cell>
          <cell r="C14">
            <v>30.5</v>
          </cell>
          <cell r="D14">
            <v>21</v>
          </cell>
          <cell r="E14">
            <v>80.458333333333329</v>
          </cell>
          <cell r="F14">
            <v>95</v>
          </cell>
          <cell r="G14">
            <v>47</v>
          </cell>
          <cell r="H14">
            <v>12.6</v>
          </cell>
          <cell r="I14" t="str">
            <v>N</v>
          </cell>
          <cell r="J14">
            <v>26.64</v>
          </cell>
          <cell r="K14">
            <v>0.2</v>
          </cell>
        </row>
        <row r="15">
          <cell r="B15">
            <v>24.624999999999996</v>
          </cell>
          <cell r="C15">
            <v>30.3</v>
          </cell>
          <cell r="D15">
            <v>21.2</v>
          </cell>
          <cell r="E15">
            <v>77.708333333333329</v>
          </cell>
          <cell r="F15">
            <v>93</v>
          </cell>
          <cell r="G15">
            <v>53</v>
          </cell>
          <cell r="H15">
            <v>16.2</v>
          </cell>
          <cell r="I15" t="str">
            <v>N</v>
          </cell>
          <cell r="J15">
            <v>33.840000000000003</v>
          </cell>
          <cell r="K15">
            <v>4.6000000000000005</v>
          </cell>
        </row>
        <row r="16">
          <cell r="B16">
            <v>25.520833333333339</v>
          </cell>
          <cell r="C16">
            <v>31.5</v>
          </cell>
          <cell r="D16">
            <v>21</v>
          </cell>
          <cell r="E16">
            <v>72.416666666666671</v>
          </cell>
          <cell r="F16">
            <v>91</v>
          </cell>
          <cell r="G16">
            <v>43</v>
          </cell>
          <cell r="H16">
            <v>15.120000000000001</v>
          </cell>
          <cell r="I16" t="str">
            <v>N</v>
          </cell>
          <cell r="J16">
            <v>32.76</v>
          </cell>
          <cell r="K16">
            <v>0</v>
          </cell>
        </row>
        <row r="17">
          <cell r="B17">
            <v>25.241666666666671</v>
          </cell>
          <cell r="C17">
            <v>31.1</v>
          </cell>
          <cell r="D17">
            <v>20.8</v>
          </cell>
          <cell r="E17">
            <v>68.083333333333329</v>
          </cell>
          <cell r="F17">
            <v>86</v>
          </cell>
          <cell r="G17">
            <v>46</v>
          </cell>
          <cell r="H17">
            <v>20.88</v>
          </cell>
          <cell r="I17" t="str">
            <v>N</v>
          </cell>
          <cell r="J17">
            <v>37.440000000000005</v>
          </cell>
          <cell r="K17">
            <v>0</v>
          </cell>
        </row>
        <row r="18">
          <cell r="B18">
            <v>24.829166666666666</v>
          </cell>
          <cell r="C18">
            <v>31.5</v>
          </cell>
          <cell r="D18">
            <v>19.600000000000001</v>
          </cell>
          <cell r="E18">
            <v>69.875</v>
          </cell>
          <cell r="F18">
            <v>86</v>
          </cell>
          <cell r="G18">
            <v>45</v>
          </cell>
          <cell r="H18">
            <v>21.96</v>
          </cell>
          <cell r="I18" t="str">
            <v>NE</v>
          </cell>
          <cell r="J18">
            <v>40.32</v>
          </cell>
          <cell r="K18">
            <v>0</v>
          </cell>
        </row>
        <row r="19">
          <cell r="B19">
            <v>24.754166666666666</v>
          </cell>
          <cell r="C19">
            <v>31.5</v>
          </cell>
          <cell r="D19">
            <v>20.6</v>
          </cell>
          <cell r="E19">
            <v>71.166666666666671</v>
          </cell>
          <cell r="F19">
            <v>90</v>
          </cell>
          <cell r="G19">
            <v>47</v>
          </cell>
          <cell r="H19">
            <v>23.759999999999998</v>
          </cell>
          <cell r="I19" t="str">
            <v>N</v>
          </cell>
          <cell r="J19">
            <v>47.519999999999996</v>
          </cell>
          <cell r="K19">
            <v>4.4000000000000004</v>
          </cell>
        </row>
        <row r="20">
          <cell r="B20">
            <v>25.270833333333332</v>
          </cell>
          <cell r="C20">
            <v>32.6</v>
          </cell>
          <cell r="D20">
            <v>19.3</v>
          </cell>
          <cell r="E20">
            <v>72</v>
          </cell>
          <cell r="F20">
            <v>93</v>
          </cell>
          <cell r="G20">
            <v>40</v>
          </cell>
          <cell r="H20">
            <v>17.64</v>
          </cell>
          <cell r="I20" t="str">
            <v>N</v>
          </cell>
          <cell r="J20">
            <v>41.04</v>
          </cell>
          <cell r="K20">
            <v>0.2</v>
          </cell>
        </row>
        <row r="21">
          <cell r="B21">
            <v>26.370833333333334</v>
          </cell>
          <cell r="C21">
            <v>33.700000000000003</v>
          </cell>
          <cell r="D21">
            <v>20.5</v>
          </cell>
          <cell r="E21">
            <v>67.625</v>
          </cell>
          <cell r="F21">
            <v>89</v>
          </cell>
          <cell r="G21">
            <v>37</v>
          </cell>
          <cell r="H21">
            <v>15.48</v>
          </cell>
          <cell r="I21" t="str">
            <v>L</v>
          </cell>
          <cell r="J21">
            <v>38.880000000000003</v>
          </cell>
          <cell r="K21">
            <v>0</v>
          </cell>
        </row>
        <row r="22">
          <cell r="B22">
            <v>25.729166666666661</v>
          </cell>
          <cell r="C22">
            <v>32.1</v>
          </cell>
          <cell r="D22">
            <v>19.5</v>
          </cell>
          <cell r="E22">
            <v>68.375</v>
          </cell>
          <cell r="F22">
            <v>95</v>
          </cell>
          <cell r="G22">
            <v>41</v>
          </cell>
          <cell r="H22">
            <v>21.6</v>
          </cell>
          <cell r="I22" t="str">
            <v>L</v>
          </cell>
          <cell r="J22">
            <v>34.56</v>
          </cell>
          <cell r="K22">
            <v>0</v>
          </cell>
        </row>
        <row r="23">
          <cell r="B23">
            <v>25.6875</v>
          </cell>
          <cell r="C23">
            <v>31.7</v>
          </cell>
          <cell r="D23">
            <v>19.5</v>
          </cell>
          <cell r="E23">
            <v>65.125</v>
          </cell>
          <cell r="F23">
            <v>89</v>
          </cell>
          <cell r="G23">
            <v>41</v>
          </cell>
          <cell r="H23">
            <v>19.8</v>
          </cell>
          <cell r="I23" t="str">
            <v>L</v>
          </cell>
          <cell r="J23">
            <v>38.159999999999997</v>
          </cell>
          <cell r="K23">
            <v>0</v>
          </cell>
        </row>
        <row r="24">
          <cell r="B24">
            <v>23.816666666666666</v>
          </cell>
          <cell r="C24">
            <v>30.4</v>
          </cell>
          <cell r="D24">
            <v>19.399999999999999</v>
          </cell>
          <cell r="E24">
            <v>72.75</v>
          </cell>
          <cell r="F24">
            <v>91</v>
          </cell>
          <cell r="G24">
            <v>43</v>
          </cell>
          <cell r="H24">
            <v>20.52</v>
          </cell>
          <cell r="I24" t="str">
            <v>SE</v>
          </cell>
          <cell r="J24">
            <v>34.56</v>
          </cell>
          <cell r="K24">
            <v>0</v>
          </cell>
        </row>
        <row r="25">
          <cell r="B25">
            <v>24.024999999999995</v>
          </cell>
          <cell r="C25">
            <v>30.2</v>
          </cell>
          <cell r="D25">
            <v>18.600000000000001</v>
          </cell>
          <cell r="E25">
            <v>73.875</v>
          </cell>
          <cell r="F25">
            <v>94</v>
          </cell>
          <cell r="G25">
            <v>46</v>
          </cell>
          <cell r="H25">
            <v>14.04</v>
          </cell>
          <cell r="I25" t="str">
            <v>N</v>
          </cell>
          <cell r="J25">
            <v>30.96</v>
          </cell>
          <cell r="K25">
            <v>0</v>
          </cell>
        </row>
        <row r="26">
          <cell r="B26">
            <v>24.845833333333335</v>
          </cell>
          <cell r="C26">
            <v>32.6</v>
          </cell>
          <cell r="D26">
            <v>18.7</v>
          </cell>
          <cell r="E26">
            <v>66.791666666666671</v>
          </cell>
          <cell r="F26">
            <v>91</v>
          </cell>
          <cell r="G26">
            <v>32</v>
          </cell>
          <cell r="H26">
            <v>13.68</v>
          </cell>
          <cell r="I26" t="str">
            <v>N</v>
          </cell>
          <cell r="J26">
            <v>25.56</v>
          </cell>
          <cell r="K26">
            <v>0</v>
          </cell>
        </row>
        <row r="27">
          <cell r="B27">
            <v>24.495833333333334</v>
          </cell>
          <cell r="C27">
            <v>31.5</v>
          </cell>
          <cell r="D27">
            <v>18.399999999999999</v>
          </cell>
          <cell r="E27">
            <v>59.25</v>
          </cell>
          <cell r="F27">
            <v>82</v>
          </cell>
          <cell r="G27">
            <v>32</v>
          </cell>
          <cell r="H27">
            <v>15.840000000000002</v>
          </cell>
          <cell r="I27" t="str">
            <v>N</v>
          </cell>
          <cell r="J27">
            <v>26.64</v>
          </cell>
          <cell r="K27">
            <v>0</v>
          </cell>
        </row>
        <row r="28">
          <cell r="B28">
            <v>25.395833333333339</v>
          </cell>
          <cell r="C28">
            <v>32.799999999999997</v>
          </cell>
          <cell r="D28">
            <v>18.3</v>
          </cell>
          <cell r="E28">
            <v>58.333333333333336</v>
          </cell>
          <cell r="F28">
            <v>86</v>
          </cell>
          <cell r="G28">
            <v>31</v>
          </cell>
          <cell r="H28">
            <v>21.240000000000002</v>
          </cell>
          <cell r="I28" t="str">
            <v>L</v>
          </cell>
          <cell r="J28">
            <v>37.800000000000004</v>
          </cell>
          <cell r="K28">
            <v>0</v>
          </cell>
        </row>
        <row r="29">
          <cell r="B29">
            <v>26.470833333333342</v>
          </cell>
          <cell r="C29">
            <v>31.9</v>
          </cell>
          <cell r="D29">
            <v>23.3</v>
          </cell>
          <cell r="E29">
            <v>58.75</v>
          </cell>
          <cell r="F29">
            <v>73</v>
          </cell>
          <cell r="G29">
            <v>43</v>
          </cell>
          <cell r="H29">
            <v>21.96</v>
          </cell>
          <cell r="I29" t="str">
            <v>L</v>
          </cell>
          <cell r="J29">
            <v>38.519999999999996</v>
          </cell>
          <cell r="K29">
            <v>0</v>
          </cell>
        </row>
        <row r="30">
          <cell r="B30">
            <v>25.520833333333329</v>
          </cell>
          <cell r="C30">
            <v>31</v>
          </cell>
          <cell r="D30">
            <v>22.3</v>
          </cell>
          <cell r="E30">
            <v>74.458333333333329</v>
          </cell>
          <cell r="F30">
            <v>90</v>
          </cell>
          <cell r="G30">
            <v>52</v>
          </cell>
          <cell r="H30">
            <v>14.76</v>
          </cell>
          <cell r="J30">
            <v>36</v>
          </cell>
          <cell r="K30">
            <v>2.4</v>
          </cell>
        </row>
        <row r="31">
          <cell r="B31">
            <v>23.191666666666666</v>
          </cell>
          <cell r="C31">
            <v>26.6</v>
          </cell>
          <cell r="D31">
            <v>20.5</v>
          </cell>
          <cell r="E31">
            <v>84.208333333333329</v>
          </cell>
          <cell r="F31">
            <v>92</v>
          </cell>
          <cell r="G31">
            <v>68</v>
          </cell>
          <cell r="H31">
            <v>16.920000000000002</v>
          </cell>
          <cell r="I31" t="str">
            <v>N</v>
          </cell>
          <cell r="J31">
            <v>32.4</v>
          </cell>
          <cell r="K31">
            <v>0.2</v>
          </cell>
        </row>
        <row r="32">
          <cell r="B32">
            <v>24.245833333333337</v>
          </cell>
          <cell r="C32">
            <v>30.1</v>
          </cell>
          <cell r="D32">
            <v>19.5</v>
          </cell>
          <cell r="E32">
            <v>79.875</v>
          </cell>
          <cell r="F32">
            <v>95</v>
          </cell>
          <cell r="G32">
            <v>51</v>
          </cell>
          <cell r="H32">
            <v>12.96</v>
          </cell>
          <cell r="I32" t="str">
            <v>N</v>
          </cell>
          <cell r="J32">
            <v>25.92</v>
          </cell>
          <cell r="K32">
            <v>0.2</v>
          </cell>
        </row>
        <row r="33">
          <cell r="B33">
            <v>24.687500000000004</v>
          </cell>
          <cell r="C33">
            <v>29.9</v>
          </cell>
          <cell r="D33">
            <v>20.5</v>
          </cell>
          <cell r="E33">
            <v>78.416666666666671</v>
          </cell>
          <cell r="F33">
            <v>93</v>
          </cell>
          <cell r="G33">
            <v>55</v>
          </cell>
          <cell r="H33">
            <v>11.16</v>
          </cell>
          <cell r="I33" t="str">
            <v>N</v>
          </cell>
          <cell r="J33">
            <v>20.52</v>
          </cell>
          <cell r="K33">
            <v>0</v>
          </cell>
        </row>
        <row r="34">
          <cell r="B34">
            <v>24.604166666666668</v>
          </cell>
          <cell r="C34">
            <v>31.3</v>
          </cell>
          <cell r="D34">
            <v>21.1</v>
          </cell>
          <cell r="E34">
            <v>81.75</v>
          </cell>
          <cell r="F34">
            <v>95</v>
          </cell>
          <cell r="G34">
            <v>49</v>
          </cell>
          <cell r="H34">
            <v>12.96</v>
          </cell>
          <cell r="I34" t="str">
            <v>N</v>
          </cell>
          <cell r="J34">
            <v>25.56</v>
          </cell>
          <cell r="K34">
            <v>6.2</v>
          </cell>
        </row>
        <row r="35">
          <cell r="B35">
            <v>24.391666666666666</v>
          </cell>
          <cell r="C35">
            <v>31.4</v>
          </cell>
          <cell r="D35">
            <v>19.7</v>
          </cell>
          <cell r="E35">
            <v>80.208333333333329</v>
          </cell>
          <cell r="F35">
            <v>94</v>
          </cell>
          <cell r="G35">
            <v>49</v>
          </cell>
          <cell r="H35">
            <v>27.36</v>
          </cell>
          <cell r="I35" t="str">
            <v>N</v>
          </cell>
          <cell r="J35">
            <v>53.28</v>
          </cell>
          <cell r="K35">
            <v>1</v>
          </cell>
        </row>
        <row r="36">
          <cell r="I36" t="str">
            <v>N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K5">
            <v>0.8</v>
          </cell>
        </row>
      </sheetData>
      <sheetData sheetId="1">
        <row r="5">
          <cell r="K5">
            <v>1.5999999999999999</v>
          </cell>
        </row>
      </sheetData>
      <sheetData sheetId="2">
        <row r="5">
          <cell r="B5">
            <v>24.758333333333336</v>
          </cell>
          <cell r="C5">
            <v>32</v>
          </cell>
          <cell r="D5">
            <v>21.3</v>
          </cell>
          <cell r="E5">
            <v>78.791666666666671</v>
          </cell>
          <cell r="F5">
            <v>94</v>
          </cell>
          <cell r="G5">
            <v>47</v>
          </cell>
          <cell r="H5">
            <v>21.240000000000002</v>
          </cell>
          <cell r="I5" t="str">
            <v>L</v>
          </cell>
          <cell r="J5">
            <v>55.800000000000004</v>
          </cell>
          <cell r="K5">
            <v>7.0000000000000018</v>
          </cell>
        </row>
        <row r="6">
          <cell r="B6">
            <v>24.362500000000001</v>
          </cell>
          <cell r="C6">
            <v>30.7</v>
          </cell>
          <cell r="D6">
            <v>21.7</v>
          </cell>
          <cell r="E6">
            <v>83.583333333333329</v>
          </cell>
          <cell r="F6">
            <v>94</v>
          </cell>
          <cell r="G6">
            <v>52</v>
          </cell>
          <cell r="H6">
            <v>8.2799999999999994</v>
          </cell>
          <cell r="I6" t="str">
            <v>L</v>
          </cell>
          <cell r="J6">
            <v>25.2</v>
          </cell>
          <cell r="K6">
            <v>6.6000000000000023</v>
          </cell>
        </row>
        <row r="7">
          <cell r="B7">
            <v>25.025000000000002</v>
          </cell>
          <cell r="C7">
            <v>32</v>
          </cell>
          <cell r="D7">
            <v>22</v>
          </cell>
          <cell r="E7">
            <v>81</v>
          </cell>
          <cell r="F7">
            <v>96</v>
          </cell>
          <cell r="G7">
            <v>49</v>
          </cell>
          <cell r="H7">
            <v>16.559999999999999</v>
          </cell>
          <cell r="I7" t="str">
            <v>L</v>
          </cell>
          <cell r="J7">
            <v>46.800000000000004</v>
          </cell>
          <cell r="K7">
            <v>5.8000000000000016</v>
          </cell>
        </row>
        <row r="8">
          <cell r="B8">
            <v>25.237499999999997</v>
          </cell>
          <cell r="C8">
            <v>32.200000000000003</v>
          </cell>
          <cell r="D8">
            <v>21</v>
          </cell>
          <cell r="E8">
            <v>72.25</v>
          </cell>
          <cell r="F8">
            <v>92</v>
          </cell>
          <cell r="G8">
            <v>39</v>
          </cell>
          <cell r="H8">
            <v>12.24</v>
          </cell>
          <cell r="I8" t="str">
            <v>NO</v>
          </cell>
          <cell r="J8">
            <v>25.56</v>
          </cell>
          <cell r="K8">
            <v>0.2</v>
          </cell>
        </row>
        <row r="9">
          <cell r="B9">
            <v>26.120833333333337</v>
          </cell>
          <cell r="C9">
            <v>32.9</v>
          </cell>
          <cell r="D9">
            <v>21.1</v>
          </cell>
          <cell r="E9">
            <v>71.75</v>
          </cell>
          <cell r="F9">
            <v>91</v>
          </cell>
          <cell r="G9">
            <v>40</v>
          </cell>
          <cell r="H9">
            <v>10.08</v>
          </cell>
          <cell r="I9" t="str">
            <v>O</v>
          </cell>
          <cell r="J9">
            <v>20.52</v>
          </cell>
          <cell r="K9">
            <v>0</v>
          </cell>
        </row>
        <row r="10">
          <cell r="B10">
            <v>24.904166666666669</v>
          </cell>
          <cell r="C10">
            <v>30.7</v>
          </cell>
          <cell r="D10">
            <v>20.9</v>
          </cell>
          <cell r="E10">
            <v>78.458333333333329</v>
          </cell>
          <cell r="F10">
            <v>94</v>
          </cell>
          <cell r="G10">
            <v>54</v>
          </cell>
          <cell r="H10">
            <v>10.44</v>
          </cell>
          <cell r="I10" t="str">
            <v>L</v>
          </cell>
          <cell r="J10">
            <v>26.28</v>
          </cell>
          <cell r="K10">
            <v>4.4000000000000012</v>
          </cell>
        </row>
        <row r="11">
          <cell r="B11">
            <v>25.033333333333331</v>
          </cell>
          <cell r="C11">
            <v>32.5</v>
          </cell>
          <cell r="D11">
            <v>21.9</v>
          </cell>
          <cell r="E11">
            <v>76.208333333333329</v>
          </cell>
          <cell r="F11">
            <v>91</v>
          </cell>
          <cell r="G11">
            <v>40</v>
          </cell>
          <cell r="H11">
            <v>11.16</v>
          </cell>
          <cell r="I11" t="str">
            <v>O</v>
          </cell>
          <cell r="J11">
            <v>30.96</v>
          </cell>
          <cell r="K11">
            <v>1.4</v>
          </cell>
        </row>
        <row r="12">
          <cell r="B12">
            <v>24.470833333333335</v>
          </cell>
          <cell r="C12">
            <v>31.7</v>
          </cell>
          <cell r="D12">
            <v>22</v>
          </cell>
          <cell r="E12">
            <v>83.333333333333329</v>
          </cell>
          <cell r="F12">
            <v>95</v>
          </cell>
          <cell r="G12">
            <v>49</v>
          </cell>
          <cell r="H12">
            <v>8.2799999999999994</v>
          </cell>
          <cell r="I12" t="str">
            <v>NO</v>
          </cell>
          <cell r="J12">
            <v>35.28</v>
          </cell>
          <cell r="K12">
            <v>8.9999999999999982</v>
          </cell>
        </row>
        <row r="13">
          <cell r="B13">
            <v>23.245833333333334</v>
          </cell>
          <cell r="C13">
            <v>30</v>
          </cell>
          <cell r="D13">
            <v>20.399999999999999</v>
          </cell>
          <cell r="E13">
            <v>86</v>
          </cell>
          <cell r="F13">
            <v>94</v>
          </cell>
          <cell r="G13">
            <v>58</v>
          </cell>
          <cell r="H13">
            <v>14.04</v>
          </cell>
          <cell r="I13" t="str">
            <v>N</v>
          </cell>
          <cell r="J13">
            <v>36</v>
          </cell>
          <cell r="K13">
            <v>4.0000000000000009</v>
          </cell>
        </row>
        <row r="14">
          <cell r="B14">
            <v>23.745833333333334</v>
          </cell>
          <cell r="C14">
            <v>30.6</v>
          </cell>
          <cell r="D14">
            <v>20.5</v>
          </cell>
          <cell r="E14">
            <v>84.916666666666671</v>
          </cell>
          <cell r="F14">
            <v>96</v>
          </cell>
          <cell r="G14">
            <v>56</v>
          </cell>
          <cell r="H14">
            <v>11.879999999999999</v>
          </cell>
          <cell r="I14" t="str">
            <v>O</v>
          </cell>
          <cell r="J14">
            <v>27.720000000000002</v>
          </cell>
          <cell r="K14">
            <v>3.2000000000000006</v>
          </cell>
        </row>
        <row r="15">
          <cell r="B15">
            <v>25.024999999999995</v>
          </cell>
          <cell r="C15">
            <v>32.5</v>
          </cell>
          <cell r="D15">
            <v>20</v>
          </cell>
          <cell r="E15">
            <v>76.25</v>
          </cell>
          <cell r="F15">
            <v>95</v>
          </cell>
          <cell r="G15">
            <v>40</v>
          </cell>
          <cell r="H15">
            <v>10.44</v>
          </cell>
          <cell r="I15" t="str">
            <v>O</v>
          </cell>
          <cell r="J15">
            <v>32.04</v>
          </cell>
          <cell r="K15">
            <v>3.2000000000000006</v>
          </cell>
        </row>
        <row r="16">
          <cell r="B16">
            <v>24.754166666666666</v>
          </cell>
          <cell r="C16">
            <v>33</v>
          </cell>
          <cell r="D16">
            <v>20</v>
          </cell>
          <cell r="E16">
            <v>74.666666666666671</v>
          </cell>
          <cell r="F16">
            <v>94</v>
          </cell>
          <cell r="G16">
            <v>38</v>
          </cell>
          <cell r="H16">
            <v>17.64</v>
          </cell>
          <cell r="I16" t="str">
            <v>O</v>
          </cell>
          <cell r="J16">
            <v>34.200000000000003</v>
          </cell>
          <cell r="K16">
            <v>2.1999999999999997</v>
          </cell>
        </row>
        <row r="17">
          <cell r="B17">
            <v>23.087500000000002</v>
          </cell>
          <cell r="C17">
            <v>30.4</v>
          </cell>
          <cell r="D17">
            <v>19.600000000000001</v>
          </cell>
          <cell r="E17">
            <v>78.791666666666671</v>
          </cell>
          <cell r="F17">
            <v>95</v>
          </cell>
          <cell r="G17">
            <v>52</v>
          </cell>
          <cell r="H17">
            <v>21.240000000000002</v>
          </cell>
          <cell r="I17" t="str">
            <v>SO</v>
          </cell>
          <cell r="J17">
            <v>38.519999999999996</v>
          </cell>
          <cell r="K17">
            <v>2.4</v>
          </cell>
        </row>
        <row r="18">
          <cell r="B18">
            <v>24.104166666666671</v>
          </cell>
          <cell r="C18">
            <v>31.7</v>
          </cell>
          <cell r="D18">
            <v>20.6</v>
          </cell>
          <cell r="E18">
            <v>78.541666666666671</v>
          </cell>
          <cell r="F18">
            <v>94</v>
          </cell>
          <cell r="G18">
            <v>46</v>
          </cell>
          <cell r="H18">
            <v>14.04</v>
          </cell>
          <cell r="I18" t="str">
            <v>NE</v>
          </cell>
          <cell r="J18">
            <v>27.36</v>
          </cell>
          <cell r="K18">
            <v>1.5999999999999999</v>
          </cell>
        </row>
        <row r="19">
          <cell r="B19">
            <v>23.329166666666669</v>
          </cell>
          <cell r="C19">
            <v>30.4</v>
          </cell>
          <cell r="D19">
            <v>18.600000000000001</v>
          </cell>
          <cell r="E19">
            <v>79.375</v>
          </cell>
          <cell r="F19">
            <v>95</v>
          </cell>
          <cell r="G19">
            <v>48</v>
          </cell>
          <cell r="H19">
            <v>11.16</v>
          </cell>
          <cell r="I19" t="str">
            <v>L</v>
          </cell>
          <cell r="J19">
            <v>34.92</v>
          </cell>
          <cell r="K19">
            <v>20.599999999999994</v>
          </cell>
        </row>
        <row r="20">
          <cell r="B20">
            <v>24.254166666666666</v>
          </cell>
          <cell r="C20">
            <v>31.7</v>
          </cell>
          <cell r="D20">
            <v>20</v>
          </cell>
          <cell r="E20">
            <v>79.333333333333329</v>
          </cell>
          <cell r="F20">
            <v>95</v>
          </cell>
          <cell r="G20">
            <v>46</v>
          </cell>
          <cell r="H20">
            <v>11.16</v>
          </cell>
          <cell r="I20" t="str">
            <v>L</v>
          </cell>
          <cell r="J20">
            <v>32.04</v>
          </cell>
          <cell r="K20">
            <v>17.399999999999995</v>
          </cell>
        </row>
        <row r="21">
          <cell r="B21">
            <v>24.520833333333332</v>
          </cell>
          <cell r="C21">
            <v>32.1</v>
          </cell>
          <cell r="D21">
            <v>20.8</v>
          </cell>
          <cell r="E21">
            <v>77.25</v>
          </cell>
          <cell r="F21">
            <v>94</v>
          </cell>
          <cell r="G21">
            <v>43</v>
          </cell>
          <cell r="H21">
            <v>18.36</v>
          </cell>
          <cell r="I21" t="str">
            <v>L</v>
          </cell>
          <cell r="J21">
            <v>47.519999999999996</v>
          </cell>
          <cell r="K21">
            <v>4.4000000000000004</v>
          </cell>
        </row>
        <row r="22">
          <cell r="B22">
            <v>22.824999999999999</v>
          </cell>
          <cell r="C22">
            <v>29</v>
          </cell>
          <cell r="D22">
            <v>20.100000000000001</v>
          </cell>
          <cell r="E22">
            <v>83.708333333333329</v>
          </cell>
          <cell r="F22">
            <v>95</v>
          </cell>
          <cell r="G22">
            <v>55</v>
          </cell>
          <cell r="H22">
            <v>17.64</v>
          </cell>
          <cell r="I22" t="str">
            <v>L</v>
          </cell>
          <cell r="J22">
            <v>34.56</v>
          </cell>
          <cell r="K22">
            <v>5.2000000000000011</v>
          </cell>
        </row>
        <row r="23">
          <cell r="B23">
            <v>22.525000000000006</v>
          </cell>
          <cell r="C23">
            <v>28.9</v>
          </cell>
          <cell r="D23">
            <v>20</v>
          </cell>
          <cell r="E23">
            <v>83.75</v>
          </cell>
          <cell r="F23">
            <v>94</v>
          </cell>
          <cell r="G23">
            <v>51</v>
          </cell>
          <cell r="H23">
            <v>11.520000000000001</v>
          </cell>
          <cell r="I23" t="str">
            <v>L</v>
          </cell>
          <cell r="J23">
            <v>35.28</v>
          </cell>
          <cell r="K23">
            <v>1.4</v>
          </cell>
        </row>
        <row r="24">
          <cell r="B24">
            <v>21.537500000000005</v>
          </cell>
          <cell r="C24">
            <v>27.2</v>
          </cell>
          <cell r="D24">
            <v>18.899999999999999</v>
          </cell>
          <cell r="E24">
            <v>84.375</v>
          </cell>
          <cell r="F24">
            <v>95</v>
          </cell>
          <cell r="G24">
            <v>56</v>
          </cell>
          <cell r="H24">
            <v>7.5600000000000005</v>
          </cell>
          <cell r="I24" t="str">
            <v>N</v>
          </cell>
          <cell r="J24">
            <v>28.08</v>
          </cell>
          <cell r="K24">
            <v>8.7999999999999989</v>
          </cell>
        </row>
        <row r="25">
          <cell r="B25">
            <v>22.508333333333336</v>
          </cell>
          <cell r="C25">
            <v>30.5</v>
          </cell>
          <cell r="D25">
            <v>19.8</v>
          </cell>
          <cell r="E25">
            <v>85.666666666666671</v>
          </cell>
          <cell r="F25">
            <v>95</v>
          </cell>
          <cell r="G25">
            <v>47</v>
          </cell>
          <cell r="H25">
            <v>13.32</v>
          </cell>
          <cell r="I25" t="str">
            <v>L</v>
          </cell>
          <cell r="J25">
            <v>29.52</v>
          </cell>
          <cell r="K25">
            <v>3.4000000000000004</v>
          </cell>
        </row>
        <row r="26">
          <cell r="B26">
            <v>23.762500000000003</v>
          </cell>
          <cell r="C26">
            <v>30</v>
          </cell>
          <cell r="D26">
            <v>19.8</v>
          </cell>
          <cell r="E26">
            <v>80.416666666666671</v>
          </cell>
          <cell r="F26">
            <v>97</v>
          </cell>
          <cell r="G26">
            <v>49</v>
          </cell>
          <cell r="H26">
            <v>9.3600000000000012</v>
          </cell>
          <cell r="I26" t="str">
            <v>O</v>
          </cell>
          <cell r="J26">
            <v>18.720000000000002</v>
          </cell>
          <cell r="K26">
            <v>5.4000000000000021</v>
          </cell>
        </row>
        <row r="27">
          <cell r="B27">
            <v>24.866666666666671</v>
          </cell>
          <cell r="C27">
            <v>32.299999999999997</v>
          </cell>
          <cell r="D27">
            <v>19</v>
          </cell>
          <cell r="E27">
            <v>71.958333333333329</v>
          </cell>
          <cell r="F27">
            <v>95</v>
          </cell>
          <cell r="G27">
            <v>38</v>
          </cell>
          <cell r="H27">
            <v>7.2</v>
          </cell>
          <cell r="I27" t="str">
            <v>O</v>
          </cell>
          <cell r="J27">
            <v>16.559999999999999</v>
          </cell>
          <cell r="K27">
            <v>0.4</v>
          </cell>
        </row>
        <row r="28">
          <cell r="B28">
            <v>25.504166666666674</v>
          </cell>
          <cell r="C28">
            <v>32.200000000000003</v>
          </cell>
          <cell r="D28">
            <v>19.8</v>
          </cell>
          <cell r="E28">
            <v>70.375</v>
          </cell>
          <cell r="F28">
            <v>93</v>
          </cell>
          <cell r="G28">
            <v>41</v>
          </cell>
          <cell r="H28">
            <v>10.8</v>
          </cell>
          <cell r="I28" t="str">
            <v>L</v>
          </cell>
          <cell r="J28">
            <v>23.400000000000002</v>
          </cell>
          <cell r="K28">
            <v>0</v>
          </cell>
        </row>
        <row r="29">
          <cell r="B29">
            <v>25.8</v>
          </cell>
          <cell r="C29">
            <v>33.1</v>
          </cell>
          <cell r="D29">
            <v>20.7</v>
          </cell>
          <cell r="E29">
            <v>65.75</v>
          </cell>
          <cell r="F29">
            <v>85</v>
          </cell>
          <cell r="G29">
            <v>39</v>
          </cell>
          <cell r="H29">
            <v>12.6</v>
          </cell>
          <cell r="I29" t="str">
            <v>L</v>
          </cell>
          <cell r="J29">
            <v>21.96</v>
          </cell>
          <cell r="K29">
            <v>0</v>
          </cell>
        </row>
        <row r="30">
          <cell r="B30">
            <v>26.358333333333334</v>
          </cell>
          <cell r="C30">
            <v>33.6</v>
          </cell>
          <cell r="D30">
            <v>21.4</v>
          </cell>
          <cell r="E30">
            <v>72.708333333333329</v>
          </cell>
          <cell r="F30">
            <v>93</v>
          </cell>
          <cell r="G30">
            <v>42</v>
          </cell>
          <cell r="H30">
            <v>8.2799999999999994</v>
          </cell>
          <cell r="J30">
            <v>23.400000000000002</v>
          </cell>
          <cell r="K30">
            <v>0</v>
          </cell>
        </row>
        <row r="31">
          <cell r="B31">
            <v>23.904166666666665</v>
          </cell>
          <cell r="C31">
            <v>29.4</v>
          </cell>
          <cell r="D31">
            <v>20.9</v>
          </cell>
          <cell r="E31">
            <v>79.333333333333329</v>
          </cell>
          <cell r="F31">
            <v>93</v>
          </cell>
          <cell r="G31">
            <v>50</v>
          </cell>
          <cell r="H31">
            <v>7.5600000000000005</v>
          </cell>
          <cell r="I31" t="str">
            <v>O</v>
          </cell>
          <cell r="J31">
            <v>32.04</v>
          </cell>
          <cell r="K31">
            <v>3.2000000000000006</v>
          </cell>
        </row>
        <row r="32">
          <cell r="B32">
            <v>26.058333333333334</v>
          </cell>
          <cell r="C32">
            <v>33.5</v>
          </cell>
          <cell r="D32">
            <v>20.399999999999999</v>
          </cell>
          <cell r="E32">
            <v>71.916666666666671</v>
          </cell>
          <cell r="F32">
            <v>94</v>
          </cell>
          <cell r="G32">
            <v>39</v>
          </cell>
          <cell r="H32">
            <v>8.64</v>
          </cell>
          <cell r="I32" t="str">
            <v>SO</v>
          </cell>
          <cell r="J32">
            <v>18.720000000000002</v>
          </cell>
          <cell r="K32">
            <v>0</v>
          </cell>
        </row>
        <row r="33">
          <cell r="B33">
            <v>24.991666666666664</v>
          </cell>
          <cell r="C33">
            <v>30.7</v>
          </cell>
          <cell r="D33">
            <v>22.3</v>
          </cell>
          <cell r="E33">
            <v>81.75</v>
          </cell>
          <cell r="F33">
            <v>93</v>
          </cell>
          <cell r="G33">
            <v>56</v>
          </cell>
          <cell r="H33">
            <v>7.2</v>
          </cell>
          <cell r="I33" t="str">
            <v>NO</v>
          </cell>
          <cell r="J33">
            <v>27.36</v>
          </cell>
          <cell r="K33">
            <v>3.8</v>
          </cell>
        </row>
        <row r="34">
          <cell r="B34">
            <v>25.362500000000001</v>
          </cell>
          <cell r="C34">
            <v>32.5</v>
          </cell>
          <cell r="D34">
            <v>22</v>
          </cell>
          <cell r="E34">
            <v>78.291666666666671</v>
          </cell>
          <cell r="F34">
            <v>93</v>
          </cell>
          <cell r="G34">
            <v>44</v>
          </cell>
          <cell r="H34">
            <v>8.2799999999999994</v>
          </cell>
          <cell r="I34" t="str">
            <v>O</v>
          </cell>
          <cell r="J34">
            <v>37.440000000000005</v>
          </cell>
          <cell r="K34">
            <v>20.399999999999999</v>
          </cell>
        </row>
        <row r="35">
          <cell r="B35">
            <v>25.095833333333328</v>
          </cell>
          <cell r="C35">
            <v>32</v>
          </cell>
          <cell r="D35">
            <v>21.8</v>
          </cell>
          <cell r="E35">
            <v>78.958333333333329</v>
          </cell>
          <cell r="F35">
            <v>94</v>
          </cell>
          <cell r="G35">
            <v>48</v>
          </cell>
          <cell r="H35">
            <v>14.4</v>
          </cell>
          <cell r="I35" t="str">
            <v>L</v>
          </cell>
          <cell r="J35">
            <v>34.56</v>
          </cell>
          <cell r="K35">
            <v>0</v>
          </cell>
        </row>
        <row r="36">
          <cell r="I36" t="str">
            <v>L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K5">
            <v>3.4</v>
          </cell>
        </row>
      </sheetData>
      <sheetData sheetId="1">
        <row r="5">
          <cell r="K5">
            <v>2.4000000000000004</v>
          </cell>
        </row>
      </sheetData>
      <sheetData sheetId="2">
        <row r="5">
          <cell r="B5">
            <v>23.129166666666663</v>
          </cell>
          <cell r="C5">
            <v>29.6</v>
          </cell>
          <cell r="D5">
            <v>20.399999999999999</v>
          </cell>
          <cell r="E5">
            <v>81.458333333333329</v>
          </cell>
          <cell r="F5">
            <v>95</v>
          </cell>
          <cell r="G5">
            <v>51</v>
          </cell>
          <cell r="H5">
            <v>18</v>
          </cell>
          <cell r="I5" t="str">
            <v>SE</v>
          </cell>
          <cell r="J5">
            <v>51.84</v>
          </cell>
          <cell r="K5">
            <v>19.8</v>
          </cell>
        </row>
        <row r="6">
          <cell r="B6">
            <v>22.295833333333331</v>
          </cell>
          <cell r="C6">
            <v>29.8</v>
          </cell>
          <cell r="D6">
            <v>19.3</v>
          </cell>
          <cell r="E6">
            <v>85.416666666666671</v>
          </cell>
          <cell r="F6">
            <v>96</v>
          </cell>
          <cell r="G6">
            <v>49</v>
          </cell>
          <cell r="H6">
            <v>14.76</v>
          </cell>
          <cell r="I6" t="str">
            <v>NE</v>
          </cell>
          <cell r="J6">
            <v>41.4</v>
          </cell>
          <cell r="K6">
            <v>2.8</v>
          </cell>
        </row>
        <row r="7">
          <cell r="B7">
            <v>22.941666666666666</v>
          </cell>
          <cell r="C7">
            <v>31</v>
          </cell>
          <cell r="D7">
            <v>18.899999999999999</v>
          </cell>
          <cell r="E7">
            <v>82.458333333333329</v>
          </cell>
          <cell r="F7">
            <v>95</v>
          </cell>
          <cell r="G7">
            <v>40</v>
          </cell>
          <cell r="H7">
            <v>17.64</v>
          </cell>
          <cell r="I7" t="str">
            <v>NE</v>
          </cell>
          <cell r="J7">
            <v>52.92</v>
          </cell>
          <cell r="K7">
            <v>53.400000000000006</v>
          </cell>
        </row>
        <row r="8">
          <cell r="B8">
            <v>22.212499999999995</v>
          </cell>
          <cell r="C8">
            <v>29.4</v>
          </cell>
          <cell r="D8">
            <v>19.3</v>
          </cell>
          <cell r="E8">
            <v>83.791666666666671</v>
          </cell>
          <cell r="F8">
            <v>95</v>
          </cell>
          <cell r="G8">
            <v>49</v>
          </cell>
          <cell r="H8">
            <v>10.8</v>
          </cell>
          <cell r="I8" t="str">
            <v>NE</v>
          </cell>
          <cell r="J8">
            <v>30.240000000000002</v>
          </cell>
          <cell r="K8">
            <v>6</v>
          </cell>
        </row>
        <row r="9">
          <cell r="B9">
            <v>22.412499999999998</v>
          </cell>
          <cell r="C9">
            <v>29.7</v>
          </cell>
          <cell r="D9">
            <v>18.3</v>
          </cell>
          <cell r="E9">
            <v>80</v>
          </cell>
          <cell r="F9">
            <v>95</v>
          </cell>
          <cell r="G9">
            <v>48</v>
          </cell>
          <cell r="H9">
            <v>13.32</v>
          </cell>
          <cell r="I9" t="str">
            <v>NO</v>
          </cell>
          <cell r="J9">
            <v>40.680000000000007</v>
          </cell>
          <cell r="K9">
            <v>3.5999999999999996</v>
          </cell>
        </row>
        <row r="10">
          <cell r="B10">
            <v>22.925000000000001</v>
          </cell>
          <cell r="C10">
            <v>28.3</v>
          </cell>
          <cell r="D10">
            <v>19.600000000000001</v>
          </cell>
          <cell r="E10">
            <v>81.041666666666671</v>
          </cell>
          <cell r="F10">
            <v>94</v>
          </cell>
          <cell r="G10">
            <v>53</v>
          </cell>
          <cell r="H10">
            <v>2.8800000000000003</v>
          </cell>
          <cell r="I10" t="str">
            <v>SE</v>
          </cell>
          <cell r="J10">
            <v>27.720000000000002</v>
          </cell>
          <cell r="K10">
            <v>9.1999999999999993</v>
          </cell>
        </row>
        <row r="11">
          <cell r="B11">
            <v>22.916666666666661</v>
          </cell>
          <cell r="C11">
            <v>28.8</v>
          </cell>
          <cell r="D11">
            <v>20.3</v>
          </cell>
          <cell r="E11">
            <v>82.333333333333329</v>
          </cell>
          <cell r="F11">
            <v>94</v>
          </cell>
          <cell r="G11">
            <v>53</v>
          </cell>
          <cell r="H11">
            <v>8.64</v>
          </cell>
          <cell r="I11" t="str">
            <v>SO</v>
          </cell>
          <cell r="J11">
            <v>29.52</v>
          </cell>
          <cell r="K11">
            <v>16.8</v>
          </cell>
        </row>
        <row r="12">
          <cell r="B12">
            <v>23.541666666666661</v>
          </cell>
          <cell r="C12">
            <v>28.7</v>
          </cell>
          <cell r="D12">
            <v>20.6</v>
          </cell>
          <cell r="E12">
            <v>78.375</v>
          </cell>
          <cell r="F12">
            <v>94</v>
          </cell>
          <cell r="G12">
            <v>43</v>
          </cell>
          <cell r="H12">
            <v>7.9200000000000008</v>
          </cell>
          <cell r="I12" t="str">
            <v>NO</v>
          </cell>
          <cell r="J12">
            <v>34.92</v>
          </cell>
          <cell r="K12">
            <v>0.8</v>
          </cell>
        </row>
        <row r="13">
          <cell r="B13">
            <v>23.283333333333328</v>
          </cell>
          <cell r="C13">
            <v>29.7</v>
          </cell>
          <cell r="D13">
            <v>19.399999999999999</v>
          </cell>
          <cell r="E13">
            <v>81.875</v>
          </cell>
          <cell r="F13">
            <v>96</v>
          </cell>
          <cell r="G13">
            <v>50</v>
          </cell>
          <cell r="H13">
            <v>23.040000000000003</v>
          </cell>
          <cell r="I13" t="str">
            <v>NO</v>
          </cell>
          <cell r="J13">
            <v>54</v>
          </cell>
          <cell r="K13">
            <v>8.6</v>
          </cell>
        </row>
        <row r="14">
          <cell r="B14">
            <v>23.399999999999995</v>
          </cell>
          <cell r="C14">
            <v>29.5</v>
          </cell>
          <cell r="D14">
            <v>19.899999999999999</v>
          </cell>
          <cell r="E14">
            <v>79.958333333333329</v>
          </cell>
          <cell r="F14">
            <v>95</v>
          </cell>
          <cell r="G14">
            <v>46</v>
          </cell>
          <cell r="H14">
            <v>15.48</v>
          </cell>
          <cell r="I14" t="str">
            <v>O</v>
          </cell>
          <cell r="J14">
            <v>35.28</v>
          </cell>
          <cell r="K14">
            <v>1.4</v>
          </cell>
        </row>
        <row r="15">
          <cell r="B15">
            <v>23.9375</v>
          </cell>
          <cell r="C15">
            <v>30.2</v>
          </cell>
          <cell r="D15">
            <v>19.5</v>
          </cell>
          <cell r="E15">
            <v>73.25</v>
          </cell>
          <cell r="F15">
            <v>96</v>
          </cell>
          <cell r="G15">
            <v>34</v>
          </cell>
          <cell r="H15">
            <v>19.8</v>
          </cell>
          <cell r="I15" t="str">
            <v>NO</v>
          </cell>
          <cell r="J15">
            <v>37.800000000000004</v>
          </cell>
          <cell r="K15">
            <v>0.2</v>
          </cell>
        </row>
        <row r="16">
          <cell r="B16">
            <v>23.924999999999997</v>
          </cell>
          <cell r="C16">
            <v>31.2</v>
          </cell>
          <cell r="D16">
            <v>18.899999999999999</v>
          </cell>
          <cell r="E16">
            <v>67.458333333333329</v>
          </cell>
          <cell r="F16">
            <v>89</v>
          </cell>
          <cell r="G16">
            <v>37</v>
          </cell>
          <cell r="H16">
            <v>18.36</v>
          </cell>
          <cell r="I16" t="str">
            <v>NO</v>
          </cell>
          <cell r="J16">
            <v>38.880000000000003</v>
          </cell>
          <cell r="K16">
            <v>0</v>
          </cell>
        </row>
        <row r="17">
          <cell r="B17">
            <v>20.599999999999998</v>
          </cell>
          <cell r="C17">
            <v>28.1</v>
          </cell>
          <cell r="D17">
            <v>17.3</v>
          </cell>
          <cell r="E17">
            <v>86.333333333333329</v>
          </cell>
          <cell r="F17">
            <v>95</v>
          </cell>
          <cell r="G17">
            <v>53</v>
          </cell>
          <cell r="H17">
            <v>19.8</v>
          </cell>
          <cell r="I17" t="str">
            <v>NE</v>
          </cell>
          <cell r="J17">
            <v>54</v>
          </cell>
          <cell r="K17">
            <v>53.000000000000007</v>
          </cell>
        </row>
        <row r="18">
          <cell r="B18">
            <v>21.837499999999995</v>
          </cell>
          <cell r="C18">
            <v>28.3</v>
          </cell>
          <cell r="D18">
            <v>17.100000000000001</v>
          </cell>
          <cell r="E18">
            <v>81.083333333333329</v>
          </cell>
          <cell r="F18">
            <v>95</v>
          </cell>
          <cell r="G18">
            <v>54</v>
          </cell>
          <cell r="H18">
            <v>8.2799999999999994</v>
          </cell>
          <cell r="I18" t="str">
            <v>NE</v>
          </cell>
          <cell r="J18">
            <v>29.880000000000003</v>
          </cell>
          <cell r="K18">
            <v>9.4</v>
          </cell>
        </row>
        <row r="19">
          <cell r="B19">
            <v>21.854166666666671</v>
          </cell>
          <cell r="C19">
            <v>29.7</v>
          </cell>
          <cell r="D19">
            <v>17.5</v>
          </cell>
          <cell r="E19">
            <v>81.416666666666671</v>
          </cell>
          <cell r="F19">
            <v>95</v>
          </cell>
          <cell r="G19">
            <v>45</v>
          </cell>
          <cell r="H19">
            <v>16.559999999999999</v>
          </cell>
          <cell r="I19" t="str">
            <v>NE</v>
          </cell>
          <cell r="J19">
            <v>30.6</v>
          </cell>
          <cell r="K19">
            <v>16.200000000000003</v>
          </cell>
        </row>
        <row r="20">
          <cell r="B20">
            <v>22.170833333333331</v>
          </cell>
          <cell r="C20">
            <v>29.9</v>
          </cell>
          <cell r="D20">
            <v>18.899999999999999</v>
          </cell>
          <cell r="E20">
            <v>81.541666666666671</v>
          </cell>
          <cell r="F20">
            <v>95</v>
          </cell>
          <cell r="G20">
            <v>46</v>
          </cell>
          <cell r="H20">
            <v>16.2</v>
          </cell>
          <cell r="I20" t="str">
            <v>N</v>
          </cell>
          <cell r="J20">
            <v>35.28</v>
          </cell>
          <cell r="K20">
            <v>4</v>
          </cell>
        </row>
        <row r="21">
          <cell r="B21">
            <v>23.158333333333331</v>
          </cell>
          <cell r="C21">
            <v>29.2</v>
          </cell>
          <cell r="D21">
            <v>20.3</v>
          </cell>
          <cell r="E21">
            <v>78.125</v>
          </cell>
          <cell r="F21">
            <v>91</v>
          </cell>
          <cell r="G21">
            <v>51</v>
          </cell>
          <cell r="H21">
            <v>17.64</v>
          </cell>
          <cell r="I21" t="str">
            <v>N</v>
          </cell>
          <cell r="J21">
            <v>42.480000000000004</v>
          </cell>
          <cell r="K21">
            <v>0.60000000000000009</v>
          </cell>
        </row>
        <row r="22">
          <cell r="B22">
            <v>21.400000000000006</v>
          </cell>
          <cell r="C22">
            <v>27.8</v>
          </cell>
          <cell r="D22">
            <v>18.7</v>
          </cell>
          <cell r="E22">
            <v>84.666666666666671</v>
          </cell>
          <cell r="F22">
            <v>95</v>
          </cell>
          <cell r="G22">
            <v>50</v>
          </cell>
          <cell r="H22">
            <v>10.44</v>
          </cell>
          <cell r="I22" t="str">
            <v>NE</v>
          </cell>
          <cell r="J22">
            <v>34.92</v>
          </cell>
          <cell r="K22">
            <v>8.4</v>
          </cell>
        </row>
        <row r="23">
          <cell r="B23">
            <v>20.345833333333331</v>
          </cell>
          <cell r="C23">
            <v>26.1</v>
          </cell>
          <cell r="D23">
            <v>18.399999999999999</v>
          </cell>
          <cell r="E23">
            <v>88.25</v>
          </cell>
          <cell r="F23">
            <v>96</v>
          </cell>
          <cell r="G23">
            <v>59</v>
          </cell>
          <cell r="H23">
            <v>7.5600000000000005</v>
          </cell>
          <cell r="I23" t="str">
            <v>N</v>
          </cell>
          <cell r="J23">
            <v>25.92</v>
          </cell>
          <cell r="K23">
            <v>1.2</v>
          </cell>
        </row>
        <row r="24">
          <cell r="B24">
            <v>19.825000000000003</v>
          </cell>
          <cell r="C24">
            <v>25.7</v>
          </cell>
          <cell r="D24">
            <v>17</v>
          </cell>
          <cell r="E24">
            <v>85.333333333333329</v>
          </cell>
          <cell r="F24">
            <v>95</v>
          </cell>
          <cell r="G24">
            <v>55</v>
          </cell>
          <cell r="H24">
            <v>7.2</v>
          </cell>
          <cell r="I24" t="str">
            <v>L</v>
          </cell>
          <cell r="J24">
            <v>30.6</v>
          </cell>
          <cell r="K24">
            <v>16</v>
          </cell>
        </row>
        <row r="25">
          <cell r="B25">
            <v>21.458333333333332</v>
          </cell>
          <cell r="C25">
            <v>27.1</v>
          </cell>
          <cell r="D25">
            <v>18.2</v>
          </cell>
          <cell r="E25">
            <v>82.791666666666671</v>
          </cell>
          <cell r="F25">
            <v>94</v>
          </cell>
          <cell r="G25">
            <v>58</v>
          </cell>
          <cell r="H25">
            <v>15.48</v>
          </cell>
          <cell r="I25" t="str">
            <v>O</v>
          </cell>
          <cell r="J25">
            <v>29.880000000000003</v>
          </cell>
          <cell r="K25">
            <v>3</v>
          </cell>
        </row>
        <row r="26">
          <cell r="B26">
            <v>22.374999999999996</v>
          </cell>
          <cell r="C26">
            <v>28.2</v>
          </cell>
          <cell r="D26">
            <v>17.600000000000001</v>
          </cell>
          <cell r="E26">
            <v>78.833333333333329</v>
          </cell>
          <cell r="F26">
            <v>96</v>
          </cell>
          <cell r="G26">
            <v>49</v>
          </cell>
          <cell r="H26">
            <v>6.48</v>
          </cell>
          <cell r="I26" t="str">
            <v>NO</v>
          </cell>
          <cell r="J26">
            <v>22.32</v>
          </cell>
          <cell r="K26">
            <v>0.2</v>
          </cell>
        </row>
        <row r="27">
          <cell r="B27">
            <v>23.641666666666666</v>
          </cell>
          <cell r="C27">
            <v>29.2</v>
          </cell>
          <cell r="D27">
            <v>18</v>
          </cell>
          <cell r="E27">
            <v>70.958333333333329</v>
          </cell>
          <cell r="F27">
            <v>94</v>
          </cell>
          <cell r="G27">
            <v>46</v>
          </cell>
          <cell r="H27">
            <v>4.32</v>
          </cell>
          <cell r="I27" t="str">
            <v>SE</v>
          </cell>
          <cell r="J27">
            <v>19.8</v>
          </cell>
          <cell r="K27">
            <v>0</v>
          </cell>
        </row>
        <row r="28">
          <cell r="B28">
            <v>24.308333333333337</v>
          </cell>
          <cell r="C28">
            <v>29.9</v>
          </cell>
          <cell r="D28">
            <v>20.2</v>
          </cell>
          <cell r="E28">
            <v>70.083333333333329</v>
          </cell>
          <cell r="F28">
            <v>86</v>
          </cell>
          <cell r="G28">
            <v>49</v>
          </cell>
          <cell r="H28">
            <v>20.52</v>
          </cell>
          <cell r="I28" t="str">
            <v>L</v>
          </cell>
          <cell r="J28">
            <v>33.480000000000004</v>
          </cell>
          <cell r="K28">
            <v>0</v>
          </cell>
        </row>
        <row r="29">
          <cell r="B29">
            <v>23.912500000000005</v>
          </cell>
          <cell r="C29">
            <v>29.4</v>
          </cell>
          <cell r="D29">
            <v>20</v>
          </cell>
          <cell r="E29">
            <v>73.041666666666671</v>
          </cell>
          <cell r="F29">
            <v>90</v>
          </cell>
          <cell r="G29">
            <v>50</v>
          </cell>
          <cell r="H29">
            <v>12.96</v>
          </cell>
          <cell r="I29" t="str">
            <v>L</v>
          </cell>
          <cell r="J29">
            <v>29.16</v>
          </cell>
          <cell r="K29">
            <v>5.4</v>
          </cell>
        </row>
        <row r="30">
          <cell r="B30">
            <v>24.395833333333332</v>
          </cell>
          <cell r="C30">
            <v>31.5</v>
          </cell>
          <cell r="D30">
            <v>20.3</v>
          </cell>
          <cell r="E30">
            <v>74.75</v>
          </cell>
          <cell r="F30">
            <v>92</v>
          </cell>
          <cell r="G30">
            <v>45</v>
          </cell>
          <cell r="H30">
            <v>10.08</v>
          </cell>
          <cell r="J30">
            <v>42.480000000000004</v>
          </cell>
          <cell r="K30">
            <v>8.3999999999999986</v>
          </cell>
        </row>
        <row r="31">
          <cell r="B31">
            <v>21.679166666666664</v>
          </cell>
          <cell r="C31">
            <v>26.8</v>
          </cell>
          <cell r="D31">
            <v>18.600000000000001</v>
          </cell>
          <cell r="E31">
            <v>83.833333333333329</v>
          </cell>
          <cell r="F31">
            <v>96</v>
          </cell>
          <cell r="G31">
            <v>57</v>
          </cell>
          <cell r="H31">
            <v>19.8</v>
          </cell>
          <cell r="I31" t="str">
            <v>NO</v>
          </cell>
          <cell r="J31">
            <v>34.200000000000003</v>
          </cell>
          <cell r="K31">
            <v>9.6000000000000014</v>
          </cell>
        </row>
        <row r="32">
          <cell r="B32">
            <v>23.099999999999998</v>
          </cell>
          <cell r="C32">
            <v>29.4</v>
          </cell>
          <cell r="D32">
            <v>19.100000000000001</v>
          </cell>
          <cell r="E32">
            <v>79.041666666666671</v>
          </cell>
          <cell r="F32">
            <v>94</v>
          </cell>
          <cell r="G32">
            <v>51</v>
          </cell>
          <cell r="H32">
            <v>10.08</v>
          </cell>
          <cell r="I32" t="str">
            <v>SE</v>
          </cell>
          <cell r="J32">
            <v>29.52</v>
          </cell>
          <cell r="K32">
            <v>3.1999999999999997</v>
          </cell>
        </row>
        <row r="33">
          <cell r="B33">
            <v>23.05</v>
          </cell>
          <cell r="C33">
            <v>27.8</v>
          </cell>
          <cell r="D33">
            <v>20.9</v>
          </cell>
          <cell r="E33">
            <v>86.958333333333329</v>
          </cell>
          <cell r="F33">
            <v>94</v>
          </cell>
          <cell r="G33">
            <v>66</v>
          </cell>
          <cell r="H33">
            <v>1.08</v>
          </cell>
          <cell r="I33" t="str">
            <v>S</v>
          </cell>
          <cell r="J33">
            <v>20.16</v>
          </cell>
          <cell r="K33">
            <v>27</v>
          </cell>
        </row>
        <row r="34">
          <cell r="B34">
            <v>23.045833333333334</v>
          </cell>
          <cell r="C34">
            <v>29.8</v>
          </cell>
          <cell r="D34">
            <v>20.3</v>
          </cell>
          <cell r="E34">
            <v>82.791666666666671</v>
          </cell>
          <cell r="F34">
            <v>94</v>
          </cell>
          <cell r="G34">
            <v>51</v>
          </cell>
          <cell r="H34">
            <v>5.4</v>
          </cell>
          <cell r="I34" t="str">
            <v>NO</v>
          </cell>
          <cell r="J34">
            <v>20.88</v>
          </cell>
          <cell r="K34">
            <v>3.4</v>
          </cell>
        </row>
        <row r="35">
          <cell r="B35">
            <v>23.183333333333337</v>
          </cell>
          <cell r="C35">
            <v>30.1</v>
          </cell>
          <cell r="D35">
            <v>20.2</v>
          </cell>
          <cell r="E35">
            <v>82.166666666666671</v>
          </cell>
          <cell r="F35">
            <v>95</v>
          </cell>
          <cell r="G35">
            <v>46</v>
          </cell>
          <cell r="H35">
            <v>10.08</v>
          </cell>
          <cell r="I35" t="str">
            <v>NE</v>
          </cell>
          <cell r="J35">
            <v>34.200000000000003</v>
          </cell>
          <cell r="K35">
            <v>1.6</v>
          </cell>
        </row>
        <row r="36">
          <cell r="I36" t="str">
            <v>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K5">
            <v>0</v>
          </cell>
        </row>
      </sheetData>
      <sheetData sheetId="1">
        <row r="5">
          <cell r="K5">
            <v>0</v>
          </cell>
        </row>
      </sheetData>
      <sheetData sheetId="2">
        <row r="5">
          <cell r="B5">
            <v>28.129166666666666</v>
          </cell>
          <cell r="C5">
            <v>33.700000000000003</v>
          </cell>
          <cell r="D5">
            <v>25.2</v>
          </cell>
          <cell r="E5">
            <v>76.875</v>
          </cell>
          <cell r="F5">
            <v>92</v>
          </cell>
          <cell r="G5">
            <v>52</v>
          </cell>
          <cell r="H5">
            <v>11.879999999999999</v>
          </cell>
          <cell r="I5" t="str">
            <v>L</v>
          </cell>
          <cell r="J5">
            <v>32.04</v>
          </cell>
          <cell r="K5">
            <v>0</v>
          </cell>
        </row>
        <row r="6">
          <cell r="B6">
            <v>26.900000000000002</v>
          </cell>
          <cell r="C6">
            <v>31.8</v>
          </cell>
          <cell r="D6">
            <v>24.2</v>
          </cell>
          <cell r="E6">
            <v>80.208333333333329</v>
          </cell>
          <cell r="F6">
            <v>91</v>
          </cell>
          <cell r="G6">
            <v>59</v>
          </cell>
          <cell r="H6">
            <v>11.520000000000001</v>
          </cell>
          <cell r="I6" t="str">
            <v>L</v>
          </cell>
          <cell r="J6">
            <v>37.440000000000005</v>
          </cell>
          <cell r="K6">
            <v>0.4</v>
          </cell>
        </row>
        <row r="7">
          <cell r="B7">
            <v>27.245833333333334</v>
          </cell>
          <cell r="C7">
            <v>33.700000000000003</v>
          </cell>
          <cell r="D7">
            <v>24.9</v>
          </cell>
          <cell r="E7">
            <v>80.791666666666671</v>
          </cell>
          <cell r="F7">
            <v>93</v>
          </cell>
          <cell r="G7">
            <v>57</v>
          </cell>
          <cell r="H7">
            <v>12.96</v>
          </cell>
          <cell r="I7" t="str">
            <v>NE</v>
          </cell>
          <cell r="J7">
            <v>22.32</v>
          </cell>
          <cell r="K7">
            <v>0</v>
          </cell>
        </row>
        <row r="8">
          <cell r="B8">
            <v>26.666666666666668</v>
          </cell>
          <cell r="C8">
            <v>31.6</v>
          </cell>
          <cell r="D8">
            <v>23.7</v>
          </cell>
          <cell r="E8">
            <v>82.375</v>
          </cell>
          <cell r="F8">
            <v>93</v>
          </cell>
          <cell r="G8">
            <v>64</v>
          </cell>
          <cell r="H8">
            <v>14.04</v>
          </cell>
          <cell r="I8" t="str">
            <v>NE</v>
          </cell>
          <cell r="J8">
            <v>33.480000000000004</v>
          </cell>
          <cell r="K8">
            <v>3.8</v>
          </cell>
        </row>
        <row r="9">
          <cell r="B9">
            <v>27.479166666666668</v>
          </cell>
          <cell r="C9">
            <v>32.9</v>
          </cell>
          <cell r="D9">
            <v>24.9</v>
          </cell>
          <cell r="E9">
            <v>77.708333333333329</v>
          </cell>
          <cell r="F9">
            <v>89</v>
          </cell>
          <cell r="G9">
            <v>51</v>
          </cell>
          <cell r="H9">
            <v>14.76</v>
          </cell>
          <cell r="I9" t="str">
            <v>NE</v>
          </cell>
          <cell r="J9">
            <v>38.159999999999997</v>
          </cell>
          <cell r="K9">
            <v>0</v>
          </cell>
        </row>
        <row r="10">
          <cell r="B10">
            <v>27.537500000000005</v>
          </cell>
          <cell r="C10">
            <v>32.5</v>
          </cell>
          <cell r="D10">
            <v>24.5</v>
          </cell>
          <cell r="E10">
            <v>75.958333333333329</v>
          </cell>
          <cell r="F10">
            <v>90</v>
          </cell>
          <cell r="G10">
            <v>56</v>
          </cell>
          <cell r="H10">
            <v>12.96</v>
          </cell>
          <cell r="I10" t="str">
            <v>O</v>
          </cell>
          <cell r="J10">
            <v>30.6</v>
          </cell>
          <cell r="K10">
            <v>7</v>
          </cell>
        </row>
        <row r="11">
          <cell r="B11">
            <v>27.999999999999996</v>
          </cell>
          <cell r="C11">
            <v>33.299999999999997</v>
          </cell>
          <cell r="D11">
            <v>25.4</v>
          </cell>
          <cell r="E11">
            <v>74.708333333333329</v>
          </cell>
          <cell r="F11">
            <v>90</v>
          </cell>
          <cell r="G11">
            <v>51</v>
          </cell>
          <cell r="H11">
            <v>11.520000000000001</v>
          </cell>
          <cell r="I11" t="str">
            <v>NO</v>
          </cell>
          <cell r="J11">
            <v>29.16</v>
          </cell>
          <cell r="K11">
            <v>0</v>
          </cell>
        </row>
        <row r="12">
          <cell r="B12">
            <v>27.341666666666669</v>
          </cell>
          <cell r="C12">
            <v>30.9</v>
          </cell>
          <cell r="D12">
            <v>24.9</v>
          </cell>
          <cell r="E12">
            <v>77.583333333333329</v>
          </cell>
          <cell r="F12">
            <v>90</v>
          </cell>
          <cell r="G12">
            <v>64</v>
          </cell>
          <cell r="H12">
            <v>8.2799999999999994</v>
          </cell>
          <cell r="I12" t="str">
            <v>NO</v>
          </cell>
          <cell r="J12">
            <v>19.079999999999998</v>
          </cell>
          <cell r="K12">
            <v>0</v>
          </cell>
        </row>
        <row r="13">
          <cell r="B13">
            <v>27.441666666666663</v>
          </cell>
          <cell r="C13">
            <v>33.299999999999997</v>
          </cell>
          <cell r="D13">
            <v>24.4</v>
          </cell>
          <cell r="E13">
            <v>80.333333333333329</v>
          </cell>
          <cell r="F13">
            <v>90</v>
          </cell>
          <cell r="G13">
            <v>59</v>
          </cell>
          <cell r="H13">
            <v>11.520000000000001</v>
          </cell>
          <cell r="I13" t="str">
            <v>L</v>
          </cell>
          <cell r="J13">
            <v>40.32</v>
          </cell>
          <cell r="K13">
            <v>3.4000000000000004</v>
          </cell>
        </row>
        <row r="14">
          <cell r="B14">
            <v>28.533333333333331</v>
          </cell>
          <cell r="C14">
            <v>34.200000000000003</v>
          </cell>
          <cell r="D14">
            <v>25.2</v>
          </cell>
          <cell r="E14">
            <v>76.375</v>
          </cell>
          <cell r="F14">
            <v>93</v>
          </cell>
          <cell r="G14">
            <v>41</v>
          </cell>
          <cell r="H14">
            <v>10.08</v>
          </cell>
          <cell r="I14" t="str">
            <v>NO</v>
          </cell>
          <cell r="J14">
            <v>30.6</v>
          </cell>
          <cell r="K14">
            <v>0.2</v>
          </cell>
        </row>
        <row r="15">
          <cell r="B15">
            <v>28.979166666666668</v>
          </cell>
          <cell r="C15">
            <v>35.1</v>
          </cell>
          <cell r="D15">
            <v>24.2</v>
          </cell>
          <cell r="E15">
            <v>65.041666666666671</v>
          </cell>
          <cell r="F15">
            <v>92</v>
          </cell>
          <cell r="G15">
            <v>32</v>
          </cell>
          <cell r="H15">
            <v>7.2</v>
          </cell>
          <cell r="I15" t="str">
            <v>NO</v>
          </cell>
          <cell r="J15">
            <v>23.040000000000003</v>
          </cell>
          <cell r="K15">
            <v>0</v>
          </cell>
        </row>
        <row r="16">
          <cell r="B16">
            <v>29.420833333333324</v>
          </cell>
          <cell r="C16">
            <v>35.9</v>
          </cell>
          <cell r="D16">
            <v>25</v>
          </cell>
          <cell r="E16">
            <v>62.75</v>
          </cell>
          <cell r="F16">
            <v>85</v>
          </cell>
          <cell r="G16">
            <v>32</v>
          </cell>
          <cell r="H16">
            <v>8.2799999999999994</v>
          </cell>
          <cell r="I16" t="str">
            <v>NO</v>
          </cell>
          <cell r="J16">
            <v>16.559999999999999</v>
          </cell>
          <cell r="K16">
            <v>0</v>
          </cell>
        </row>
        <row r="17">
          <cell r="B17">
            <v>29.7</v>
          </cell>
          <cell r="C17">
            <v>36</v>
          </cell>
          <cell r="D17">
            <v>25.2</v>
          </cell>
          <cell r="E17">
            <v>66.625</v>
          </cell>
          <cell r="F17">
            <v>89</v>
          </cell>
          <cell r="G17">
            <v>44</v>
          </cell>
          <cell r="H17">
            <v>8.64</v>
          </cell>
          <cell r="I17" t="str">
            <v>N</v>
          </cell>
          <cell r="J17">
            <v>20.52</v>
          </cell>
          <cell r="K17">
            <v>0</v>
          </cell>
        </row>
        <row r="18">
          <cell r="B18">
            <v>28.454166666666662</v>
          </cell>
          <cell r="C18">
            <v>34.4</v>
          </cell>
          <cell r="D18">
            <v>25.9</v>
          </cell>
          <cell r="E18">
            <v>74.875</v>
          </cell>
          <cell r="F18">
            <v>89</v>
          </cell>
          <cell r="G18">
            <v>53</v>
          </cell>
          <cell r="H18">
            <v>11.520000000000001</v>
          </cell>
          <cell r="I18" t="str">
            <v>L</v>
          </cell>
          <cell r="J18">
            <v>32.04</v>
          </cell>
          <cell r="K18">
            <v>0</v>
          </cell>
        </row>
        <row r="19">
          <cell r="B19">
            <v>29.349999999999998</v>
          </cell>
          <cell r="C19">
            <v>35</v>
          </cell>
          <cell r="D19">
            <v>25.9</v>
          </cell>
          <cell r="E19">
            <v>70.166666666666671</v>
          </cell>
          <cell r="F19">
            <v>85</v>
          </cell>
          <cell r="G19">
            <v>47</v>
          </cell>
          <cell r="H19">
            <v>8.64</v>
          </cell>
          <cell r="I19" t="str">
            <v>L</v>
          </cell>
          <cell r="J19">
            <v>20.52</v>
          </cell>
          <cell r="K19">
            <v>0</v>
          </cell>
        </row>
        <row r="20">
          <cell r="B20">
            <v>29.083333333333329</v>
          </cell>
          <cell r="C20">
            <v>34.299999999999997</v>
          </cell>
          <cell r="D20">
            <v>25.3</v>
          </cell>
          <cell r="E20">
            <v>69.916666666666671</v>
          </cell>
          <cell r="F20">
            <v>83</v>
          </cell>
          <cell r="G20">
            <v>45</v>
          </cell>
          <cell r="H20">
            <v>12.96</v>
          </cell>
          <cell r="I20" t="str">
            <v>L</v>
          </cell>
          <cell r="J20">
            <v>32.04</v>
          </cell>
          <cell r="K20">
            <v>0</v>
          </cell>
        </row>
        <row r="21">
          <cell r="B21">
            <v>29.708333333333325</v>
          </cell>
          <cell r="C21">
            <v>35.9</v>
          </cell>
          <cell r="D21">
            <v>26.1</v>
          </cell>
          <cell r="E21">
            <v>68.875</v>
          </cell>
          <cell r="F21">
            <v>89</v>
          </cell>
          <cell r="G21">
            <v>40</v>
          </cell>
          <cell r="H21">
            <v>11.520000000000001</v>
          </cell>
          <cell r="I21" t="str">
            <v>L</v>
          </cell>
          <cell r="J21">
            <v>30.96</v>
          </cell>
          <cell r="K21">
            <v>0</v>
          </cell>
        </row>
        <row r="22">
          <cell r="B22">
            <v>28.316666666666666</v>
          </cell>
          <cell r="C22">
            <v>33.4</v>
          </cell>
          <cell r="D22">
            <v>23.4</v>
          </cell>
          <cell r="E22">
            <v>66.958333333333329</v>
          </cell>
          <cell r="F22">
            <v>87</v>
          </cell>
          <cell r="G22">
            <v>49</v>
          </cell>
          <cell r="H22">
            <v>21.96</v>
          </cell>
          <cell r="I22" t="str">
            <v>L</v>
          </cell>
          <cell r="J22">
            <v>45.36</v>
          </cell>
          <cell r="K22">
            <v>0</v>
          </cell>
        </row>
        <row r="23">
          <cell r="B23">
            <v>28.995833333333334</v>
          </cell>
          <cell r="C23">
            <v>34.1</v>
          </cell>
          <cell r="D23">
            <v>25.3</v>
          </cell>
          <cell r="E23">
            <v>64.375</v>
          </cell>
          <cell r="F23">
            <v>88</v>
          </cell>
          <cell r="G23">
            <v>46</v>
          </cell>
          <cell r="H23">
            <v>12.24</v>
          </cell>
          <cell r="I23" t="str">
            <v>NE</v>
          </cell>
          <cell r="J23">
            <v>21.96</v>
          </cell>
          <cell r="K23">
            <v>0</v>
          </cell>
        </row>
        <row r="24">
          <cell r="B24">
            <v>28.850000000000005</v>
          </cell>
          <cell r="C24">
            <v>34.799999999999997</v>
          </cell>
          <cell r="D24">
            <v>24</v>
          </cell>
          <cell r="E24">
            <v>60.458333333333336</v>
          </cell>
          <cell r="F24">
            <v>83</v>
          </cell>
          <cell r="G24">
            <v>35</v>
          </cell>
          <cell r="H24">
            <v>15.120000000000001</v>
          </cell>
          <cell r="I24" t="str">
            <v>SE</v>
          </cell>
          <cell r="J24">
            <v>27.36</v>
          </cell>
          <cell r="K24">
            <v>0</v>
          </cell>
        </row>
        <row r="25">
          <cell r="B25">
            <v>28.874999999999996</v>
          </cell>
          <cell r="C25">
            <v>34</v>
          </cell>
          <cell r="D25">
            <v>24.9</v>
          </cell>
          <cell r="E25">
            <v>64.041666666666671</v>
          </cell>
          <cell r="F25">
            <v>91</v>
          </cell>
          <cell r="G25">
            <v>40</v>
          </cell>
          <cell r="H25">
            <v>12.96</v>
          </cell>
          <cell r="I25" t="str">
            <v>SO</v>
          </cell>
          <cell r="J25">
            <v>35.64</v>
          </cell>
          <cell r="K25">
            <v>0</v>
          </cell>
        </row>
        <row r="26">
          <cell r="B26">
            <v>28.933333333333334</v>
          </cell>
          <cell r="C26">
            <v>34.6</v>
          </cell>
          <cell r="D26">
            <v>25.3</v>
          </cell>
          <cell r="E26">
            <v>63.041666666666664</v>
          </cell>
          <cell r="F26">
            <v>86</v>
          </cell>
          <cell r="G26">
            <v>45</v>
          </cell>
          <cell r="H26">
            <v>9</v>
          </cell>
          <cell r="I26" t="str">
            <v>N</v>
          </cell>
          <cell r="J26">
            <v>18.720000000000002</v>
          </cell>
          <cell r="K26">
            <v>0</v>
          </cell>
        </row>
        <row r="27">
          <cell r="B27">
            <v>28.529166666666669</v>
          </cell>
          <cell r="C27">
            <v>33.700000000000003</v>
          </cell>
          <cell r="D27">
            <v>24</v>
          </cell>
          <cell r="E27">
            <v>56.083333333333336</v>
          </cell>
          <cell r="F27">
            <v>84</v>
          </cell>
          <cell r="G27">
            <v>40</v>
          </cell>
          <cell r="H27">
            <v>11.520000000000001</v>
          </cell>
          <cell r="I27" t="str">
            <v>SE</v>
          </cell>
          <cell r="J27">
            <v>29.52</v>
          </cell>
          <cell r="K27">
            <v>0</v>
          </cell>
        </row>
        <row r="28">
          <cell r="B28">
            <v>27.524999999999995</v>
          </cell>
          <cell r="C28">
            <v>34.5</v>
          </cell>
          <cell r="D28">
            <v>22.1</v>
          </cell>
          <cell r="E28">
            <v>63.875</v>
          </cell>
          <cell r="F28">
            <v>89</v>
          </cell>
          <cell r="G28">
            <v>39</v>
          </cell>
          <cell r="H28">
            <v>11.879999999999999</v>
          </cell>
          <cell r="I28" t="str">
            <v>L</v>
          </cell>
          <cell r="J28">
            <v>28.8</v>
          </cell>
          <cell r="K28">
            <v>0</v>
          </cell>
        </row>
        <row r="29">
          <cell r="B29">
            <v>27.083333333333339</v>
          </cell>
          <cell r="C29">
            <v>29.3</v>
          </cell>
          <cell r="D29">
            <v>25.3</v>
          </cell>
          <cell r="E29">
            <v>75.125</v>
          </cell>
          <cell r="F29">
            <v>85</v>
          </cell>
          <cell r="G29">
            <v>60</v>
          </cell>
          <cell r="H29">
            <v>11.16</v>
          </cell>
          <cell r="I29" t="str">
            <v>L</v>
          </cell>
          <cell r="J29">
            <v>29.52</v>
          </cell>
          <cell r="K29">
            <v>1.2</v>
          </cell>
        </row>
        <row r="30">
          <cell r="B30">
            <v>26.729166666666661</v>
          </cell>
          <cell r="C30">
            <v>32.700000000000003</v>
          </cell>
          <cell r="D30">
            <v>23.6</v>
          </cell>
          <cell r="E30">
            <v>77.25</v>
          </cell>
          <cell r="F30">
            <v>88</v>
          </cell>
          <cell r="G30">
            <v>54</v>
          </cell>
          <cell r="H30">
            <v>12.6</v>
          </cell>
          <cell r="J30">
            <v>32.4</v>
          </cell>
          <cell r="K30">
            <v>0.2</v>
          </cell>
        </row>
        <row r="31">
          <cell r="B31">
            <v>23.070833333333336</v>
          </cell>
          <cell r="C31">
            <v>25.2</v>
          </cell>
          <cell r="D31">
            <v>20.7</v>
          </cell>
          <cell r="E31">
            <v>84.791666666666671</v>
          </cell>
          <cell r="F31">
            <v>91</v>
          </cell>
          <cell r="G31">
            <v>74</v>
          </cell>
          <cell r="H31">
            <v>16.920000000000002</v>
          </cell>
          <cell r="I31" t="str">
            <v>SO</v>
          </cell>
          <cell r="J31">
            <v>39.24</v>
          </cell>
          <cell r="K31">
            <v>4.8</v>
          </cell>
        </row>
        <row r="32">
          <cell r="B32">
            <v>23.4375</v>
          </cell>
          <cell r="C32">
            <v>28</v>
          </cell>
          <cell r="D32">
            <v>20.9</v>
          </cell>
          <cell r="E32">
            <v>79.625</v>
          </cell>
          <cell r="F32">
            <v>90</v>
          </cell>
          <cell r="G32">
            <v>63</v>
          </cell>
          <cell r="H32">
            <v>12.96</v>
          </cell>
          <cell r="I32" t="str">
            <v>SO</v>
          </cell>
          <cell r="J32">
            <v>31.680000000000003</v>
          </cell>
          <cell r="K32">
            <v>0</v>
          </cell>
        </row>
        <row r="33">
          <cell r="B33">
            <v>25.025000000000006</v>
          </cell>
          <cell r="C33">
            <v>27.8</v>
          </cell>
          <cell r="D33">
            <v>23</v>
          </cell>
          <cell r="E33">
            <v>77.583333333333329</v>
          </cell>
          <cell r="F33">
            <v>84</v>
          </cell>
          <cell r="G33">
            <v>65</v>
          </cell>
          <cell r="H33">
            <v>14.76</v>
          </cell>
          <cell r="I33" t="str">
            <v>SO</v>
          </cell>
          <cell r="J33">
            <v>33.480000000000004</v>
          </cell>
          <cell r="K33">
            <v>0</v>
          </cell>
        </row>
        <row r="34">
          <cell r="B34">
            <v>27.154166666666669</v>
          </cell>
          <cell r="C34">
            <v>34</v>
          </cell>
          <cell r="D34">
            <v>23.6</v>
          </cell>
          <cell r="E34">
            <v>77.208333333333329</v>
          </cell>
          <cell r="F34">
            <v>92</v>
          </cell>
          <cell r="G34">
            <v>51</v>
          </cell>
          <cell r="H34">
            <v>7.9200000000000008</v>
          </cell>
          <cell r="I34" t="str">
            <v>NO</v>
          </cell>
          <cell r="J34">
            <v>16.2</v>
          </cell>
          <cell r="K34">
            <v>0</v>
          </cell>
        </row>
        <row r="35">
          <cell r="B35">
            <v>27.395833333333339</v>
          </cell>
          <cell r="C35">
            <v>34.4</v>
          </cell>
          <cell r="D35">
            <v>23.9</v>
          </cell>
          <cell r="E35">
            <v>75.958333333333329</v>
          </cell>
          <cell r="F35">
            <v>91</v>
          </cell>
          <cell r="G35">
            <v>53</v>
          </cell>
          <cell r="H35">
            <v>11.520000000000001</v>
          </cell>
          <cell r="I35" t="str">
            <v>L</v>
          </cell>
          <cell r="J35">
            <v>45.72</v>
          </cell>
          <cell r="K35">
            <v>5.8</v>
          </cell>
        </row>
        <row r="36">
          <cell r="I36" t="str">
            <v>L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://www.inmet.gov.br/sonabra/maps/automaticas.php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0"/>
  <sheetViews>
    <sheetView tabSelected="1" zoomScale="90" zoomScaleNormal="90" workbookViewId="0">
      <selection activeCell="T50" sqref="T50"/>
    </sheetView>
  </sheetViews>
  <sheetFormatPr defaultRowHeight="12.75" x14ac:dyDescent="0.2"/>
  <cols>
    <col min="1" max="1" width="19.28515625" style="2" customWidth="1"/>
    <col min="2" max="2" width="5.7109375" style="2" customWidth="1"/>
    <col min="3" max="3" width="5.85546875" style="2" customWidth="1"/>
    <col min="4" max="4" width="5.7109375" style="2" customWidth="1"/>
    <col min="5" max="5" width="5.85546875" style="2" customWidth="1"/>
    <col min="6" max="6" width="5.5703125" style="2" customWidth="1"/>
    <col min="7" max="7" width="5.7109375" style="2" customWidth="1"/>
    <col min="8" max="8" width="5.85546875" style="2" customWidth="1"/>
    <col min="9" max="9" width="5.7109375" style="2" customWidth="1"/>
    <col min="10" max="10" width="5.28515625" style="2" customWidth="1"/>
    <col min="11" max="11" width="5.7109375" style="2" customWidth="1"/>
    <col min="12" max="12" width="5.28515625" style="2" customWidth="1"/>
    <col min="13" max="13" width="5.140625" style="2" customWidth="1"/>
    <col min="14" max="14" width="5.42578125" style="2" customWidth="1"/>
    <col min="15" max="15" width="5.140625" style="2" customWidth="1"/>
    <col min="16" max="32" width="5.42578125" style="2" customWidth="1"/>
    <col min="33" max="33" width="6.85546875" style="9" bestFit="1" customWidth="1"/>
    <col min="34" max="34" width="9.140625" style="1"/>
  </cols>
  <sheetData>
    <row r="1" spans="1:34" ht="20.100000000000001" customHeight="1" x14ac:dyDescent="0.2">
      <c r="A1" s="136" t="s">
        <v>22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  <c r="Y1" s="136"/>
      <c r="Z1" s="136"/>
      <c r="AA1" s="136"/>
      <c r="AB1" s="136"/>
      <c r="AC1" s="136"/>
      <c r="AD1" s="136"/>
      <c r="AE1" s="136"/>
      <c r="AF1" s="136"/>
      <c r="AG1" s="136"/>
    </row>
    <row r="2" spans="1:34" s="4" customFormat="1" ht="20.100000000000001" customHeight="1" x14ac:dyDescent="0.2">
      <c r="A2" s="137" t="s">
        <v>21</v>
      </c>
      <c r="B2" s="135" t="s">
        <v>138</v>
      </c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5"/>
      <c r="W2" s="135"/>
      <c r="X2" s="135"/>
      <c r="Y2" s="135"/>
      <c r="Z2" s="135"/>
      <c r="AA2" s="135"/>
      <c r="AB2" s="135"/>
      <c r="AC2" s="135"/>
      <c r="AD2" s="135"/>
      <c r="AE2" s="135"/>
      <c r="AF2" s="135"/>
      <c r="AG2" s="135"/>
      <c r="AH2" s="7"/>
    </row>
    <row r="3" spans="1:34" s="5" customFormat="1" ht="20.100000000000001" customHeight="1" x14ac:dyDescent="0.2">
      <c r="A3" s="137"/>
      <c r="B3" s="134">
        <v>1</v>
      </c>
      <c r="C3" s="134">
        <f>SUM(B3+1)</f>
        <v>2</v>
      </c>
      <c r="D3" s="134">
        <f t="shared" ref="D3:AD3" si="0">SUM(C3+1)</f>
        <v>3</v>
      </c>
      <c r="E3" s="134">
        <f t="shared" si="0"/>
        <v>4</v>
      </c>
      <c r="F3" s="134">
        <f t="shared" si="0"/>
        <v>5</v>
      </c>
      <c r="G3" s="134">
        <f t="shared" si="0"/>
        <v>6</v>
      </c>
      <c r="H3" s="134">
        <f t="shared" si="0"/>
        <v>7</v>
      </c>
      <c r="I3" s="134">
        <f t="shared" si="0"/>
        <v>8</v>
      </c>
      <c r="J3" s="134">
        <f t="shared" si="0"/>
        <v>9</v>
      </c>
      <c r="K3" s="134">
        <f t="shared" si="0"/>
        <v>10</v>
      </c>
      <c r="L3" s="134">
        <f t="shared" si="0"/>
        <v>11</v>
      </c>
      <c r="M3" s="134">
        <f t="shared" si="0"/>
        <v>12</v>
      </c>
      <c r="N3" s="134">
        <f t="shared" si="0"/>
        <v>13</v>
      </c>
      <c r="O3" s="134">
        <f t="shared" si="0"/>
        <v>14</v>
      </c>
      <c r="P3" s="134">
        <f t="shared" si="0"/>
        <v>15</v>
      </c>
      <c r="Q3" s="134">
        <f t="shared" si="0"/>
        <v>16</v>
      </c>
      <c r="R3" s="134">
        <f t="shared" si="0"/>
        <v>17</v>
      </c>
      <c r="S3" s="134">
        <f t="shared" si="0"/>
        <v>18</v>
      </c>
      <c r="T3" s="134">
        <f t="shared" si="0"/>
        <v>19</v>
      </c>
      <c r="U3" s="134">
        <f t="shared" si="0"/>
        <v>20</v>
      </c>
      <c r="V3" s="134">
        <f t="shared" si="0"/>
        <v>21</v>
      </c>
      <c r="W3" s="134">
        <f t="shared" si="0"/>
        <v>22</v>
      </c>
      <c r="X3" s="134">
        <f t="shared" si="0"/>
        <v>23</v>
      </c>
      <c r="Y3" s="134">
        <f t="shared" si="0"/>
        <v>24</v>
      </c>
      <c r="Z3" s="134">
        <f t="shared" si="0"/>
        <v>25</v>
      </c>
      <c r="AA3" s="134">
        <f t="shared" si="0"/>
        <v>26</v>
      </c>
      <c r="AB3" s="134">
        <f t="shared" si="0"/>
        <v>27</v>
      </c>
      <c r="AC3" s="134">
        <f t="shared" si="0"/>
        <v>28</v>
      </c>
      <c r="AD3" s="134">
        <f t="shared" si="0"/>
        <v>29</v>
      </c>
      <c r="AE3" s="134">
        <v>30</v>
      </c>
      <c r="AF3" s="134">
        <v>31</v>
      </c>
      <c r="AG3" s="31" t="s">
        <v>40</v>
      </c>
      <c r="AH3" s="8"/>
    </row>
    <row r="4" spans="1:34" s="5" customFormat="1" ht="20.100000000000001" customHeight="1" x14ac:dyDescent="0.2">
      <c r="A4" s="137"/>
      <c r="B4" s="134"/>
      <c r="C4" s="134"/>
      <c r="D4" s="134"/>
      <c r="E4" s="134"/>
      <c r="F4" s="134"/>
      <c r="G4" s="134"/>
      <c r="H4" s="134"/>
      <c r="I4" s="134"/>
      <c r="J4" s="134"/>
      <c r="K4" s="134"/>
      <c r="L4" s="134"/>
      <c r="M4" s="134"/>
      <c r="N4" s="134"/>
      <c r="O4" s="134"/>
      <c r="P4" s="134"/>
      <c r="Q4" s="134"/>
      <c r="R4" s="134"/>
      <c r="S4" s="134"/>
      <c r="T4" s="134"/>
      <c r="U4" s="134"/>
      <c r="V4" s="134"/>
      <c r="W4" s="134"/>
      <c r="X4" s="134"/>
      <c r="Y4" s="134"/>
      <c r="Z4" s="134"/>
      <c r="AA4" s="134"/>
      <c r="AB4" s="134"/>
      <c r="AC4" s="134"/>
      <c r="AD4" s="134"/>
      <c r="AE4" s="134"/>
      <c r="AF4" s="134"/>
      <c r="AG4" s="31" t="s">
        <v>39</v>
      </c>
      <c r="AH4" s="8"/>
    </row>
    <row r="5" spans="1:34" s="5" customFormat="1" ht="20.100000000000001" customHeight="1" x14ac:dyDescent="0.2">
      <c r="A5" s="14" t="s">
        <v>45</v>
      </c>
      <c r="B5" s="15">
        <f>[1]Março!$B$5</f>
        <v>26.600000000000005</v>
      </c>
      <c r="C5" s="15">
        <f>[1]Março!$B$6</f>
        <v>26.312499999999996</v>
      </c>
      <c r="D5" s="15">
        <f>[1]Março!$B$7</f>
        <v>25.854166666666668</v>
      </c>
      <c r="E5" s="15">
        <f>[1]Março!$B$8</f>
        <v>25.754166666666666</v>
      </c>
      <c r="F5" s="15">
        <f>[1]Março!$B$9</f>
        <v>26.200000000000003</v>
      </c>
      <c r="G5" s="15">
        <f>[1]Março!$B$10</f>
        <v>26.812499999999996</v>
      </c>
      <c r="H5" s="15">
        <f>[1]Março!$B$11</f>
        <v>24.950000000000003</v>
      </c>
      <c r="I5" s="15">
        <f>[1]Março!$B$12</f>
        <v>24.633333333333329</v>
      </c>
      <c r="J5" s="15">
        <f>[1]Março!$B$13</f>
        <v>24.579166666666669</v>
      </c>
      <c r="K5" s="15">
        <f>[1]Março!$B$14</f>
        <v>25.662500000000005</v>
      </c>
      <c r="L5" s="15">
        <f>[1]Março!$B$15</f>
        <v>26.162499999999998</v>
      </c>
      <c r="M5" s="15">
        <f>[1]Março!$B$16</f>
        <v>26.070833333333329</v>
      </c>
      <c r="N5" s="15">
        <f>[1]Março!$B$17</f>
        <v>24.208333333333339</v>
      </c>
      <c r="O5" s="15">
        <f>[1]Março!$B$18</f>
        <v>25.0625</v>
      </c>
      <c r="P5" s="15">
        <f>[1]Março!$B$19</f>
        <v>25.804166666666671</v>
      </c>
      <c r="Q5" s="15">
        <f>[1]Março!$B$20</f>
        <v>25.870833333333334</v>
      </c>
      <c r="R5" s="15">
        <f>[1]Março!$B$21</f>
        <v>25.354166666666671</v>
      </c>
      <c r="S5" s="15">
        <f>[1]Março!$B$22</f>
        <v>25.120833333333326</v>
      </c>
      <c r="T5" s="15">
        <f>[1]Março!$B$23</f>
        <v>23.558333333333334</v>
      </c>
      <c r="U5" s="15">
        <f>[1]Março!$B$24</f>
        <v>22.741666666666664</v>
      </c>
      <c r="V5" s="15">
        <f>[1]Março!$B$25</f>
        <v>24.170833333333334</v>
      </c>
      <c r="W5" s="15">
        <f>[1]Março!$B$26</f>
        <v>25</v>
      </c>
      <c r="X5" s="15">
        <f>[1]Março!$B$27</f>
        <v>24.920833333333331</v>
      </c>
      <c r="Y5" s="15">
        <f>[1]Março!$B$28</f>
        <v>24.945833333333336</v>
      </c>
      <c r="Z5" s="15">
        <f>[1]Março!$B$29</f>
        <v>25.083333333333329</v>
      </c>
      <c r="AA5" s="15">
        <f>[1]Março!$B$30</f>
        <v>26.633333333333329</v>
      </c>
      <c r="AB5" s="15">
        <f>[1]Março!$B$31</f>
        <v>24.1875</v>
      </c>
      <c r="AC5" s="15">
        <f>[1]Março!$B$32</f>
        <v>26.429166666666664</v>
      </c>
      <c r="AD5" s="15">
        <f>[1]Março!$B$33</f>
        <v>26.379166666666666</v>
      </c>
      <c r="AE5" s="15">
        <f>[1]Março!$B$34</f>
        <v>25.041666666666661</v>
      </c>
      <c r="AF5" s="15">
        <f>[1]Março!$B$35</f>
        <v>25.637500000000003</v>
      </c>
      <c r="AG5" s="32">
        <f>AVERAGE(B5:AF5)</f>
        <v>25.346505376344091</v>
      </c>
      <c r="AH5" s="8"/>
    </row>
    <row r="6" spans="1:34" ht="17.100000000000001" customHeight="1" x14ac:dyDescent="0.2">
      <c r="A6" s="14" t="s">
        <v>0</v>
      </c>
      <c r="B6" s="16">
        <f>[2]Março!$B$5</f>
        <v>25.770833333333329</v>
      </c>
      <c r="C6" s="16">
        <f>[2]Março!$B$6</f>
        <v>26.345833333333331</v>
      </c>
      <c r="D6" s="16">
        <f>[2]Março!$B$7</f>
        <v>25.983333333333331</v>
      </c>
      <c r="E6" s="16">
        <f>[2]Março!$B$8</f>
        <v>25.508333333333329</v>
      </c>
      <c r="F6" s="16">
        <f>[2]Março!$B$9</f>
        <v>23.929166666666671</v>
      </c>
      <c r="G6" s="16">
        <f>[2]Março!$B$10</f>
        <v>24.108333333333331</v>
      </c>
      <c r="H6" s="16">
        <f>[2]Março!$B$11</f>
        <v>25.604166666666668</v>
      </c>
      <c r="I6" s="16">
        <f>[2]Março!$B$12</f>
        <v>24.05</v>
      </c>
      <c r="J6" s="16">
        <f>[2]Março!$B$13</f>
        <v>24.279166666666669</v>
      </c>
      <c r="K6" s="16">
        <f>[2]Março!$B$14</f>
        <v>25.029166666666669</v>
      </c>
      <c r="L6" s="16">
        <f>[2]Março!$B$15</f>
        <v>26.033333333333335</v>
      </c>
      <c r="M6" s="16">
        <f>[2]Março!$B$16</f>
        <v>24.729166666666661</v>
      </c>
      <c r="N6" s="16">
        <f>[2]Março!$B$17</f>
        <v>22.741666666666664</v>
      </c>
      <c r="O6" s="16">
        <f>[2]Março!$B$18</f>
        <v>22.470833333333335</v>
      </c>
      <c r="P6" s="16">
        <f>[2]Março!$B$19</f>
        <v>23.9375</v>
      </c>
      <c r="Q6" s="16">
        <f>[2]Março!$B$20</f>
        <v>25.258333333333336</v>
      </c>
      <c r="R6" s="16">
        <f>[2]Março!$B$21</f>
        <v>25.920833333333334</v>
      </c>
      <c r="S6" s="16">
        <f>[2]Março!$B$22</f>
        <v>25.574999999999999</v>
      </c>
      <c r="T6" s="16">
        <f>[2]Março!$B$23</f>
        <v>24.504166666666663</v>
      </c>
      <c r="U6" s="16">
        <f>[2]Março!$B$24</f>
        <v>23.558333333333337</v>
      </c>
      <c r="V6" s="16">
        <f>[2]Março!$B$25</f>
        <v>24.720833333333331</v>
      </c>
      <c r="W6" s="16">
        <f>[2]Março!$B$26</f>
        <v>23.820833333333336</v>
      </c>
      <c r="X6" s="16">
        <f>[2]Março!$B$27</f>
        <v>21.25</v>
      </c>
      <c r="Y6" s="16">
        <f>[2]Março!$B$28</f>
        <v>23.279166666666665</v>
      </c>
      <c r="Z6" s="16">
        <f>[2]Março!$B$29</f>
        <v>23.983333333333338</v>
      </c>
      <c r="AA6" s="16">
        <f>[2]Março!$B$30</f>
        <v>23.737499999999997</v>
      </c>
      <c r="AB6" s="16">
        <f>[2]Março!$B$31</f>
        <v>22.504166666666674</v>
      </c>
      <c r="AC6" s="16">
        <f>[2]Março!$B$32</f>
        <v>23.733333333333334</v>
      </c>
      <c r="AD6" s="16">
        <f>[2]Março!$B$33</f>
        <v>23.479166666666661</v>
      </c>
      <c r="AE6" s="16">
        <f>[2]Março!$B$34</f>
        <v>23.425000000000001</v>
      </c>
      <c r="AF6" s="16">
        <f>[2]Março!$B$35</f>
        <v>20.645833333333336</v>
      </c>
      <c r="AG6" s="33">
        <f t="shared" ref="AG6:AG19" si="1">AVERAGE(B6:AF6)</f>
        <v>24.190860215053767</v>
      </c>
    </row>
    <row r="7" spans="1:34" ht="17.100000000000001" customHeight="1" x14ac:dyDescent="0.2">
      <c r="A7" s="14" t="s">
        <v>1</v>
      </c>
      <c r="B7" s="16">
        <f>[3]Março!$B$5</f>
        <v>27.495833333333326</v>
      </c>
      <c r="C7" s="16">
        <f>[3]Março!$B$6</f>
        <v>27.787499999999998</v>
      </c>
      <c r="D7" s="16">
        <f>[3]Março!$B$7</f>
        <v>27.262500000000006</v>
      </c>
      <c r="E7" s="16">
        <f>[3]Março!$B$8</f>
        <v>28.087499999999995</v>
      </c>
      <c r="F7" s="16">
        <f>[3]Março!$B$9</f>
        <v>27.854166666666661</v>
      </c>
      <c r="G7" s="16">
        <f>[3]Março!$B$10</f>
        <v>26.808333333333326</v>
      </c>
      <c r="H7" s="16">
        <f>[3]Março!$B$11</f>
        <v>25.95</v>
      </c>
      <c r="I7" s="16">
        <f>[3]Março!$B$12</f>
        <v>25.891666666666669</v>
      </c>
      <c r="J7" s="16">
        <f>[3]Março!$B$13</f>
        <v>26.029166666666672</v>
      </c>
      <c r="K7" s="16">
        <f>[3]Março!$B$14</f>
        <v>26.120833333333326</v>
      </c>
      <c r="L7" s="16">
        <f>[3]Março!$B$15</f>
        <v>26.679166666666664</v>
      </c>
      <c r="M7" s="16">
        <f>[3]Março!$B$16</f>
        <v>27.700000000000003</v>
      </c>
      <c r="N7" s="16">
        <f>[3]Março!$B$17</f>
        <v>27.237500000000001</v>
      </c>
      <c r="O7" s="16">
        <f>[3]Março!$B$18</f>
        <v>27.333333333333332</v>
      </c>
      <c r="P7" s="16">
        <f>[3]Março!$B$19</f>
        <v>26.883333333333336</v>
      </c>
      <c r="Q7" s="16">
        <f>[3]Março!$B$20</f>
        <v>27.354166666666668</v>
      </c>
      <c r="R7" s="16">
        <f>[3]Março!$B$21</f>
        <v>28.287500000000005</v>
      </c>
      <c r="S7" s="16">
        <f>[3]Março!$B$22</f>
        <v>27.291666666666668</v>
      </c>
      <c r="T7" s="16">
        <f>[3]Março!$B$23</f>
        <v>27.008333333333329</v>
      </c>
      <c r="U7" s="16">
        <f>[3]Março!$B$24</f>
        <v>25.591666666666669</v>
      </c>
      <c r="V7" s="16">
        <f>[3]Março!$B$25</f>
        <v>26.237499999999994</v>
      </c>
      <c r="W7" s="16">
        <f>[3]Março!$B$26</f>
        <v>23.650000000000002</v>
      </c>
      <c r="X7" s="16">
        <f>[3]Março!$B$27</f>
        <v>29.608333333333334</v>
      </c>
      <c r="Y7" s="16">
        <f>[3]Março!$B$28</f>
        <v>25.420833333333338</v>
      </c>
      <c r="Z7" s="16">
        <f>[3]Março!$B$29</f>
        <v>26.404166666666669</v>
      </c>
      <c r="AA7" s="16">
        <f>[3]Março!$B$30</f>
        <v>27.037499999999998</v>
      </c>
      <c r="AB7" s="16">
        <f>[3]Março!$B$31</f>
        <v>25.549999999999997</v>
      </c>
      <c r="AC7" s="16">
        <f>[3]Março!$B$32</f>
        <v>26.091304347826078</v>
      </c>
      <c r="AD7" s="16">
        <f>[3]Março!$B$33</f>
        <v>26.345833333333335</v>
      </c>
      <c r="AE7" s="16">
        <f>[3]Março!$B$34</f>
        <v>26.645454545454548</v>
      </c>
      <c r="AF7" s="16">
        <f>[3]Março!$B$35</f>
        <v>25.245833333333337</v>
      </c>
      <c r="AG7" s="33">
        <f t="shared" si="1"/>
        <v>26.738416953546682</v>
      </c>
    </row>
    <row r="8" spans="1:34" ht="17.100000000000001" customHeight="1" x14ac:dyDescent="0.2">
      <c r="A8" s="14" t="s">
        <v>58</v>
      </c>
      <c r="B8" s="16">
        <f>[4]Março!$B$5</f>
        <v>26.116666666666664</v>
      </c>
      <c r="C8" s="16">
        <f>[4]Março!$B$6</f>
        <v>26.291666666666671</v>
      </c>
      <c r="D8" s="16">
        <f>[4]Março!$B$7</f>
        <v>26.55</v>
      </c>
      <c r="E8" s="16">
        <f>[4]Março!$B$8</f>
        <v>24.754166666666666</v>
      </c>
      <c r="F8" s="16">
        <f>[4]Março!$B$9</f>
        <v>26.575000000000003</v>
      </c>
      <c r="G8" s="16">
        <f>[4]Março!$B$10</f>
        <v>25.104166666666661</v>
      </c>
      <c r="H8" s="16">
        <f>[4]Março!$B$11</f>
        <v>24.375000000000004</v>
      </c>
      <c r="I8" s="16">
        <f>[4]Março!$B$12</f>
        <v>23.887499999999999</v>
      </c>
      <c r="J8" s="16">
        <f>[4]Março!$B$13</f>
        <v>23.679166666666671</v>
      </c>
      <c r="K8" s="16">
        <f>[4]Março!$B$14</f>
        <v>24.483333333333334</v>
      </c>
      <c r="L8" s="16">
        <f>[4]Março!$B$15</f>
        <v>25.7</v>
      </c>
      <c r="M8" s="16">
        <f>[4]Março!$B$16</f>
        <v>24.341666666666665</v>
      </c>
      <c r="N8" s="16">
        <f>[4]Março!$B$17</f>
        <v>22.454166666666666</v>
      </c>
      <c r="O8" s="16">
        <f>[4]Março!$B$18</f>
        <v>23.700000000000003</v>
      </c>
      <c r="P8" s="16">
        <f>[4]Março!$B$19</f>
        <v>24.287499999999998</v>
      </c>
      <c r="Q8" s="16">
        <f>[4]Março!$B$20</f>
        <v>25.379166666666663</v>
      </c>
      <c r="R8" s="16">
        <f>[4]Março!$B$21</f>
        <v>26.224999999999998</v>
      </c>
      <c r="S8" s="16">
        <f>[4]Março!$B$22</f>
        <v>24.987499999999997</v>
      </c>
      <c r="T8" s="16">
        <f>[4]Março!$B$23</f>
        <v>23.016666666666669</v>
      </c>
      <c r="U8" s="16">
        <f>[4]Março!$B$24</f>
        <v>22.799999999999997</v>
      </c>
      <c r="V8" s="16">
        <f>[4]Março!$B$25</f>
        <v>23.650000000000002</v>
      </c>
      <c r="W8" s="16">
        <f>[4]Março!$B$26</f>
        <v>24.516666666666662</v>
      </c>
      <c r="X8" s="16">
        <f>[4]Março!$B$27</f>
        <v>24.258333333333329</v>
      </c>
      <c r="Y8" s="16">
        <f>[4]Março!$B$28</f>
        <v>25.108333333333334</v>
      </c>
      <c r="Z8" s="16">
        <f>[4]Março!$B$29</f>
        <v>24.483333333333331</v>
      </c>
      <c r="AA8" s="16">
        <f>[4]Março!$B$30</f>
        <v>26.458333333333329</v>
      </c>
      <c r="AB8" s="16">
        <f>[4]Março!$B$31</f>
        <v>28.831818181818189</v>
      </c>
      <c r="AC8" s="16">
        <f>[4]Março!$B$32</f>
        <v>26.295833333333331</v>
      </c>
      <c r="AD8" s="16">
        <f>[4]Março!$B$33</f>
        <v>25.045833333333334</v>
      </c>
      <c r="AE8" s="16">
        <f>[4]Março!$B$34</f>
        <v>25.904166666666665</v>
      </c>
      <c r="AF8" s="16">
        <f>[4]Março!$B$35</f>
        <v>25.358333333333338</v>
      </c>
      <c r="AG8" s="33">
        <f t="shared" ref="AG8" si="2">AVERAGE(B8:AF8)</f>
        <v>24.987719941348978</v>
      </c>
    </row>
    <row r="9" spans="1:34" ht="17.100000000000001" customHeight="1" x14ac:dyDescent="0.2">
      <c r="A9" s="14" t="s">
        <v>46</v>
      </c>
      <c r="B9" s="16">
        <f>[5]Março!$B$5</f>
        <v>25.849999999999998</v>
      </c>
      <c r="C9" s="16">
        <f>[5]Março!$B$6</f>
        <v>26.370833333333337</v>
      </c>
      <c r="D9" s="16">
        <f>[5]Março!$B$7</f>
        <v>26.358333333333334</v>
      </c>
      <c r="E9" s="16">
        <f>[5]Março!$B$8</f>
        <v>27.30416666666666</v>
      </c>
      <c r="F9" s="16">
        <f>[5]Março!$B$9</f>
        <v>26.549999999999997</v>
      </c>
      <c r="G9" s="16">
        <f>[5]Março!$B$10</f>
        <v>25.141666666666669</v>
      </c>
      <c r="H9" s="16">
        <f>[5]Março!$B$11</f>
        <v>26.679166666666664</v>
      </c>
      <c r="I9" s="16">
        <f>[5]Março!$B$12</f>
        <v>24.279166666666672</v>
      </c>
      <c r="J9" s="16">
        <f>[5]Março!$B$13</f>
        <v>24.716666666666669</v>
      </c>
      <c r="K9" s="16">
        <f>[5]Março!$B$14</f>
        <v>25.849999999999994</v>
      </c>
      <c r="L9" s="16">
        <f>[5]Março!$B$15</f>
        <v>26.525000000000002</v>
      </c>
      <c r="M9" s="16">
        <f>[5]Março!$B$16</f>
        <v>25.450000000000003</v>
      </c>
      <c r="N9" s="16">
        <f>[5]Março!$B$17</f>
        <v>25.05</v>
      </c>
      <c r="O9" s="16">
        <f>[5]Março!$B$18</f>
        <v>25.545833333333334</v>
      </c>
      <c r="P9" s="16">
        <f>[5]Março!$B$19</f>
        <v>26.270833333333329</v>
      </c>
      <c r="Q9" s="16">
        <f>[5]Março!$B$20</f>
        <v>25.433333333333334</v>
      </c>
      <c r="R9" s="16">
        <f>[5]Março!$B$21</f>
        <v>25.962500000000002</v>
      </c>
      <c r="S9" s="16">
        <f>[5]Março!$B$22</f>
        <v>25.916666666666671</v>
      </c>
      <c r="T9" s="16">
        <f>[5]Março!$B$23</f>
        <v>25.404166666666669</v>
      </c>
      <c r="U9" s="16">
        <f>[5]Março!$B$24</f>
        <v>24.912499999999998</v>
      </c>
      <c r="V9" s="16">
        <f>[5]Março!$B$25</f>
        <v>26.012500000000006</v>
      </c>
      <c r="W9" s="16">
        <f>[5]Março!$B$26</f>
        <v>25.087499999999995</v>
      </c>
      <c r="X9" s="16">
        <f>[5]Março!$B$27</f>
        <v>21.895833333333332</v>
      </c>
      <c r="Y9" s="16">
        <f>[5]Março!$B$28</f>
        <v>23.295833333333334</v>
      </c>
      <c r="Z9" s="16">
        <f>[5]Março!$B$29</f>
        <v>25.191666666666674</v>
      </c>
      <c r="AA9" s="16">
        <f>[5]Março!$B$30</f>
        <v>25.787500000000005</v>
      </c>
      <c r="AB9" s="16">
        <f>[5]Março!$B$31</f>
        <v>23.416666666666668</v>
      </c>
      <c r="AC9" s="16">
        <f>[5]Março!$B$32</f>
        <v>23.008333333333329</v>
      </c>
      <c r="AD9" s="16">
        <f>[5]Março!$B$33</f>
        <v>23.683333333333326</v>
      </c>
      <c r="AE9" s="16">
        <f>[5]Março!$B$34</f>
        <v>23.970833333333328</v>
      </c>
      <c r="AF9" s="16">
        <f>[5]Março!$B$35</f>
        <v>21.620833333333334</v>
      </c>
      <c r="AG9" s="33">
        <f t="shared" si="1"/>
        <v>25.114247311827956</v>
      </c>
    </row>
    <row r="10" spans="1:34" ht="17.100000000000001" customHeight="1" x14ac:dyDescent="0.2">
      <c r="A10" s="14" t="s">
        <v>2</v>
      </c>
      <c r="B10" s="16">
        <f>[6]Março!$B$5</f>
        <v>25.287499999999998</v>
      </c>
      <c r="C10" s="16">
        <f>[6]Março!$B$6</f>
        <v>26.029166666666665</v>
      </c>
      <c r="D10" s="16">
        <f>[6]Março!$B$7</f>
        <v>24.866666666666671</v>
      </c>
      <c r="E10" s="16">
        <f>[6]Março!$B$8</f>
        <v>24.599999999999998</v>
      </c>
      <c r="F10" s="16">
        <f>[6]Março!$B$9</f>
        <v>25.258333333333336</v>
      </c>
      <c r="G10" s="16">
        <f>[6]Março!$B$10</f>
        <v>24.495833333333326</v>
      </c>
      <c r="H10" s="16">
        <f>[6]Março!$B$11</f>
        <v>24.4375</v>
      </c>
      <c r="I10" s="16">
        <f>[6]Março!$B$12</f>
        <v>24.241666666666671</v>
      </c>
      <c r="J10" s="16">
        <f>[6]Março!$B$13</f>
        <v>23.683333333333334</v>
      </c>
      <c r="K10" s="16">
        <f>[6]Março!$B$14</f>
        <v>24.425000000000008</v>
      </c>
      <c r="L10" s="16">
        <f>[6]Março!$B$15</f>
        <v>24.624999999999996</v>
      </c>
      <c r="M10" s="16">
        <f>[6]Março!$B$16</f>
        <v>25.520833333333339</v>
      </c>
      <c r="N10" s="16">
        <f>[6]Março!$B$17</f>
        <v>25.241666666666671</v>
      </c>
      <c r="O10" s="16">
        <f>[6]Março!$B$18</f>
        <v>24.829166666666666</v>
      </c>
      <c r="P10" s="16">
        <f>[6]Março!$B$19</f>
        <v>24.754166666666666</v>
      </c>
      <c r="Q10" s="16">
        <f>[6]Março!$B$20</f>
        <v>25.270833333333332</v>
      </c>
      <c r="R10" s="16">
        <f>[6]Março!$B$21</f>
        <v>26.370833333333334</v>
      </c>
      <c r="S10" s="16">
        <f>[6]Março!$B$22</f>
        <v>25.729166666666661</v>
      </c>
      <c r="T10" s="16">
        <f>[6]Março!$B$23</f>
        <v>25.6875</v>
      </c>
      <c r="U10" s="16">
        <f>[6]Março!$B$24</f>
        <v>23.816666666666666</v>
      </c>
      <c r="V10" s="16">
        <f>[6]Março!$B$25</f>
        <v>24.024999999999995</v>
      </c>
      <c r="W10" s="16">
        <f>[6]Março!$B$26</f>
        <v>24.845833333333335</v>
      </c>
      <c r="X10" s="16">
        <f>[6]Março!$B$27</f>
        <v>24.495833333333334</v>
      </c>
      <c r="Y10" s="16">
        <f>[6]Março!$B$28</f>
        <v>25.395833333333339</v>
      </c>
      <c r="Z10" s="16">
        <f>[6]Março!$B$29</f>
        <v>26.470833333333342</v>
      </c>
      <c r="AA10" s="16">
        <f>[6]Março!$B$30</f>
        <v>25.520833333333329</v>
      </c>
      <c r="AB10" s="16">
        <f>[6]Março!$B$31</f>
        <v>23.191666666666666</v>
      </c>
      <c r="AC10" s="16">
        <f>[6]Março!$B$32</f>
        <v>24.245833333333337</v>
      </c>
      <c r="AD10" s="16">
        <f>[6]Março!$B$33</f>
        <v>24.687500000000004</v>
      </c>
      <c r="AE10" s="16">
        <f>[6]Março!$B$34</f>
        <v>24.604166666666668</v>
      </c>
      <c r="AF10" s="16">
        <f>[6]Março!$B$35</f>
        <v>24.391666666666666</v>
      </c>
      <c r="AG10" s="33">
        <f t="shared" si="1"/>
        <v>24.872446236559135</v>
      </c>
    </row>
    <row r="11" spans="1:34" ht="17.100000000000001" customHeight="1" x14ac:dyDescent="0.2">
      <c r="A11" s="14" t="s">
        <v>3</v>
      </c>
      <c r="B11" s="16">
        <f>[7]Março!$B$5</f>
        <v>24.758333333333336</v>
      </c>
      <c r="C11" s="16">
        <f>[7]Março!$B$6</f>
        <v>24.362500000000001</v>
      </c>
      <c r="D11" s="16">
        <f>[7]Março!$B$7</f>
        <v>25.025000000000002</v>
      </c>
      <c r="E11" s="16">
        <f>[7]Março!$B$8</f>
        <v>25.237499999999997</v>
      </c>
      <c r="F11" s="16">
        <f>[7]Março!$B$9</f>
        <v>26.120833333333337</v>
      </c>
      <c r="G11" s="16">
        <f>[7]Março!$B$10</f>
        <v>24.904166666666669</v>
      </c>
      <c r="H11" s="16">
        <f>[7]Março!$B$11</f>
        <v>25.033333333333331</v>
      </c>
      <c r="I11" s="16">
        <f>[7]Março!$B$12</f>
        <v>24.470833333333335</v>
      </c>
      <c r="J11" s="16">
        <f>[7]Março!$B$13</f>
        <v>23.245833333333334</v>
      </c>
      <c r="K11" s="16">
        <f>[7]Março!$B$14</f>
        <v>23.745833333333334</v>
      </c>
      <c r="L11" s="16">
        <f>[7]Março!$B$15</f>
        <v>25.024999999999995</v>
      </c>
      <c r="M11" s="16">
        <f>[7]Março!$B$16</f>
        <v>24.754166666666666</v>
      </c>
      <c r="N11" s="16">
        <f>[7]Março!$B$17</f>
        <v>23.087500000000002</v>
      </c>
      <c r="O11" s="16">
        <f>[7]Março!$B$18</f>
        <v>24.104166666666671</v>
      </c>
      <c r="P11" s="16">
        <f>[7]Março!$B$19</f>
        <v>23.329166666666669</v>
      </c>
      <c r="Q11" s="16">
        <f>[7]Março!$B$20</f>
        <v>24.254166666666666</v>
      </c>
      <c r="R11" s="16">
        <f>[7]Março!$B$21</f>
        <v>24.520833333333332</v>
      </c>
      <c r="S11" s="16">
        <f>[7]Março!$B$22</f>
        <v>22.824999999999999</v>
      </c>
      <c r="T11" s="16">
        <f>[7]Março!$B$23</f>
        <v>22.525000000000006</v>
      </c>
      <c r="U11" s="16">
        <f>[7]Março!$B$24</f>
        <v>21.537500000000005</v>
      </c>
      <c r="V11" s="16">
        <f>[7]Março!$B$25</f>
        <v>22.508333333333336</v>
      </c>
      <c r="W11" s="16">
        <f>[7]Março!$B$26</f>
        <v>23.762500000000003</v>
      </c>
      <c r="X11" s="16">
        <f>[7]Março!$B$27</f>
        <v>24.866666666666671</v>
      </c>
      <c r="Y11" s="16">
        <f>[7]Março!$B$28</f>
        <v>25.504166666666674</v>
      </c>
      <c r="Z11" s="16">
        <f>[7]Março!$B$29</f>
        <v>25.8</v>
      </c>
      <c r="AA11" s="16">
        <f>[7]Março!$B$30</f>
        <v>26.358333333333334</v>
      </c>
      <c r="AB11" s="16">
        <f>[7]Março!$B$31</f>
        <v>23.904166666666665</v>
      </c>
      <c r="AC11" s="16">
        <f>[7]Março!$B$32</f>
        <v>26.058333333333334</v>
      </c>
      <c r="AD11" s="16">
        <f>[7]Março!$B$33</f>
        <v>24.991666666666664</v>
      </c>
      <c r="AE11" s="16">
        <f>[7]Março!$B$34</f>
        <v>25.362500000000001</v>
      </c>
      <c r="AF11" s="16">
        <f>[7]Março!$B$35</f>
        <v>25.095833333333328</v>
      </c>
      <c r="AG11" s="33">
        <f t="shared" si="1"/>
        <v>24.421908602150538</v>
      </c>
    </row>
    <row r="12" spans="1:34" ht="17.100000000000001" customHeight="1" x14ac:dyDescent="0.2">
      <c r="A12" s="14" t="s">
        <v>4</v>
      </c>
      <c r="B12" s="16">
        <f>[8]Março!$B$5</f>
        <v>23.129166666666663</v>
      </c>
      <c r="C12" s="16">
        <f>[8]Março!$B$6</f>
        <v>22.295833333333331</v>
      </c>
      <c r="D12" s="16">
        <f>[8]Março!$B$7</f>
        <v>22.941666666666666</v>
      </c>
      <c r="E12" s="16">
        <f>[8]Março!$B$8</f>
        <v>22.212499999999995</v>
      </c>
      <c r="F12" s="16">
        <f>[8]Março!$B$9</f>
        <v>22.412499999999998</v>
      </c>
      <c r="G12" s="16">
        <f>[8]Março!$B$10</f>
        <v>22.925000000000001</v>
      </c>
      <c r="H12" s="16">
        <f>[8]Março!$B$11</f>
        <v>22.916666666666661</v>
      </c>
      <c r="I12" s="16">
        <f>[8]Março!$B$12</f>
        <v>23.541666666666661</v>
      </c>
      <c r="J12" s="16">
        <f>[8]Março!$B$13</f>
        <v>23.283333333333328</v>
      </c>
      <c r="K12" s="16">
        <f>[8]Março!$B$14</f>
        <v>23.399999999999995</v>
      </c>
      <c r="L12" s="16">
        <f>[8]Março!$B$15</f>
        <v>23.9375</v>
      </c>
      <c r="M12" s="16">
        <f>[8]Março!$B$16</f>
        <v>23.924999999999997</v>
      </c>
      <c r="N12" s="16">
        <f>[8]Março!$B$17</f>
        <v>20.599999999999998</v>
      </c>
      <c r="O12" s="16">
        <f>[8]Março!$B$18</f>
        <v>21.837499999999995</v>
      </c>
      <c r="P12" s="16">
        <f>[8]Março!$B$19</f>
        <v>21.854166666666671</v>
      </c>
      <c r="Q12" s="16">
        <f>[8]Março!$B$20</f>
        <v>22.170833333333331</v>
      </c>
      <c r="R12" s="16">
        <f>[8]Março!$B$21</f>
        <v>23.158333333333331</v>
      </c>
      <c r="S12" s="16">
        <f>[8]Março!$B$22</f>
        <v>21.400000000000006</v>
      </c>
      <c r="T12" s="16">
        <f>[8]Março!$B$23</f>
        <v>20.345833333333331</v>
      </c>
      <c r="U12" s="16">
        <f>[8]Março!$B$24</f>
        <v>19.825000000000003</v>
      </c>
      <c r="V12" s="16">
        <f>[8]Março!$B$25</f>
        <v>21.458333333333332</v>
      </c>
      <c r="W12" s="16">
        <f>[8]Março!$B$26</f>
        <v>22.374999999999996</v>
      </c>
      <c r="X12" s="16">
        <f>[8]Março!$B$27</f>
        <v>23.641666666666666</v>
      </c>
      <c r="Y12" s="16">
        <f>[8]Março!$B$28</f>
        <v>24.308333333333337</v>
      </c>
      <c r="Z12" s="16">
        <f>[8]Março!$B$29</f>
        <v>23.912500000000005</v>
      </c>
      <c r="AA12" s="16">
        <f>[8]Março!$B$30</f>
        <v>24.395833333333332</v>
      </c>
      <c r="AB12" s="16">
        <f>[8]Março!$B$31</f>
        <v>21.679166666666664</v>
      </c>
      <c r="AC12" s="16">
        <f>[8]Março!$B$32</f>
        <v>23.099999999999998</v>
      </c>
      <c r="AD12" s="16">
        <f>[8]Março!$B$33</f>
        <v>23.05</v>
      </c>
      <c r="AE12" s="16">
        <f>[8]Março!$B$34</f>
        <v>23.045833333333334</v>
      </c>
      <c r="AF12" s="16">
        <f>[8]Março!$B$35</f>
        <v>23.183333333333337</v>
      </c>
      <c r="AG12" s="33">
        <f t="shared" si="1"/>
        <v>22.653629032258067</v>
      </c>
    </row>
    <row r="13" spans="1:34" ht="17.100000000000001" customHeight="1" x14ac:dyDescent="0.2">
      <c r="A13" s="14" t="s">
        <v>5</v>
      </c>
      <c r="B13" s="16">
        <f>[9]Março!$B$5</f>
        <v>28.129166666666666</v>
      </c>
      <c r="C13" s="16">
        <f>[9]Março!$B$6</f>
        <v>26.900000000000002</v>
      </c>
      <c r="D13" s="16">
        <f>[9]Março!$B$7</f>
        <v>27.245833333333334</v>
      </c>
      <c r="E13" s="16">
        <f>[9]Março!$B$8</f>
        <v>26.666666666666668</v>
      </c>
      <c r="F13" s="16">
        <f>[9]Março!$B$9</f>
        <v>27.479166666666668</v>
      </c>
      <c r="G13" s="16">
        <f>[9]Março!$B$10</f>
        <v>27.537500000000005</v>
      </c>
      <c r="H13" s="16">
        <f>[9]Março!$B$11</f>
        <v>27.999999999999996</v>
      </c>
      <c r="I13" s="16">
        <f>[9]Março!$B$12</f>
        <v>27.341666666666669</v>
      </c>
      <c r="J13" s="16">
        <f>[9]Março!$B$13</f>
        <v>27.441666666666663</v>
      </c>
      <c r="K13" s="16">
        <f>[9]Março!$B$14</f>
        <v>28.533333333333331</v>
      </c>
      <c r="L13" s="16">
        <f>[9]Março!$B$15</f>
        <v>28.979166666666668</v>
      </c>
      <c r="M13" s="16">
        <f>[9]Março!$B$16</f>
        <v>29.420833333333324</v>
      </c>
      <c r="N13" s="16">
        <f>[9]Março!$B$17</f>
        <v>29.7</v>
      </c>
      <c r="O13" s="16">
        <f>[9]Março!$B$18</f>
        <v>28.454166666666662</v>
      </c>
      <c r="P13" s="16">
        <f>[9]Março!$B$19</f>
        <v>29.349999999999998</v>
      </c>
      <c r="Q13" s="16">
        <f>[9]Março!$B$20</f>
        <v>29.083333333333329</v>
      </c>
      <c r="R13" s="16">
        <f>[9]Março!$B$21</f>
        <v>29.708333333333325</v>
      </c>
      <c r="S13" s="16">
        <f>[9]Março!$B$22</f>
        <v>28.316666666666666</v>
      </c>
      <c r="T13" s="16">
        <f>[9]Março!$B$23</f>
        <v>28.995833333333334</v>
      </c>
      <c r="U13" s="16">
        <f>[9]Março!$B$24</f>
        <v>28.850000000000005</v>
      </c>
      <c r="V13" s="16">
        <f>[9]Março!$B$25</f>
        <v>28.874999999999996</v>
      </c>
      <c r="W13" s="16">
        <f>[9]Março!$B$26</f>
        <v>28.933333333333334</v>
      </c>
      <c r="X13" s="16">
        <f>[9]Março!$B$27</f>
        <v>28.529166666666669</v>
      </c>
      <c r="Y13" s="16">
        <f>[9]Março!$B$28</f>
        <v>27.524999999999995</v>
      </c>
      <c r="Z13" s="16">
        <f>[9]Março!$B$29</f>
        <v>27.083333333333339</v>
      </c>
      <c r="AA13" s="16">
        <f>[9]Março!$B$30</f>
        <v>26.729166666666661</v>
      </c>
      <c r="AB13" s="16">
        <f>[9]Março!$B$31</f>
        <v>23.070833333333336</v>
      </c>
      <c r="AC13" s="16">
        <f>[9]Março!$B$32</f>
        <v>23.4375</v>
      </c>
      <c r="AD13" s="16">
        <f>[9]Março!$B$33</f>
        <v>25.025000000000006</v>
      </c>
      <c r="AE13" s="16">
        <f>[9]Março!$B$34</f>
        <v>27.154166666666669</v>
      </c>
      <c r="AF13" s="16">
        <f>[9]Março!$B$35</f>
        <v>27.395833333333339</v>
      </c>
      <c r="AG13" s="33">
        <f t="shared" si="1"/>
        <v>27.738440860215054</v>
      </c>
    </row>
    <row r="14" spans="1:34" ht="17.100000000000001" customHeight="1" x14ac:dyDescent="0.2">
      <c r="A14" s="14" t="s">
        <v>48</v>
      </c>
      <c r="B14" s="16">
        <f>[10]Março!$B$5</f>
        <v>23.174999999999997</v>
      </c>
      <c r="C14" s="16">
        <f>[10]Março!$B$6</f>
        <v>22.654166666666665</v>
      </c>
      <c r="D14" s="16">
        <f>[10]Março!$B$7</f>
        <v>23.137499999999999</v>
      </c>
      <c r="E14" s="16">
        <f>[10]Março!$B$8</f>
        <v>23.5</v>
      </c>
      <c r="F14" s="16">
        <f>[10]Março!$B$9</f>
        <v>21.945833333333336</v>
      </c>
      <c r="G14" s="16">
        <f>[10]Março!$B$10</f>
        <v>22.7</v>
      </c>
      <c r="H14" s="16">
        <f>[10]Março!$B$11</f>
        <v>22.991666666666664</v>
      </c>
      <c r="I14" s="16">
        <f>[10]Março!$B$12</f>
        <v>23.395833333333332</v>
      </c>
      <c r="J14" s="16">
        <f>[10]Março!$B$13</f>
        <v>23.291666666666671</v>
      </c>
      <c r="K14" s="16">
        <f>[10]Março!$B$14</f>
        <v>23.916666666666661</v>
      </c>
      <c r="L14" s="16">
        <f>[10]Março!$B$15</f>
        <v>24.037499999999998</v>
      </c>
      <c r="M14" s="16">
        <f>[10]Março!$B$16</f>
        <v>23.458333333333332</v>
      </c>
      <c r="N14" s="16">
        <f>[10]Março!$B$17</f>
        <v>22.633333333333329</v>
      </c>
      <c r="O14" s="16">
        <f>[10]Março!$B$18</f>
        <v>22.804166666666671</v>
      </c>
      <c r="P14" s="16">
        <f>[10]Março!$B$19</f>
        <v>23.075000000000003</v>
      </c>
      <c r="Q14" s="16">
        <f>[10]Março!$B$20</f>
        <v>22.712500000000002</v>
      </c>
      <c r="R14" s="16">
        <f>[10]Março!$B$21</f>
        <v>23.333333333333332</v>
      </c>
      <c r="S14" s="16">
        <f>[10]Março!$B$22</f>
        <v>21.799999999999997</v>
      </c>
      <c r="T14" s="16">
        <f>[10]Março!$B$23</f>
        <v>20.604166666666664</v>
      </c>
      <c r="U14" s="16">
        <f>[10]Março!$B$24</f>
        <v>21.154166666666672</v>
      </c>
      <c r="V14" s="16">
        <f>[10]Março!$B$25</f>
        <v>22.086956521739129</v>
      </c>
      <c r="W14" s="16">
        <f>[10]Março!$B$26</f>
        <v>22.783333333333335</v>
      </c>
      <c r="X14" s="16">
        <f>[10]Março!$B$27</f>
        <v>24.220833333333335</v>
      </c>
      <c r="Y14" s="16">
        <f>[10]Março!$B$28</f>
        <v>25.024999999999991</v>
      </c>
      <c r="Z14" s="16">
        <f>[10]Março!$B$29</f>
        <v>22.620833333333334</v>
      </c>
      <c r="AA14" s="16">
        <f>[10]Março!$B$30</f>
        <v>24.079166666666666</v>
      </c>
      <c r="AB14" s="16">
        <f>[10]Março!$B$31</f>
        <v>21.8125</v>
      </c>
      <c r="AC14" s="16">
        <f>[10]Março!$B$32</f>
        <v>23.425000000000001</v>
      </c>
      <c r="AD14" s="16">
        <f>[10]Março!$B$33</f>
        <v>23.466666666666665</v>
      </c>
      <c r="AE14" s="16">
        <f>[10]Março!$B$34</f>
        <v>22.912500000000005</v>
      </c>
      <c r="AF14" s="16">
        <f>[10]Março!$B$35</f>
        <v>23.895833333333332</v>
      </c>
      <c r="AG14" s="33">
        <f>AVERAGE(B14:AF14)</f>
        <v>22.988692145862551</v>
      </c>
    </row>
    <row r="15" spans="1:34" ht="17.100000000000001" customHeight="1" x14ac:dyDescent="0.2">
      <c r="A15" s="14" t="s">
        <v>6</v>
      </c>
      <c r="B15" s="16">
        <f>[11]Março!$B$5</f>
        <v>26.883333333333329</v>
      </c>
      <c r="C15" s="16">
        <f>[11]Março!$B$6</f>
        <v>25.545833333333324</v>
      </c>
      <c r="D15" s="16">
        <f>[11]Março!$B$7</f>
        <v>25.450000000000003</v>
      </c>
      <c r="E15" s="16">
        <f>[11]Março!$B$8</f>
        <v>26.158333333333331</v>
      </c>
      <c r="F15" s="16">
        <f>[11]Março!$B$9</f>
        <v>26.104166666666671</v>
      </c>
      <c r="G15" s="16">
        <f>[11]Março!$B$10</f>
        <v>27.191666666666666</v>
      </c>
      <c r="H15" s="16">
        <f>[11]Março!$B$11</f>
        <v>26.112500000000001</v>
      </c>
      <c r="I15" s="16">
        <f>[11]Março!$B$12</f>
        <v>25.779166666666665</v>
      </c>
      <c r="J15" s="16">
        <f>[11]Março!$B$13</f>
        <v>25.004166666666663</v>
      </c>
      <c r="K15" s="16">
        <f>[11]Março!$B$14</f>
        <v>25.774999999999995</v>
      </c>
      <c r="L15" s="16">
        <f>[11]Março!$B$15</f>
        <v>26.179166666666671</v>
      </c>
      <c r="M15" s="16">
        <f>[11]Março!$B$16</f>
        <v>25.666666666666668</v>
      </c>
      <c r="N15" s="16">
        <f>[11]Março!$B$17</f>
        <v>25.941666666666674</v>
      </c>
      <c r="O15" s="16">
        <f>[11]Março!$B$18</f>
        <v>25.999999999999996</v>
      </c>
      <c r="P15" s="16">
        <f>[11]Março!$B$19</f>
        <v>26.183333333333334</v>
      </c>
      <c r="Q15" s="16">
        <f>[11]Março!$B$20</f>
        <v>25.662499999999998</v>
      </c>
      <c r="R15" s="16">
        <f>[11]Março!$B$21</f>
        <v>27.137499999999999</v>
      </c>
      <c r="S15" s="16">
        <f>[11]Março!$B$22</f>
        <v>25.316666666666663</v>
      </c>
      <c r="T15" s="16">
        <f>[11]Março!$B$23</f>
        <v>24.762500000000006</v>
      </c>
      <c r="U15" s="16">
        <f>[11]Março!$B$24</f>
        <v>23.995833333333334</v>
      </c>
      <c r="V15" s="16">
        <f>[11]Março!$B$25</f>
        <v>25.474999999999998</v>
      </c>
      <c r="W15" s="16">
        <f>[11]Março!$B$26</f>
        <v>25.083333333333332</v>
      </c>
      <c r="X15" s="16">
        <f>[11]Março!$B$27</f>
        <v>25.375</v>
      </c>
      <c r="Y15" s="16">
        <f>[11]Março!$B$28</f>
        <v>25.391666666666666</v>
      </c>
      <c r="Z15" s="16">
        <f>[11]Março!$B$29</f>
        <v>25.766666666666666</v>
      </c>
      <c r="AA15" s="16">
        <f>[11]Março!$B$30</f>
        <v>26.875</v>
      </c>
      <c r="AB15" s="16">
        <f>[11]Março!$B$31</f>
        <v>24.549999999999994</v>
      </c>
      <c r="AC15" s="16">
        <f>[11]Março!$B$32</f>
        <v>25.179166666666664</v>
      </c>
      <c r="AD15" s="16">
        <f>[11]Março!$B$33</f>
        <v>26.849999999999994</v>
      </c>
      <c r="AE15" s="16">
        <f>[11]Março!$B$34</f>
        <v>26.733333333333338</v>
      </c>
      <c r="AF15" s="16">
        <f>[11]Março!$B$35</f>
        <v>26.691666666666674</v>
      </c>
      <c r="AG15" s="33">
        <f t="shared" si="1"/>
        <v>25.832930107526884</v>
      </c>
    </row>
    <row r="16" spans="1:34" ht="17.100000000000001" customHeight="1" x14ac:dyDescent="0.2">
      <c r="A16" s="14" t="s">
        <v>7</v>
      </c>
      <c r="B16" s="16">
        <f>[12]Março!$B$5</f>
        <v>28.406666666666663</v>
      </c>
      <c r="C16" s="16">
        <f>[12]Março!$B$6</f>
        <v>29.737500000000004</v>
      </c>
      <c r="D16" s="16">
        <f>[12]Março!$B$7</f>
        <v>29.375</v>
      </c>
      <c r="E16" s="16">
        <f>[12]Março!$B$8</f>
        <v>28.6</v>
      </c>
      <c r="F16" s="16">
        <f>[12]Março!$B$9</f>
        <v>30.450000000000003</v>
      </c>
      <c r="G16" s="16">
        <f>[12]Março!$B$10</f>
        <v>30.4</v>
      </c>
      <c r="H16" s="16">
        <f>[12]Março!$B$11</f>
        <v>29.839999999999996</v>
      </c>
      <c r="I16" s="16" t="str">
        <f>[12]Março!$B$12</f>
        <v>*</v>
      </c>
      <c r="J16" s="16">
        <f>[12]Março!$B$13</f>
        <v>28.8</v>
      </c>
      <c r="K16" s="16">
        <f>[12]Março!$B$14</f>
        <v>28.549999999999997</v>
      </c>
      <c r="L16" s="16">
        <f>[12]Março!$B$15</f>
        <v>30.580000000000002</v>
      </c>
      <c r="M16" s="16">
        <f>[12]Março!$B$16</f>
        <v>31.666666666666668</v>
      </c>
      <c r="N16" s="16">
        <f>[12]Março!$B$17</f>
        <v>26.7</v>
      </c>
      <c r="O16" s="16">
        <f>[12]Março!$B$18</f>
        <v>25.869999999999997</v>
      </c>
      <c r="P16" s="16">
        <f>[12]Março!$B$19</f>
        <v>28.412499999999998</v>
      </c>
      <c r="Q16" s="16">
        <f>[12]Março!$B$20</f>
        <v>30.54</v>
      </c>
      <c r="R16" s="16">
        <f>[12]Março!$B$21</f>
        <v>27.941666666666663</v>
      </c>
      <c r="S16" s="16">
        <f>[12]Março!$B$22</f>
        <v>26.027777777777779</v>
      </c>
      <c r="T16" s="16">
        <f>[12]Março!$B$23</f>
        <v>25.312500000000004</v>
      </c>
      <c r="U16" s="16">
        <f>[12]Março!$B$24</f>
        <v>23.904761904761909</v>
      </c>
      <c r="V16" s="16">
        <f>[12]Março!$B$25</f>
        <v>24.875</v>
      </c>
      <c r="W16" s="16">
        <f>[12]Março!$B$26</f>
        <v>24.127272727272729</v>
      </c>
      <c r="X16" s="16">
        <f>[12]Março!$B$27</f>
        <v>21.912499999999998</v>
      </c>
      <c r="Y16" s="16">
        <f>[12]Março!$B$28</f>
        <v>24.725000000000005</v>
      </c>
      <c r="Z16" s="16">
        <f>[12]Março!$B$29</f>
        <v>25.154166666666665</v>
      </c>
      <c r="AA16" s="16">
        <f>[12]Março!$B$30</f>
        <v>24.885714285714286</v>
      </c>
      <c r="AB16" s="16">
        <f>[12]Março!$B$31</f>
        <v>23.137499999999999</v>
      </c>
      <c r="AC16" s="16">
        <f>[12]Março!$B$32</f>
        <v>24.080000000000002</v>
      </c>
      <c r="AD16" s="16">
        <f>[12]Março!$B$33</f>
        <v>24.264285714285716</v>
      </c>
      <c r="AE16" s="16">
        <f>[12]Março!$B$34</f>
        <v>25.999999999999996</v>
      </c>
      <c r="AF16" s="16">
        <f>[12]Março!$B$35</f>
        <v>26.2</v>
      </c>
      <c r="AG16" s="33">
        <f t="shared" si="1"/>
        <v>27.015882635882644</v>
      </c>
    </row>
    <row r="17" spans="1:33" ht="17.100000000000001" customHeight="1" x14ac:dyDescent="0.2">
      <c r="A17" s="14" t="s">
        <v>8</v>
      </c>
      <c r="B17" s="16">
        <f>[13]Março!$B$5</f>
        <v>26.612500000000001</v>
      </c>
      <c r="C17" s="16">
        <f>[13]Março!$B$6</f>
        <v>26.575000000000006</v>
      </c>
      <c r="D17" s="16">
        <f>[13]Março!$B$7</f>
        <v>26.55</v>
      </c>
      <c r="E17" s="16">
        <f>[13]Março!$B$8</f>
        <v>26.087499999999995</v>
      </c>
      <c r="F17" s="16">
        <f>[13]Março!$B$9</f>
        <v>25.433333333333326</v>
      </c>
      <c r="G17" s="16">
        <f>[13]Março!$B$10</f>
        <v>24.295833333333338</v>
      </c>
      <c r="H17" s="16">
        <f>[13]Março!$B$11</f>
        <v>24.324999999999999</v>
      </c>
      <c r="I17" s="16">
        <f>[13]Março!$B$12</f>
        <v>24.600000000000005</v>
      </c>
      <c r="J17" s="16">
        <f>[13]Março!$B$13</f>
        <v>24.620833333333337</v>
      </c>
      <c r="K17" s="16">
        <f>[13]Março!$B$14</f>
        <v>25.337499999999995</v>
      </c>
      <c r="L17" s="16">
        <f>[13]Março!$B$15</f>
        <v>26.383333333333336</v>
      </c>
      <c r="M17" s="16">
        <f>[13]Março!$B$16</f>
        <v>25.020833333333329</v>
      </c>
      <c r="N17" s="16">
        <f>[13]Março!$B$17</f>
        <v>22.775000000000002</v>
      </c>
      <c r="O17" s="16">
        <f>[13]Março!$B$18</f>
        <v>22.983333333333338</v>
      </c>
      <c r="P17" s="16">
        <f>[13]Março!$B$19</f>
        <v>24.724999999999991</v>
      </c>
      <c r="Q17" s="16">
        <f>[13]Março!$B$20</f>
        <v>26.041666666666661</v>
      </c>
      <c r="R17" s="16">
        <f>[13]Março!$B$21</f>
        <v>26.683333333333334</v>
      </c>
      <c r="S17" s="16">
        <f>[13]Março!$B$22</f>
        <v>26.662499999999994</v>
      </c>
      <c r="T17" s="16">
        <f>[13]Março!$B$23</f>
        <v>25.591666666666669</v>
      </c>
      <c r="U17" s="16">
        <f>[13]Março!$B$24</f>
        <v>24.104166666666671</v>
      </c>
      <c r="V17" s="16">
        <f>[13]Março!$B$25</f>
        <v>24.904166666666665</v>
      </c>
      <c r="W17" s="16">
        <f>[13]Março!$B$26</f>
        <v>24.017391304347829</v>
      </c>
      <c r="X17" s="16">
        <f>[13]Março!$B$27</f>
        <v>22.1875</v>
      </c>
      <c r="Y17" s="16">
        <f>[13]Março!$B$28</f>
        <v>24.429166666666671</v>
      </c>
      <c r="Z17" s="16">
        <f>[13]Março!$B$29</f>
        <v>24.766666666666666</v>
      </c>
      <c r="AA17" s="16">
        <f>[13]Março!$B$30</f>
        <v>24.091666666666669</v>
      </c>
      <c r="AB17" s="16">
        <f>[13]Março!$B$31</f>
        <v>23.908333333333331</v>
      </c>
      <c r="AC17" s="16">
        <f>[13]Março!$B$32</f>
        <v>24.679166666666664</v>
      </c>
      <c r="AD17" s="16">
        <f>[13]Março!$B$33</f>
        <v>24.162499999999998</v>
      </c>
      <c r="AE17" s="16">
        <f>[13]Março!$B$34</f>
        <v>24.204166666666669</v>
      </c>
      <c r="AF17" s="16">
        <f>[13]Março!$B$35</f>
        <v>22.875</v>
      </c>
      <c r="AG17" s="33">
        <f t="shared" si="1"/>
        <v>24.826905095839177</v>
      </c>
    </row>
    <row r="18" spans="1:33" ht="17.100000000000001" customHeight="1" x14ac:dyDescent="0.2">
      <c r="A18" s="14" t="s">
        <v>9</v>
      </c>
      <c r="B18" s="16">
        <f>[14]Março!$B$5</f>
        <v>26.845833333333328</v>
      </c>
      <c r="C18" s="16">
        <f>[14]Março!$B$6</f>
        <v>26.629166666666666</v>
      </c>
      <c r="D18" s="16">
        <f>[14]Março!$B$7</f>
        <v>26.608333333333334</v>
      </c>
      <c r="E18" s="16">
        <f>[14]Março!$B$8</f>
        <v>25.775000000000006</v>
      </c>
      <c r="F18" s="16">
        <f>[14]Março!$B$9</f>
        <v>26.341666666666665</v>
      </c>
      <c r="G18" s="16">
        <f>[14]Março!$B$10</f>
        <v>24.895833333333332</v>
      </c>
      <c r="H18" s="16">
        <f>[14]Março!$B$11</f>
        <v>25.308333333333337</v>
      </c>
      <c r="I18" s="16">
        <f>[14]Março!$B$12</f>
        <v>23.587499999999995</v>
      </c>
      <c r="J18" s="16">
        <f>[14]Março!$B$13</f>
        <v>24.120833333333341</v>
      </c>
      <c r="K18" s="16">
        <f>[14]Março!$B$14</f>
        <v>24.95</v>
      </c>
      <c r="L18" s="16">
        <f>[14]Março!$B$15</f>
        <v>27.154166666666665</v>
      </c>
      <c r="M18" s="16">
        <f>[14]Março!$B$16</f>
        <v>25.437499999999996</v>
      </c>
      <c r="N18" s="16">
        <f>[14]Março!$B$17</f>
        <v>21.779166666666669</v>
      </c>
      <c r="O18" s="16">
        <f>[14]Março!$B$18</f>
        <v>23.616666666666664</v>
      </c>
      <c r="P18" s="16">
        <f>[14]Março!$B$19</f>
        <v>25.541666666666668</v>
      </c>
      <c r="Q18" s="16">
        <f>[14]Março!$B$20</f>
        <v>26.958333333333339</v>
      </c>
      <c r="R18" s="16">
        <f>[14]Março!$B$21</f>
        <v>27.279166666666669</v>
      </c>
      <c r="S18" s="16">
        <f>[14]Março!$B$22</f>
        <v>26.095833333333335</v>
      </c>
      <c r="T18" s="16">
        <f>[14]Março!$B$23</f>
        <v>24.775000000000002</v>
      </c>
      <c r="U18" s="16">
        <f>[14]Março!$B$24</f>
        <v>23.720833333333335</v>
      </c>
      <c r="V18" s="16">
        <f>[14]Março!$B$25</f>
        <v>24.954166666666662</v>
      </c>
      <c r="W18" s="16">
        <f>[14]Março!$B$26</f>
        <v>25.674999999999994</v>
      </c>
      <c r="X18" s="16">
        <f>[14]Março!$B$27</f>
        <v>23.204166666666666</v>
      </c>
      <c r="Y18" s="16">
        <f>[14]Março!$B$28</f>
        <v>25.512500000000003</v>
      </c>
      <c r="Z18" s="16">
        <f>[14]Março!$B$29</f>
        <v>25.341666666666669</v>
      </c>
      <c r="AA18" s="16">
        <f>[14]Março!$B$30</f>
        <v>26.008333333333336</v>
      </c>
      <c r="AB18" s="16">
        <f>[14]Março!$B$31</f>
        <v>23.691666666666666</v>
      </c>
      <c r="AC18" s="16">
        <f>[14]Março!$B$32</f>
        <v>24.674999999999997</v>
      </c>
      <c r="AD18" s="16">
        <f>[14]Março!$B$33</f>
        <v>24.604166666666668</v>
      </c>
      <c r="AE18" s="16">
        <f>[14]Março!$B$34</f>
        <v>25.470833333333335</v>
      </c>
      <c r="AF18" s="16">
        <f>[14]Março!$B$35</f>
        <v>24.112500000000001</v>
      </c>
      <c r="AG18" s="33">
        <f t="shared" si="1"/>
        <v>25.182930107526879</v>
      </c>
    </row>
    <row r="19" spans="1:33" ht="17.100000000000001" customHeight="1" x14ac:dyDescent="0.2">
      <c r="A19" s="14" t="s">
        <v>47</v>
      </c>
      <c r="B19" s="16">
        <f>[15]Março!$B$5</f>
        <v>27.112500000000001</v>
      </c>
      <c r="C19" s="16">
        <f>[15]Março!$B$6</f>
        <v>27.737500000000001</v>
      </c>
      <c r="D19" s="16">
        <f>[15]Março!$B$7</f>
        <v>27.029166666666665</v>
      </c>
      <c r="E19" s="16">
        <f>[15]Março!$B$8</f>
        <v>27.395833333333329</v>
      </c>
      <c r="F19" s="16">
        <f>[15]Março!$B$9</f>
        <v>27.358333333333334</v>
      </c>
      <c r="G19" s="16">
        <f>[15]Março!$B$10</f>
        <v>26.912500000000005</v>
      </c>
      <c r="H19" s="16">
        <f>[15]Março!$B$11</f>
        <v>26.391666666666666</v>
      </c>
      <c r="I19" s="16">
        <f>[15]Março!$B$12</f>
        <v>24.891666666666666</v>
      </c>
      <c r="J19" s="16">
        <f>[15]Março!$B$13</f>
        <v>26.125000000000004</v>
      </c>
      <c r="K19" s="16">
        <f>[15]Março!$B$14</f>
        <v>26.329166666666669</v>
      </c>
      <c r="L19" s="16">
        <f>[15]Março!$B$15</f>
        <v>27.412499999999994</v>
      </c>
      <c r="M19" s="16">
        <f>[15]Março!$B$16</f>
        <v>27.154166666666665</v>
      </c>
      <c r="N19" s="16">
        <f>[15]Março!$B$17</f>
        <v>25.866666666666664</v>
      </c>
      <c r="O19" s="16">
        <f>[15]Março!$B$18</f>
        <v>26.45</v>
      </c>
      <c r="P19" s="16">
        <f>[15]Março!$B$19</f>
        <v>27.108333333333331</v>
      </c>
      <c r="Q19" s="16">
        <f>[15]Março!$B$20</f>
        <v>27.116666666666671</v>
      </c>
      <c r="R19" s="16">
        <f>[15]Março!$B$21</f>
        <v>27.816666666666663</v>
      </c>
      <c r="S19" s="16">
        <f>[15]Março!$B$22</f>
        <v>27.270833333333332</v>
      </c>
      <c r="T19" s="16">
        <f>[15]Março!$B$23</f>
        <v>26.745833333333334</v>
      </c>
      <c r="U19" s="16">
        <f>[15]Março!$B$24</f>
        <v>25.629166666666666</v>
      </c>
      <c r="V19" s="16">
        <f>[15]Março!$B$25</f>
        <v>26.487499999999997</v>
      </c>
      <c r="W19" s="16">
        <f>[15]Março!$B$26</f>
        <v>26.583333333333332</v>
      </c>
      <c r="X19" s="16">
        <f>[15]Março!$B$27</f>
        <v>24.020833333333329</v>
      </c>
      <c r="Y19" s="16">
        <f>[15]Março!$B$28</f>
        <v>24.795833333333334</v>
      </c>
      <c r="Z19" s="16">
        <f>[15]Março!$B$29</f>
        <v>26.537499999999994</v>
      </c>
      <c r="AA19" s="16">
        <f>[15]Março!$B$30</f>
        <v>26.743478260869573</v>
      </c>
      <c r="AB19" s="16">
        <f>[15]Março!$B$31</f>
        <v>24.949999999999992</v>
      </c>
      <c r="AC19" s="16">
        <f>[15]Março!$B$32</f>
        <v>25.070833333333329</v>
      </c>
      <c r="AD19" s="16">
        <f>[15]Março!$B$33</f>
        <v>24.933333333333337</v>
      </c>
      <c r="AE19" s="16">
        <f>[15]Março!$B$34</f>
        <v>25.341666666666669</v>
      </c>
      <c r="AF19" s="16">
        <f>[15]Março!$B$35</f>
        <v>23.733333333333331</v>
      </c>
      <c r="AG19" s="33">
        <f t="shared" si="1"/>
        <v>26.291993922393644</v>
      </c>
    </row>
    <row r="20" spans="1:33" ht="17.100000000000001" customHeight="1" x14ac:dyDescent="0.2">
      <c r="A20" s="14" t="s">
        <v>10</v>
      </c>
      <c r="B20" s="16">
        <f>[16]Março!$B$5</f>
        <v>26.650000000000006</v>
      </c>
      <c r="C20" s="16">
        <f>[16]Março!$B$6</f>
        <v>27.025000000000002</v>
      </c>
      <c r="D20" s="16">
        <f>[16]Março!$B$7</f>
        <v>26.633333333333329</v>
      </c>
      <c r="E20" s="16">
        <f>[16]Março!$B$8</f>
        <v>26.008333333333329</v>
      </c>
      <c r="F20" s="16">
        <f>[16]Março!$B$9</f>
        <v>25.112500000000001</v>
      </c>
      <c r="G20" s="16">
        <f>[16]Março!$B$10</f>
        <v>24.241666666666664</v>
      </c>
      <c r="H20" s="16">
        <f>[16]Março!$B$11</f>
        <v>25.129166666666663</v>
      </c>
      <c r="I20" s="16">
        <f>[16]Março!$B$12</f>
        <v>23.508333333333329</v>
      </c>
      <c r="J20" s="16">
        <f>[16]Março!$B$13</f>
        <v>24.870833333333326</v>
      </c>
      <c r="K20" s="16">
        <f>[16]Março!$B$14</f>
        <v>25.616666666666671</v>
      </c>
      <c r="L20" s="16">
        <f>[16]Março!$B$15</f>
        <v>26.599999999999998</v>
      </c>
      <c r="M20" s="16">
        <f>[16]Março!$B$16</f>
        <v>25.116666666666664</v>
      </c>
      <c r="N20" s="16">
        <f>[16]Março!$B$17</f>
        <v>22.308333333333326</v>
      </c>
      <c r="O20" s="16">
        <f>[16]Março!$B$18</f>
        <v>23.347826086956523</v>
      </c>
      <c r="P20" s="16">
        <f>[16]Março!$B$19</f>
        <v>23.747368421052627</v>
      </c>
      <c r="Q20" s="16">
        <f>[16]Março!$B$20</f>
        <v>25.049999999999997</v>
      </c>
      <c r="R20" s="16">
        <f>[16]Março!$B$21</f>
        <v>25.464705882352945</v>
      </c>
      <c r="S20" s="16">
        <f>[16]Março!$B$22</f>
        <v>26.006249999999998</v>
      </c>
      <c r="T20" s="16">
        <f>[16]Março!$B$23</f>
        <v>25.729166666666671</v>
      </c>
      <c r="U20" s="16">
        <f>[16]Março!$B$24</f>
        <v>24.350000000000005</v>
      </c>
      <c r="V20" s="16">
        <f>[16]Março!$B$25</f>
        <v>24.129166666666666</v>
      </c>
      <c r="W20" s="16">
        <f>[16]Março!$B$26</f>
        <v>23.991666666666671</v>
      </c>
      <c r="X20" s="16">
        <f>[16]Março!$B$27</f>
        <v>18.03846153846154</v>
      </c>
      <c r="Y20" s="16">
        <f>[16]Março!$B$28</f>
        <v>24.284210526315793</v>
      </c>
      <c r="Z20" s="16">
        <f>[16]Março!$B$29</f>
        <v>25.265000000000001</v>
      </c>
      <c r="AA20" s="16">
        <f>[16]Março!$B$30</f>
        <v>25.49444444444444</v>
      </c>
      <c r="AB20" s="16">
        <f>[16]Março!$B$31</f>
        <v>23.495238095238101</v>
      </c>
      <c r="AC20" s="16">
        <f>[16]Março!$B$32</f>
        <v>24.095833333333335</v>
      </c>
      <c r="AD20" s="16">
        <f>[16]Março!$B$33</f>
        <v>23.624999999999996</v>
      </c>
      <c r="AE20" s="16">
        <f>[16]Março!$B$34</f>
        <v>24.3</v>
      </c>
      <c r="AF20" s="16">
        <f>[16]Março!$B$35</f>
        <v>22.647619047619049</v>
      </c>
      <c r="AG20" s="33">
        <f t="shared" ref="AG20:AG32" si="3">AVERAGE(B20:AF20)</f>
        <v>24.576864216422823</v>
      </c>
    </row>
    <row r="21" spans="1:33" ht="17.100000000000001" customHeight="1" x14ac:dyDescent="0.2">
      <c r="A21" s="14" t="s">
        <v>11</v>
      </c>
      <c r="B21" s="16">
        <f>[17]Março!$B$5</f>
        <v>25.945833333333336</v>
      </c>
      <c r="C21" s="16">
        <f>[17]Março!$B$6</f>
        <v>26.570833333333336</v>
      </c>
      <c r="D21" s="16">
        <f>[17]Março!$B$7</f>
        <v>26.5</v>
      </c>
      <c r="E21" s="16">
        <f>[17]Março!$B$8</f>
        <v>26.779166666666669</v>
      </c>
      <c r="F21" s="16">
        <f>[17]Março!$B$9</f>
        <v>24.833333333333332</v>
      </c>
      <c r="G21" s="16">
        <f>[17]Março!$B$10</f>
        <v>24.733333333333331</v>
      </c>
      <c r="H21" s="16">
        <f>[17]Março!$B$11</f>
        <v>24.887500000000003</v>
      </c>
      <c r="I21" s="16">
        <f>[17]Março!$B$12</f>
        <v>24.500000000000004</v>
      </c>
      <c r="J21" s="16">
        <f>[17]Março!$B$13</f>
        <v>25.291666666666661</v>
      </c>
      <c r="K21" s="16">
        <f>[17]Março!$B$14</f>
        <v>25.220833333333335</v>
      </c>
      <c r="L21" s="16">
        <f>[17]Março!$B$15</f>
        <v>26.191666666666666</v>
      </c>
      <c r="M21" s="16">
        <f>[17]Março!$B$16</f>
        <v>24.754166666666663</v>
      </c>
      <c r="N21" s="16">
        <f>[17]Março!$B$17</f>
        <v>23.799999999999997</v>
      </c>
      <c r="O21" s="16">
        <f>[17]Março!$B$18</f>
        <v>23.595833333333342</v>
      </c>
      <c r="P21" s="16">
        <f>[17]Março!$B$19</f>
        <v>24.450000000000003</v>
      </c>
      <c r="Q21" s="16">
        <f>[17]Março!$B$20</f>
        <v>26.358333333333334</v>
      </c>
      <c r="R21" s="16">
        <f>[17]Março!$B$21</f>
        <v>26.487500000000001</v>
      </c>
      <c r="S21" s="16">
        <f>[17]Março!$B$22</f>
        <v>25.308333333333337</v>
      </c>
      <c r="T21" s="16">
        <f>[17]Março!$B$23</f>
        <v>25.254166666666663</v>
      </c>
      <c r="U21" s="16">
        <f>[17]Março!$B$24</f>
        <v>24.295833333333338</v>
      </c>
      <c r="V21" s="16">
        <f>[17]Março!$B$25</f>
        <v>23.937499999999996</v>
      </c>
      <c r="W21" s="16">
        <f>[17]Março!$B$26</f>
        <v>25.145833333333332</v>
      </c>
      <c r="X21" s="16">
        <f>[17]Março!$B$27</f>
        <v>23.729166666666668</v>
      </c>
      <c r="Y21" s="16">
        <f>[17]Março!$B$28</f>
        <v>23.262500000000003</v>
      </c>
      <c r="Z21" s="16">
        <f>[17]Março!$B$29</f>
        <v>24.716666666666669</v>
      </c>
      <c r="AA21" s="16">
        <f>[17]Março!$B$30</f>
        <v>26.900000000000002</v>
      </c>
      <c r="AB21" s="16">
        <f>[17]Março!$B$31</f>
        <v>24.170833333333334</v>
      </c>
      <c r="AC21" s="16">
        <f>[17]Março!$B$32</f>
        <v>24.679166666666674</v>
      </c>
      <c r="AD21" s="16">
        <f>[17]Março!$B$33</f>
        <v>24.333333333333332</v>
      </c>
      <c r="AE21" s="16">
        <f>[17]Março!$B$34</f>
        <v>25.045833333333334</v>
      </c>
      <c r="AF21" s="16">
        <f>[17]Março!$B$35</f>
        <v>23.587499999999995</v>
      </c>
      <c r="AG21" s="33">
        <f t="shared" si="3"/>
        <v>25.008602150537637</v>
      </c>
    </row>
    <row r="22" spans="1:33" ht="17.100000000000001" customHeight="1" x14ac:dyDescent="0.2">
      <c r="A22" s="14" t="s">
        <v>12</v>
      </c>
      <c r="B22" s="16">
        <f>[18]Março!$B$5</f>
        <v>27.204166666666669</v>
      </c>
      <c r="C22" s="16">
        <f>[18]Março!$B$6</f>
        <v>28.012499999999999</v>
      </c>
      <c r="D22" s="16">
        <f>[18]Março!$B$7</f>
        <v>26.925000000000001</v>
      </c>
      <c r="E22" s="16">
        <f>[18]Março!$B$8</f>
        <v>26.829166666666666</v>
      </c>
      <c r="F22" s="16">
        <f>[18]Março!$B$9</f>
        <v>27.491666666666664</v>
      </c>
      <c r="G22" s="16">
        <f>[18]Março!$B$10</f>
        <v>26.387500000000003</v>
      </c>
      <c r="H22" s="16">
        <f>[18]Março!$B$11</f>
        <v>26.508333333333329</v>
      </c>
      <c r="I22" s="16">
        <f>[18]Março!$B$12</f>
        <v>25.783333333333331</v>
      </c>
      <c r="J22" s="16">
        <f>[18]Março!$B$13</f>
        <v>26.7</v>
      </c>
      <c r="K22" s="16">
        <f>[18]Março!$B$14</f>
        <v>26.995833333333326</v>
      </c>
      <c r="L22" s="16">
        <f>[18]Março!$B$15</f>
        <v>27.720833333333331</v>
      </c>
      <c r="M22" s="16">
        <f>[18]Março!$B$16</f>
        <v>27.775000000000002</v>
      </c>
      <c r="N22" s="16">
        <f>[18]Março!$B$17</f>
        <v>28.405555555555551</v>
      </c>
      <c r="O22" s="16">
        <f>[18]Março!$B$18</f>
        <v>27.98</v>
      </c>
      <c r="P22" s="16">
        <f>[18]Março!$B$19</f>
        <v>27.575000000000006</v>
      </c>
      <c r="Q22" s="16">
        <f>[18]Março!$B$20</f>
        <v>29.306666666666668</v>
      </c>
      <c r="R22" s="16">
        <f>[18]Março!$B$21</f>
        <v>32.033333333333331</v>
      </c>
      <c r="S22" s="16">
        <f>[18]Março!$B$22</f>
        <v>32.587499999999999</v>
      </c>
      <c r="T22" s="16">
        <f>[18]Março!$B$23</f>
        <v>31.928571428571427</v>
      </c>
      <c r="U22" s="16">
        <f>[18]Março!$B$24</f>
        <v>28.65</v>
      </c>
      <c r="V22" s="16">
        <f>[18]Março!$B$25</f>
        <v>30.119999999999997</v>
      </c>
      <c r="W22" s="16">
        <f>[18]Março!$B$26</f>
        <v>29.25</v>
      </c>
      <c r="X22" s="16" t="str">
        <f>[18]Março!$B$27</f>
        <v>*</v>
      </c>
      <c r="Y22" s="16" t="str">
        <f>[18]Março!$B$28</f>
        <v>*</v>
      </c>
      <c r="Z22" s="16" t="str">
        <f>[18]Março!$B$29</f>
        <v>*</v>
      </c>
      <c r="AA22" s="16" t="str">
        <f>[18]Março!$B$30</f>
        <v>*</v>
      </c>
      <c r="AB22" s="16" t="str">
        <f>[18]Março!$B$31</f>
        <v>*</v>
      </c>
      <c r="AC22" s="16" t="str">
        <f>[18]Março!$B$32</f>
        <v>*</v>
      </c>
      <c r="AD22" s="16" t="str">
        <f>[18]Março!$B$33</f>
        <v>*</v>
      </c>
      <c r="AE22" s="16" t="str">
        <f>[18]Março!$B$34</f>
        <v>*</v>
      </c>
      <c r="AF22" s="16" t="str">
        <f>[18]Março!$B$35</f>
        <v>*</v>
      </c>
      <c r="AG22" s="33">
        <f t="shared" si="3"/>
        <v>28.280452741702735</v>
      </c>
    </row>
    <row r="23" spans="1:33" ht="17.100000000000001" customHeight="1" x14ac:dyDescent="0.2">
      <c r="A23" s="14" t="s">
        <v>13</v>
      </c>
      <c r="B23" s="16">
        <f>[19]Março!$B$5</f>
        <v>27.324999999999999</v>
      </c>
      <c r="C23" s="16">
        <f>[19]Março!$B$6</f>
        <v>26.233333333333334</v>
      </c>
      <c r="D23" s="16">
        <f>[19]Março!$B$7</f>
        <v>25.929166666666671</v>
      </c>
      <c r="E23" s="16">
        <f>[19]Março!$B$8</f>
        <v>25.795833333333334</v>
      </c>
      <c r="F23" s="16">
        <f>[19]Março!$B$9</f>
        <v>26.908333333333331</v>
      </c>
      <c r="G23" s="16">
        <f>[19]Março!$B$10</f>
        <v>27.308333333333334</v>
      </c>
      <c r="H23" s="16">
        <f>[19]Março!$B$11</f>
        <v>26.824999999999999</v>
      </c>
      <c r="I23" s="16">
        <f>[19]Março!$B$12</f>
        <v>26.087499999999995</v>
      </c>
      <c r="J23" s="16">
        <f>[19]Março!$B$13</f>
        <v>26.004166666666666</v>
      </c>
      <c r="K23" s="16">
        <f>[19]Março!$B$14</f>
        <v>26.916666666666668</v>
      </c>
      <c r="L23" s="16">
        <f>[19]Março!$B$15</f>
        <v>27.849999999999998</v>
      </c>
      <c r="M23" s="16">
        <f>[19]Março!$B$16</f>
        <v>27.5</v>
      </c>
      <c r="N23" s="16">
        <f>[19]Março!$B$17</f>
        <v>27.295833333333338</v>
      </c>
      <c r="O23" s="16">
        <f>[19]Março!$B$18</f>
        <v>26.508333333333329</v>
      </c>
      <c r="P23" s="16">
        <f>[19]Março!$B$19</f>
        <v>26.720833333333331</v>
      </c>
      <c r="Q23" s="16">
        <f>[19]Março!$B$20</f>
        <v>26.912499999999998</v>
      </c>
      <c r="R23" s="16">
        <f>[19]Março!$B$21</f>
        <v>27.045833333333334</v>
      </c>
      <c r="S23" s="16">
        <f>[19]Março!$B$22</f>
        <v>26.929166666666664</v>
      </c>
      <c r="T23" s="16">
        <f>[19]Março!$B$23</f>
        <v>26.970833333333335</v>
      </c>
      <c r="U23" s="16">
        <f>[19]Março!$B$24</f>
        <v>26.162499999999998</v>
      </c>
      <c r="V23" s="16">
        <f>[19]Março!$B$25</f>
        <v>26.575000000000003</v>
      </c>
      <c r="W23" s="16">
        <f>[19]Março!$B$26</f>
        <v>26.895833333333329</v>
      </c>
      <c r="X23" s="16">
        <f>[19]Março!$B$27</f>
        <v>26.379166666666666</v>
      </c>
      <c r="Y23" s="16">
        <f>[19]Março!$B$28</f>
        <v>25.091666666666669</v>
      </c>
      <c r="Z23" s="16">
        <f>[19]Março!$B$29</f>
        <v>25.804166666666664</v>
      </c>
      <c r="AA23" s="16">
        <f>[19]Março!$B$30</f>
        <v>25.891666666666666</v>
      </c>
      <c r="AB23" s="16">
        <f>[19]Março!$B$31</f>
        <v>24.145833333333332</v>
      </c>
      <c r="AC23" s="16">
        <f>[19]Março!$B$32</f>
        <v>24.170833333333331</v>
      </c>
      <c r="AD23" s="16">
        <f>[19]Março!$B$33</f>
        <v>25.495833333333334</v>
      </c>
      <c r="AE23" s="16">
        <f>[19]Março!$B$34</f>
        <v>26.750000000000004</v>
      </c>
      <c r="AF23" s="16">
        <f>[19]Março!$B$35</f>
        <v>25.870833333333334</v>
      </c>
      <c r="AG23" s="33">
        <f t="shared" si="3"/>
        <v>26.396774193548392</v>
      </c>
    </row>
    <row r="24" spans="1:33" ht="17.100000000000001" customHeight="1" x14ac:dyDescent="0.2">
      <c r="A24" s="14" t="s">
        <v>14</v>
      </c>
      <c r="B24" s="16">
        <f>[20]Março!$B$5</f>
        <v>26.270833333333332</v>
      </c>
      <c r="C24" s="16">
        <f>[20]Março!$B$6</f>
        <v>26.100000000000005</v>
      </c>
      <c r="D24" s="16">
        <f>[20]Março!$B$7</f>
        <v>26.654166666666665</v>
      </c>
      <c r="E24" s="16">
        <f>[20]Março!$B$8</f>
        <v>26.787499999999998</v>
      </c>
      <c r="F24" s="16">
        <f>[20]Março!$B$9</f>
        <v>26.441666666666666</v>
      </c>
      <c r="G24" s="16">
        <f>[20]Março!$B$10</f>
        <v>26.170833333333331</v>
      </c>
      <c r="H24" s="16">
        <f>[20]Março!$B$11</f>
        <v>25.441666666666663</v>
      </c>
      <c r="I24" s="16">
        <f>[20]Março!$B$12</f>
        <v>24.979166666666671</v>
      </c>
      <c r="J24" s="16">
        <f>[20]Março!$B$13</f>
        <v>24.508333333333336</v>
      </c>
      <c r="K24" s="16">
        <f>[20]Março!$B$14</f>
        <v>24.666666666666671</v>
      </c>
      <c r="L24" s="16">
        <f>[20]Março!$B$15</f>
        <v>26.145833333333339</v>
      </c>
      <c r="M24" s="16">
        <f>[20]Março!$B$16</f>
        <v>26.55</v>
      </c>
      <c r="N24" s="16">
        <f>[20]Março!$B$17</f>
        <v>23.045833333333331</v>
      </c>
      <c r="O24" s="16">
        <f>[20]Março!$B$18</f>
        <v>23.562499999999996</v>
      </c>
      <c r="P24" s="16">
        <f>[20]Março!$B$19</f>
        <v>24.504166666666666</v>
      </c>
      <c r="Q24" s="16">
        <f>[20]Março!$B$20</f>
        <v>25.275000000000002</v>
      </c>
      <c r="R24" s="16">
        <f>[20]Março!$B$21</f>
        <v>25.474999999999998</v>
      </c>
      <c r="S24" s="16">
        <f>[20]Março!$B$22</f>
        <v>23.737500000000001</v>
      </c>
      <c r="T24" s="16">
        <f>[20]Março!$B$23</f>
        <v>23.041666666666668</v>
      </c>
      <c r="U24" s="16">
        <f>[20]Março!$B$24</f>
        <v>22.312500000000004</v>
      </c>
      <c r="V24" s="16">
        <f>[20]Março!$B$25</f>
        <v>22.358333333333334</v>
      </c>
      <c r="W24" s="16">
        <f>[20]Março!$B$26</f>
        <v>23.812499999999996</v>
      </c>
      <c r="X24" s="16">
        <f>[20]Março!$B$27</f>
        <v>25.341666666666665</v>
      </c>
      <c r="Y24" s="16">
        <f>[20]Março!$B$28</f>
        <v>25.599999999999998</v>
      </c>
      <c r="Z24" s="16">
        <f>[20]Março!$B$29</f>
        <v>25.650000000000002</v>
      </c>
      <c r="AA24" s="16">
        <f>[20]Março!$B$30</f>
        <v>26.612500000000001</v>
      </c>
      <c r="AB24" s="16">
        <f>[20]Março!$B$31</f>
        <v>24.491666666666664</v>
      </c>
      <c r="AC24" s="16">
        <f>[20]Março!$B$32</f>
        <v>26.312499999999996</v>
      </c>
      <c r="AD24" s="16">
        <f>[20]Março!$B$33</f>
        <v>25.525000000000002</v>
      </c>
      <c r="AE24" s="16">
        <f>[20]Março!$B$34</f>
        <v>25.591666666666665</v>
      </c>
      <c r="AF24" s="16">
        <f>[20]Março!$B$35</f>
        <v>25.387499999999999</v>
      </c>
      <c r="AG24" s="33">
        <f t="shared" si="3"/>
        <v>25.108198924731184</v>
      </c>
    </row>
    <row r="25" spans="1:33" ht="17.100000000000001" customHeight="1" x14ac:dyDescent="0.2">
      <c r="A25" s="14" t="s">
        <v>15</v>
      </c>
      <c r="B25" s="16">
        <f>[21]Março!$B$5</f>
        <v>25.324999999999992</v>
      </c>
      <c r="C25" s="16">
        <f>[21]Março!$B$6</f>
        <v>25.833333333333332</v>
      </c>
      <c r="D25" s="16">
        <f>[21]Março!$B$7</f>
        <v>25.566666666666666</v>
      </c>
      <c r="E25" s="16">
        <f>[21]Março!$B$8</f>
        <v>25.424999999999997</v>
      </c>
      <c r="F25" s="16">
        <f>[21]Março!$B$9</f>
        <v>23.758333333333329</v>
      </c>
      <c r="G25" s="16">
        <f>[21]Março!$B$10</f>
        <v>22.162499999999998</v>
      </c>
      <c r="H25" s="16">
        <f>[21]Março!$B$11</f>
        <v>24.575000000000003</v>
      </c>
      <c r="I25" s="16">
        <f>[21]Março!$B$12</f>
        <v>23.600000000000005</v>
      </c>
      <c r="J25" s="16">
        <f>[21]Março!$B$13</f>
        <v>23.104166666666668</v>
      </c>
      <c r="K25" s="16">
        <f>[21]Março!$B$14</f>
        <v>24.845833333333331</v>
      </c>
      <c r="L25" s="16">
        <f>[21]Março!$B$15</f>
        <v>25.691666666666663</v>
      </c>
      <c r="M25" s="16">
        <f>[21]Março!$B$16</f>
        <v>25.820833333333329</v>
      </c>
      <c r="N25" s="16">
        <f>[21]Março!$B$17</f>
        <v>23.408333333333331</v>
      </c>
      <c r="O25" s="16">
        <f>[21]Março!$B$18</f>
        <v>23.037500000000005</v>
      </c>
      <c r="P25" s="16">
        <f>[21]Março!$B$19</f>
        <v>23.158333333333335</v>
      </c>
      <c r="Q25" s="16">
        <f>[21]Março!$B$20</f>
        <v>24.804166666666671</v>
      </c>
      <c r="R25" s="16">
        <f>[21]Março!$B$21</f>
        <v>25.545833333333334</v>
      </c>
      <c r="S25" s="16">
        <f>[21]Março!$B$22</f>
        <v>24.666666666666671</v>
      </c>
      <c r="T25" s="16">
        <f>[21]Março!$B$23</f>
        <v>24.49166666666666</v>
      </c>
      <c r="U25" s="16">
        <f>[21]Março!$B$24</f>
        <v>22.88333333333334</v>
      </c>
      <c r="V25" s="16">
        <f>[21]Março!$B$25</f>
        <v>24.650000000000002</v>
      </c>
      <c r="W25" s="16">
        <f>[21]Março!$B$26</f>
        <v>23.058333333333334</v>
      </c>
      <c r="X25" s="16">
        <f>[21]Março!$B$27</f>
        <v>21.529166666666665</v>
      </c>
      <c r="Y25" s="16">
        <f>[21]Março!$B$28</f>
        <v>23.587499999999995</v>
      </c>
      <c r="Z25" s="16">
        <f>[21]Março!$B$29</f>
        <v>23.520833333333343</v>
      </c>
      <c r="AA25" s="16">
        <f>[21]Março!$B$30</f>
        <v>24.366666666666671</v>
      </c>
      <c r="AB25" s="16">
        <f>[21]Março!$B$31</f>
        <v>21.574999999999999</v>
      </c>
      <c r="AC25" s="16">
        <f>[21]Março!$B$32</f>
        <v>21.616666666666664</v>
      </c>
      <c r="AD25" s="16">
        <f>[21]Março!$B$33</f>
        <v>22.224999999999998</v>
      </c>
      <c r="AE25" s="16">
        <f>[21]Março!$B$34</f>
        <v>22.7</v>
      </c>
      <c r="AF25" s="16">
        <f>[21]Março!$B$35</f>
        <v>20.308333333333334</v>
      </c>
      <c r="AG25" s="33">
        <f t="shared" si="3"/>
        <v>23.769086021505377</v>
      </c>
    </row>
    <row r="26" spans="1:33" ht="17.100000000000001" customHeight="1" x14ac:dyDescent="0.2">
      <c r="A26" s="14" t="s">
        <v>16</v>
      </c>
      <c r="B26" s="16">
        <f>[22]Março!$B$5</f>
        <v>27.695833333333336</v>
      </c>
      <c r="C26" s="16">
        <f>[22]Março!$B$6</f>
        <v>27.504166666666663</v>
      </c>
      <c r="D26" s="16">
        <f>[22]Março!$B$7</f>
        <v>27.625</v>
      </c>
      <c r="E26" s="16">
        <f>[22]Março!$B$8</f>
        <v>27.204166666666666</v>
      </c>
      <c r="F26" s="16">
        <f>[22]Março!$B$9</f>
        <v>28.104166666666661</v>
      </c>
      <c r="G26" s="16">
        <f>[22]Março!$B$10</f>
        <v>27.700000000000003</v>
      </c>
      <c r="H26" s="16">
        <f>[22]Março!$B$11</f>
        <v>27.00833333333334</v>
      </c>
      <c r="I26" s="16">
        <f>[22]Março!$B$12</f>
        <v>26.654166666666665</v>
      </c>
      <c r="J26" s="16">
        <f>[22]Março!$B$13</f>
        <v>26.395833333333332</v>
      </c>
      <c r="K26" s="16">
        <f>[22]Março!$B$14</f>
        <v>27.599999999999998</v>
      </c>
      <c r="L26" s="16">
        <f>[22]Março!$B$15</f>
        <v>28.312499999999996</v>
      </c>
      <c r="M26" s="16">
        <f>[22]Março!$B$16</f>
        <v>27.641666666666666</v>
      </c>
      <c r="N26" s="16">
        <f>[22]Março!$B$17</f>
        <v>27.337499999999991</v>
      </c>
      <c r="O26" s="16">
        <f>[22]Março!$B$18</f>
        <v>29.2</v>
      </c>
      <c r="P26" s="16">
        <f>[22]Março!$B$19</f>
        <v>28.891666666666662</v>
      </c>
      <c r="Q26" s="16">
        <f>[22]Março!$B$20</f>
        <v>29.254166666666659</v>
      </c>
      <c r="R26" s="16">
        <f>[22]Março!$B$21</f>
        <v>29.420833333333331</v>
      </c>
      <c r="S26" s="16">
        <f>[22]Março!$B$22</f>
        <v>29.020833333333339</v>
      </c>
      <c r="T26" s="16">
        <f>[22]Março!$B$23</f>
        <v>28.233333333333331</v>
      </c>
      <c r="U26" s="16">
        <f>[22]Março!$B$24</f>
        <v>27.791666666666671</v>
      </c>
      <c r="V26" s="16">
        <f>[22]Março!$B$25</f>
        <v>27.645833333333339</v>
      </c>
      <c r="W26" s="16">
        <f>[22]Março!$B$26</f>
        <v>27.125000000000004</v>
      </c>
      <c r="X26" s="16">
        <f>[22]Março!$B$27</f>
        <v>24.341666666666669</v>
      </c>
      <c r="Y26" s="16">
        <f>[22]Março!$B$28</f>
        <v>25.799999999999997</v>
      </c>
      <c r="Z26" s="16">
        <f>[22]Março!$B$29</f>
        <v>27.349999999999998</v>
      </c>
      <c r="AA26" s="16">
        <f>[22]Março!$B$30</f>
        <v>25.704166666666662</v>
      </c>
      <c r="AB26" s="16">
        <f>[22]Março!$B$31</f>
        <v>21.441666666666663</v>
      </c>
      <c r="AC26" s="16">
        <f>[22]Março!$B$32</f>
        <v>22.245833333333326</v>
      </c>
      <c r="AD26" s="16">
        <f>[22]Março!$B$33</f>
        <v>23.974999999999998</v>
      </c>
      <c r="AE26" s="16">
        <f>[22]Março!$B$34</f>
        <v>25.358333333333331</v>
      </c>
      <c r="AF26" s="16">
        <f>[22]Março!$B$35</f>
        <v>24.508333333333336</v>
      </c>
      <c r="AG26" s="33">
        <f t="shared" si="3"/>
        <v>26.906182795698921</v>
      </c>
    </row>
    <row r="27" spans="1:33" ht="17.100000000000001" customHeight="1" x14ac:dyDescent="0.2">
      <c r="A27" s="14" t="s">
        <v>17</v>
      </c>
      <c r="B27" s="16">
        <f>[23]Março!$B$5</f>
        <v>26.95</v>
      </c>
      <c r="C27" s="16">
        <f>[23]Março!$B$6</f>
        <v>27.004166666666666</v>
      </c>
      <c r="D27" s="16">
        <f>[23]Março!$B$7</f>
        <v>27.212499999999991</v>
      </c>
      <c r="E27" s="16">
        <f>[23]Março!$B$8</f>
        <v>26.175000000000001</v>
      </c>
      <c r="F27" s="16">
        <f>[23]Março!$B$9</f>
        <v>25.995833333333337</v>
      </c>
      <c r="G27" s="16">
        <f>[23]Março!$B$10</f>
        <v>25.341666666666669</v>
      </c>
      <c r="H27" s="16">
        <f>[23]Março!$B$11</f>
        <v>25.304166666666674</v>
      </c>
      <c r="I27" s="16">
        <f>[23]Março!$B$12</f>
        <v>23.337499999999995</v>
      </c>
      <c r="J27" s="16">
        <f>[23]Março!$B$13</f>
        <v>24.862499999999997</v>
      </c>
      <c r="K27" s="16">
        <f>[23]Março!$B$14</f>
        <v>25.312499999999996</v>
      </c>
      <c r="L27" s="16">
        <f>[23]Março!$B$15</f>
        <v>25.770833333333332</v>
      </c>
      <c r="M27" s="16">
        <f>[23]Março!$B$16</f>
        <v>25.474999999999994</v>
      </c>
      <c r="N27" s="16">
        <f>[23]Março!$B$17</f>
        <v>22.920833333333338</v>
      </c>
      <c r="O27" s="16">
        <f>[23]Março!$B$18</f>
        <v>24.720833333333331</v>
      </c>
      <c r="P27" s="16">
        <f>[23]Março!$B$19</f>
        <v>25.621739130434779</v>
      </c>
      <c r="Q27" s="16">
        <f>[23]Março!$B$20</f>
        <v>26.325000000000003</v>
      </c>
      <c r="R27" s="16">
        <f>[23]Março!$B$21</f>
        <v>26.275000000000002</v>
      </c>
      <c r="S27" s="16">
        <f>[23]Março!$B$22</f>
        <v>24.883333333333329</v>
      </c>
      <c r="T27" s="16">
        <f>[23]Março!$B$23</f>
        <v>25.166666666666668</v>
      </c>
      <c r="U27" s="16">
        <f>[23]Março!$B$24</f>
        <v>24.129166666666666</v>
      </c>
      <c r="V27" s="16">
        <f>[23]Março!$B$25</f>
        <v>24.133333333333329</v>
      </c>
      <c r="W27" s="16">
        <f>[23]Março!$B$26</f>
        <v>24.895833333333339</v>
      </c>
      <c r="X27" s="16">
        <f>[23]Março!$B$27</f>
        <v>22.987499999999997</v>
      </c>
      <c r="Y27" s="16">
        <f>[23]Março!$B$28</f>
        <v>23.212500000000002</v>
      </c>
      <c r="Z27" s="16">
        <f>[23]Março!$B$29</f>
        <v>24.895833333333329</v>
      </c>
      <c r="AA27" s="16">
        <f>[23]Março!$B$30</f>
        <v>25.133333333333329</v>
      </c>
      <c r="AB27" s="16">
        <f>[23]Março!$B$31</f>
        <v>23.570833333333336</v>
      </c>
      <c r="AC27" s="16">
        <f>[23]Março!$B$32</f>
        <v>24.941666666666666</v>
      </c>
      <c r="AD27" s="16">
        <f>[23]Março!$B$33</f>
        <v>24.600000000000005</v>
      </c>
      <c r="AE27" s="16">
        <f>[23]Março!$B$34</f>
        <v>25.508333333333329</v>
      </c>
      <c r="AF27" s="16">
        <f>[23]Março!$B$35</f>
        <v>23.787500000000005</v>
      </c>
      <c r="AG27" s="33">
        <f t="shared" si="3"/>
        <v>25.046803412809727</v>
      </c>
    </row>
    <row r="28" spans="1:33" ht="17.100000000000001" customHeight="1" x14ac:dyDescent="0.2">
      <c r="A28" s="14" t="s">
        <v>18</v>
      </c>
      <c r="B28" s="80" t="str">
        <f>[24]Março!$B$5</f>
        <v>*</v>
      </c>
      <c r="C28" s="80" t="str">
        <f>[24]Março!$B$6</f>
        <v>*</v>
      </c>
      <c r="D28" s="80" t="str">
        <f>[24]Março!$B$7</f>
        <v>*</v>
      </c>
      <c r="E28" s="80" t="str">
        <f>[24]Março!$B$8</f>
        <v>*</v>
      </c>
      <c r="F28" s="16" t="str">
        <f>[24]Março!$B$9</f>
        <v>*</v>
      </c>
      <c r="G28" s="16" t="str">
        <f>[24]Março!$B$10</f>
        <v>*</v>
      </c>
      <c r="H28" s="16" t="str">
        <f>[24]Março!$B$11</f>
        <v>*</v>
      </c>
      <c r="I28" s="16" t="str">
        <f>[24]Março!$B$12</f>
        <v>*</v>
      </c>
      <c r="J28" s="16" t="str">
        <f>[24]Março!$B$13</f>
        <v>*</v>
      </c>
      <c r="K28" s="16" t="str">
        <f>[24]Março!$B$14</f>
        <v>*</v>
      </c>
      <c r="L28" s="16" t="str">
        <f>[24]Março!$B$15</f>
        <v>*</v>
      </c>
      <c r="M28" s="16" t="str">
        <f>[24]Março!$B$16</f>
        <v>*</v>
      </c>
      <c r="N28" s="16" t="str">
        <f>[24]Março!$B$17</f>
        <v>*</v>
      </c>
      <c r="O28" s="16" t="str">
        <f>[24]Março!$B$18</f>
        <v>*</v>
      </c>
      <c r="P28" s="16" t="str">
        <f>[24]Março!$B$19</f>
        <v>*</v>
      </c>
      <c r="Q28" s="16" t="str">
        <f>[24]Março!$B$20</f>
        <v>*</v>
      </c>
      <c r="R28" s="16" t="str">
        <f>[24]Março!$B$21</f>
        <v>*</v>
      </c>
      <c r="S28" s="16" t="str">
        <f>[24]Março!$B$22</f>
        <v>*</v>
      </c>
      <c r="T28" s="16" t="str">
        <f>[24]Março!$B$23</f>
        <v>*</v>
      </c>
      <c r="U28" s="16" t="str">
        <f>[24]Março!$B$24</f>
        <v>*</v>
      </c>
      <c r="V28" s="16" t="str">
        <f>[24]Março!$B$25</f>
        <v>*</v>
      </c>
      <c r="W28" s="16" t="str">
        <f>[24]Março!$B$26</f>
        <v>*</v>
      </c>
      <c r="X28" s="16" t="str">
        <f>[24]Março!$B$27</f>
        <v>*</v>
      </c>
      <c r="Y28" s="16" t="str">
        <f>[24]Março!$B$28</f>
        <v>*</v>
      </c>
      <c r="Z28" s="16" t="str">
        <f>[24]Março!$B$29</f>
        <v>*</v>
      </c>
      <c r="AA28" s="16" t="str">
        <f>[24]Março!$B$30</f>
        <v>*</v>
      </c>
      <c r="AB28" s="16" t="str">
        <f>[24]Março!$B$31</f>
        <v>*</v>
      </c>
      <c r="AC28" s="16" t="str">
        <f>[24]Março!$B$32</f>
        <v>*</v>
      </c>
      <c r="AD28" s="16" t="str">
        <f>[24]Março!$B$33</f>
        <v>*</v>
      </c>
      <c r="AE28" s="16" t="str">
        <f>[24]Março!$B$34</f>
        <v>*</v>
      </c>
      <c r="AF28" s="16" t="str">
        <f>[24]Março!$B$35</f>
        <v>*</v>
      </c>
      <c r="AG28" s="33" t="s">
        <v>140</v>
      </c>
    </row>
    <row r="29" spans="1:33" ht="17.100000000000001" customHeight="1" x14ac:dyDescent="0.2">
      <c r="A29" s="14" t="s">
        <v>19</v>
      </c>
      <c r="B29" s="16">
        <f>[25]Março!$B$5</f>
        <v>26.145833333333329</v>
      </c>
      <c r="C29" s="16">
        <f>[25]Março!$B$6</f>
        <v>26.541666666666661</v>
      </c>
      <c r="D29" s="16">
        <f>[25]Março!$B$7</f>
        <v>26.712500000000002</v>
      </c>
      <c r="E29" s="16">
        <f>[25]Março!$B$8</f>
        <v>25.033333333333331</v>
      </c>
      <c r="F29" s="16">
        <f>[25]Março!$B$9</f>
        <v>23.991666666666671</v>
      </c>
      <c r="G29" s="16">
        <f>[25]Março!$B$10</f>
        <v>24.241666666666664</v>
      </c>
      <c r="H29" s="16">
        <f>[25]Março!$B$11</f>
        <v>23.858333333333331</v>
      </c>
      <c r="I29" s="16">
        <f>[25]Março!$B$12</f>
        <v>23.491666666666674</v>
      </c>
      <c r="J29" s="16">
        <f>[25]Março!$B$13</f>
        <v>23.183333333333334</v>
      </c>
      <c r="K29" s="16">
        <f>[25]Março!$B$14</f>
        <v>25.262500000000003</v>
      </c>
      <c r="L29" s="16">
        <f>[25]Março!$B$15</f>
        <v>25.445833333333329</v>
      </c>
      <c r="M29" s="16">
        <f>[25]Março!$B$16</f>
        <v>25.316666666666666</v>
      </c>
      <c r="N29" s="16">
        <f>[25]Março!$B$17</f>
        <v>22.324999999999999</v>
      </c>
      <c r="O29" s="16">
        <f>[25]Março!$B$18</f>
        <v>22.491666666666664</v>
      </c>
      <c r="P29" s="16">
        <f>[25]Março!$B$19</f>
        <v>23.587500000000002</v>
      </c>
      <c r="Q29" s="16">
        <f>[25]Março!$B$20</f>
        <v>25.716666666666669</v>
      </c>
      <c r="R29" s="16">
        <f>[25]Março!$B$21</f>
        <v>26.191666666666663</v>
      </c>
      <c r="S29" s="16">
        <f>[25]Março!$B$22</f>
        <v>26.120833333333334</v>
      </c>
      <c r="T29" s="16">
        <f>[25]Março!$B$23</f>
        <v>25.466666666666665</v>
      </c>
      <c r="U29" s="16">
        <f>[25]Março!$B$24</f>
        <v>24.345833333333335</v>
      </c>
      <c r="V29" s="16">
        <f>[25]Março!$B$25</f>
        <v>24.170833333333334</v>
      </c>
      <c r="W29" s="16">
        <f>[25]Março!$B$26</f>
        <v>22.366666666666671</v>
      </c>
      <c r="X29" s="16">
        <f>[25]Março!$B$27</f>
        <v>20.887499999999999</v>
      </c>
      <c r="Y29" s="16">
        <f>[25]Março!$B$28</f>
        <v>23.691666666666663</v>
      </c>
      <c r="Z29" s="16">
        <f>[25]Março!$B$29</f>
        <v>24.362500000000001</v>
      </c>
      <c r="AA29" s="16">
        <f>[25]Março!$B$30</f>
        <v>23.037499999999998</v>
      </c>
      <c r="AB29" s="16">
        <f>[25]Março!$B$31</f>
        <v>22.595833333333335</v>
      </c>
      <c r="AC29" s="16">
        <f>[25]Março!$B$32</f>
        <v>23.420833333333334</v>
      </c>
      <c r="AD29" s="16">
        <f>[25]Março!$B$33</f>
        <v>22.933333333333334</v>
      </c>
      <c r="AE29" s="16">
        <f>[25]Março!$B$34</f>
        <v>22.625</v>
      </c>
      <c r="AF29" s="16">
        <f>[25]Março!$B$35</f>
        <v>21.091666666666665</v>
      </c>
      <c r="AG29" s="33">
        <f t="shared" si="3"/>
        <v>24.085618279569893</v>
      </c>
    </row>
    <row r="30" spans="1:33" ht="17.100000000000001" customHeight="1" x14ac:dyDescent="0.2">
      <c r="A30" s="14" t="s">
        <v>31</v>
      </c>
      <c r="B30" s="16">
        <f>[26]Março!$B$5</f>
        <v>25.870833333333326</v>
      </c>
      <c r="C30" s="16">
        <f>[26]Março!$B$6</f>
        <v>25.358333333333334</v>
      </c>
      <c r="D30" s="16">
        <f>[26]Março!$B$7</f>
        <v>25.512500000000003</v>
      </c>
      <c r="E30" s="16">
        <f>[26]Março!$B$8</f>
        <v>25.508333333333336</v>
      </c>
      <c r="F30" s="16">
        <f>[26]Março!$B$9</f>
        <v>25.662499999999994</v>
      </c>
      <c r="G30" s="16">
        <f>[26]Março!$B$10</f>
        <v>25.466666666666665</v>
      </c>
      <c r="H30" s="16">
        <f>[26]Março!$B$11</f>
        <v>25.108333333333334</v>
      </c>
      <c r="I30" s="16">
        <f>[26]Março!$B$12</f>
        <v>24.658333333333335</v>
      </c>
      <c r="J30" s="16">
        <f>[26]Março!$B$13</f>
        <v>24.829166666666666</v>
      </c>
      <c r="K30" s="16">
        <f>[26]Março!$B$14</f>
        <v>24.895833333333332</v>
      </c>
      <c r="L30" s="16">
        <f>[26]Março!$B$15</f>
        <v>24.995833333333326</v>
      </c>
      <c r="M30" s="16">
        <f>[26]Março!$B$16</f>
        <v>25.891666666666676</v>
      </c>
      <c r="N30" s="16">
        <f>[26]Março!$B$17</f>
        <v>25.483333333333334</v>
      </c>
      <c r="O30" s="16">
        <f>[26]Março!$B$18</f>
        <v>25.525000000000002</v>
      </c>
      <c r="P30" s="16">
        <f>[26]Março!$B$19</f>
        <v>25.675000000000001</v>
      </c>
      <c r="Q30" s="16">
        <f>[26]Março!$B$20</f>
        <v>25.75</v>
      </c>
      <c r="R30" s="16">
        <f>[26]Março!$B$21</f>
        <v>26.25</v>
      </c>
      <c r="S30" s="16">
        <f>[26]Março!$B$22</f>
        <v>25.3125</v>
      </c>
      <c r="T30" s="16">
        <f>[26]Março!$B$23</f>
        <v>25.483333333333334</v>
      </c>
      <c r="U30" s="16">
        <f>[26]Março!$B$24</f>
        <v>24.133333333333329</v>
      </c>
      <c r="V30" s="16">
        <f>[26]Março!$B$25</f>
        <v>24.454166666666666</v>
      </c>
      <c r="W30" s="16">
        <f>[26]Março!$B$26</f>
        <v>25.283333333333335</v>
      </c>
      <c r="X30" s="16">
        <f>[26]Março!$B$27</f>
        <v>23.716666666666669</v>
      </c>
      <c r="Y30" s="16">
        <f>[26]Março!$B$28</f>
        <v>24.970833333333331</v>
      </c>
      <c r="Z30" s="16">
        <f>[26]Março!$B$29</f>
        <v>25.562500000000004</v>
      </c>
      <c r="AA30" s="16">
        <f>[26]Março!$B$30</f>
        <v>26.362499999999997</v>
      </c>
      <c r="AB30" s="16">
        <f>[26]Março!$B$31</f>
        <v>23.566666666666674</v>
      </c>
      <c r="AC30" s="16">
        <f>[26]Março!$B$32</f>
        <v>24.120833333333334</v>
      </c>
      <c r="AD30" s="16">
        <f>[26]Março!$B$33</f>
        <v>24.8125</v>
      </c>
      <c r="AE30" s="16">
        <f>[26]Março!$B$34</f>
        <v>25.670833333333334</v>
      </c>
      <c r="AF30" s="16">
        <f>[26]Março!$B$35</f>
        <v>24.395833333333329</v>
      </c>
      <c r="AG30" s="33">
        <f t="shared" si="3"/>
        <v>25.170564516129033</v>
      </c>
    </row>
    <row r="31" spans="1:33" ht="17.100000000000001" customHeight="1" x14ac:dyDescent="0.2">
      <c r="A31" s="14" t="s">
        <v>49</v>
      </c>
      <c r="B31" s="16">
        <f>[27]Março!$B$5</f>
        <v>24.583333333333339</v>
      </c>
      <c r="C31" s="16">
        <f>[27]Março!$B$6</f>
        <v>24.529166666666669</v>
      </c>
      <c r="D31" s="16">
        <f>[27]Março!$B$7</f>
        <v>24.804166666666664</v>
      </c>
      <c r="E31" s="16">
        <f>[27]Março!$B$8</f>
        <v>25.333333333333339</v>
      </c>
      <c r="F31" s="16">
        <f>[27]Março!$B$9</f>
        <v>23.95</v>
      </c>
      <c r="G31" s="16">
        <f>[27]Março!$B$10</f>
        <v>25.445833333333336</v>
      </c>
      <c r="H31" s="16">
        <f>[27]Março!$B$11</f>
        <v>24.408333333333335</v>
      </c>
      <c r="I31" s="16">
        <f>[27]Março!$B$12</f>
        <v>24.941666666666663</v>
      </c>
      <c r="J31" s="16">
        <f>[27]Março!$B$13</f>
        <v>24.208333333333329</v>
      </c>
      <c r="K31" s="16">
        <f>[27]Março!$B$14</f>
        <v>24.791666666666668</v>
      </c>
      <c r="L31" s="16">
        <f>[27]Março!$B$15</f>
        <v>25.349999999999998</v>
      </c>
      <c r="M31" s="16">
        <f>[27]Março!$B$16</f>
        <v>24.508333333333336</v>
      </c>
      <c r="N31" s="16">
        <f>[27]Março!$B$17</f>
        <v>24.616666666666664</v>
      </c>
      <c r="O31" s="16">
        <f>[27]Março!$B$18</f>
        <v>24.508333333333329</v>
      </c>
      <c r="P31" s="16">
        <f>[27]Março!$B$19</f>
        <v>24.470833333333328</v>
      </c>
      <c r="Q31" s="16">
        <f>[27]Março!$B$20</f>
        <v>24.816666666666666</v>
      </c>
      <c r="R31" s="16">
        <f>[27]Março!$B$21</f>
        <v>25.3125</v>
      </c>
      <c r="S31" s="16">
        <f>[27]Março!$B$22</f>
        <v>24.162499999999994</v>
      </c>
      <c r="T31" s="16">
        <f>[27]Março!$B$23</f>
        <v>23.420833333333331</v>
      </c>
      <c r="U31" s="16">
        <f>[27]Março!$B$24</f>
        <v>22.8</v>
      </c>
      <c r="V31" s="16">
        <f>[27]Março!$B$25</f>
        <v>23.8125</v>
      </c>
      <c r="W31" s="16">
        <f>[27]Março!$B$26</f>
        <v>24.683333333333334</v>
      </c>
      <c r="X31" s="16">
        <f>[27]Março!$B$27</f>
        <v>25.824999999999999</v>
      </c>
      <c r="Y31" s="16">
        <f>[27]Março!$B$28</f>
        <v>25.375000000000011</v>
      </c>
      <c r="Z31" s="16">
        <f>[27]Março!$B$29</f>
        <v>24.537500000000005</v>
      </c>
      <c r="AA31" s="16">
        <f>[27]Março!$B$30</f>
        <v>25.129166666666666</v>
      </c>
      <c r="AB31" s="16">
        <f>[27]Março!$B$31</f>
        <v>22.862500000000001</v>
      </c>
      <c r="AC31" s="16">
        <f>[27]Março!$B$32</f>
        <v>24.062500000000004</v>
      </c>
      <c r="AD31" s="16">
        <f>[27]Março!$B$33</f>
        <v>24.245833333333334</v>
      </c>
      <c r="AE31" s="16">
        <f>[27]Março!$B$34</f>
        <v>25.05</v>
      </c>
      <c r="AF31" s="16">
        <f>[27]Março!$B$35</f>
        <v>25.816666666666666</v>
      </c>
      <c r="AG31" s="33">
        <f>AVERAGE(B31:AF31)</f>
        <v>24.592338709677414</v>
      </c>
    </row>
    <row r="32" spans="1:33" ht="17.100000000000001" customHeight="1" x14ac:dyDescent="0.2">
      <c r="A32" s="14" t="s">
        <v>20</v>
      </c>
      <c r="B32" s="16">
        <f>[28]Março!$B$5</f>
        <v>26.987500000000001</v>
      </c>
      <c r="C32" s="16">
        <f>[28]Março!$B$6</f>
        <v>26.620833333333326</v>
      </c>
      <c r="D32" s="16">
        <f>[28]Março!$B$7</f>
        <v>27.795833333333331</v>
      </c>
      <c r="E32" s="16">
        <f>[28]Março!$B$8</f>
        <v>26.116666666666664</v>
      </c>
      <c r="F32" s="16">
        <f>[28]Março!$B$9</f>
        <v>27.570833333333336</v>
      </c>
      <c r="G32" s="16">
        <f>[28]Março!$B$10</f>
        <v>26.437499999999996</v>
      </c>
      <c r="H32" s="16">
        <f>[28]Março!$B$11</f>
        <v>25.595833333333335</v>
      </c>
      <c r="I32" s="16">
        <f>[28]Março!$B$12</f>
        <v>25.891666666666662</v>
      </c>
      <c r="J32" s="16">
        <f>[28]Março!$B$13</f>
        <v>23.666666666666661</v>
      </c>
      <c r="K32" s="16">
        <f>[28]Março!$B$14</f>
        <v>25.158333333333335</v>
      </c>
      <c r="L32" s="16">
        <f>[28]Março!$B$15</f>
        <v>26.283333333333331</v>
      </c>
      <c r="M32" s="16">
        <f>[28]Março!$B$16</f>
        <v>25.954166666666669</v>
      </c>
      <c r="N32" s="16">
        <f>[28]Março!$B$17</f>
        <v>23.849999999999998</v>
      </c>
      <c r="O32" s="16">
        <f>[28]Março!$B$18</f>
        <v>24.325000000000006</v>
      </c>
      <c r="P32" s="16">
        <f>[28]Março!$B$19</f>
        <v>25.158333333333335</v>
      </c>
      <c r="Q32" s="16">
        <f>[28]Março!$B$20</f>
        <v>26.495833333333334</v>
      </c>
      <c r="R32" s="16">
        <f>[28]Março!$B$21</f>
        <v>26.741666666666664</v>
      </c>
      <c r="S32" s="16">
        <f>[28]Março!$B$22</f>
        <v>25.966666666666672</v>
      </c>
      <c r="T32" s="16">
        <f>[28]Março!$B$23</f>
        <v>23.299999999999997</v>
      </c>
      <c r="U32" s="16">
        <f>[28]Março!$B$24</f>
        <v>23.562499999999996</v>
      </c>
      <c r="V32" s="16">
        <f>[28]Março!$B$25</f>
        <v>23.416666666666668</v>
      </c>
      <c r="W32" s="16">
        <f>[28]Março!$B$26</f>
        <v>24.462500000000006</v>
      </c>
      <c r="X32" s="16">
        <f>[28]Março!$B$27</f>
        <v>25.579166666666666</v>
      </c>
      <c r="Y32" s="16">
        <f>[28]Março!$B$28</f>
        <v>25.960869565217397</v>
      </c>
      <c r="Z32" s="16">
        <f>[28]Março!$B$29</f>
        <v>25.512499999999992</v>
      </c>
      <c r="AA32" s="16">
        <f>[28]Março!$B$30</f>
        <v>26.916666666666661</v>
      </c>
      <c r="AB32" s="16">
        <f>[28]Março!$B$31</f>
        <v>24.1875</v>
      </c>
      <c r="AC32" s="16">
        <f>[28]Março!$B$32</f>
        <v>27.212500000000002</v>
      </c>
      <c r="AD32" s="16">
        <f>[28]Março!$B$33</f>
        <v>27.125</v>
      </c>
      <c r="AE32" s="16">
        <f>[28]Março!$B$34</f>
        <v>25.616666666666671</v>
      </c>
      <c r="AF32" s="16">
        <f>[28]Março!$B$35</f>
        <v>26.195833333333329</v>
      </c>
      <c r="AG32" s="33">
        <f t="shared" si="3"/>
        <v>25.666614071996261</v>
      </c>
    </row>
    <row r="33" spans="1:35" s="5" customFormat="1" ht="17.100000000000001" customHeight="1" thickBot="1" x14ac:dyDescent="0.25">
      <c r="A33" s="81" t="s">
        <v>34</v>
      </c>
      <c r="B33" s="82">
        <f t="shared" ref="B33:AG33" si="4">AVERAGE(B5:B32)</f>
        <v>26.26398148148148</v>
      </c>
      <c r="C33" s="82">
        <f t="shared" si="4"/>
        <v>26.255864197530869</v>
      </c>
      <c r="D33" s="82">
        <f t="shared" si="4"/>
        <v>26.226234567901241</v>
      </c>
      <c r="E33" s="82">
        <f t="shared" si="4"/>
        <v>25.949537037037029</v>
      </c>
      <c r="F33" s="82">
        <f t="shared" si="4"/>
        <v>25.919753086419753</v>
      </c>
      <c r="G33" s="82">
        <f t="shared" si="4"/>
        <v>25.550771604938273</v>
      </c>
      <c r="H33" s="82">
        <f t="shared" si="4"/>
        <v>25.465370370370369</v>
      </c>
      <c r="I33" s="82">
        <f t="shared" si="4"/>
        <v>24.693269230769225</v>
      </c>
      <c r="J33" s="82">
        <f t="shared" si="4"/>
        <v>24.834259259259259</v>
      </c>
      <c r="K33" s="82">
        <f t="shared" si="4"/>
        <v>25.53302469135803</v>
      </c>
      <c r="L33" s="82">
        <f t="shared" si="4"/>
        <v>26.361913580246917</v>
      </c>
      <c r="M33" s="82">
        <f t="shared" si="4"/>
        <v>26.022993827160491</v>
      </c>
      <c r="N33" s="82">
        <f t="shared" si="4"/>
        <v>24.474588477366257</v>
      </c>
      <c r="O33" s="82">
        <f t="shared" si="4"/>
        <v>24.809796027911972</v>
      </c>
      <c r="P33" s="82">
        <f t="shared" si="4"/>
        <v>25.373238551289653</v>
      </c>
      <c r="Q33" s="82">
        <f t="shared" si="4"/>
        <v>26.117469135802473</v>
      </c>
      <c r="R33" s="82">
        <f t="shared" si="4"/>
        <v>26.590513798111836</v>
      </c>
      <c r="S33" s="82">
        <f t="shared" si="4"/>
        <v>25.742155349794238</v>
      </c>
      <c r="T33" s="82">
        <f t="shared" si="4"/>
        <v>25.086089065255734</v>
      </c>
      <c r="U33" s="82">
        <f t="shared" si="4"/>
        <v>24.13181216931217</v>
      </c>
      <c r="V33" s="82">
        <f t="shared" si="4"/>
        <v>24.809053945249595</v>
      </c>
      <c r="W33" s="82">
        <f t="shared" si="4"/>
        <v>24.860450519689646</v>
      </c>
      <c r="X33" s="82">
        <f t="shared" si="4"/>
        <v>23.951639546351085</v>
      </c>
      <c r="Y33" s="82">
        <f t="shared" si="4"/>
        <v>24.826894106084605</v>
      </c>
      <c r="Z33" s="82">
        <f t="shared" si="4"/>
        <v>25.222211538461544</v>
      </c>
      <c r="AA33" s="82">
        <f t="shared" si="4"/>
        <v>25.649627063757489</v>
      </c>
      <c r="AB33" s="82">
        <f t="shared" si="4"/>
        <v>23.634213702963702</v>
      </c>
      <c r="AC33" s="82">
        <f t="shared" si="4"/>
        <v>24.476460423634339</v>
      </c>
      <c r="AD33" s="82">
        <f t="shared" si="4"/>
        <v>24.610164835164838</v>
      </c>
      <c r="AE33" s="82">
        <f t="shared" si="4"/>
        <v>25.001267482517481</v>
      </c>
      <c r="AF33" s="82">
        <f t="shared" si="4"/>
        <v>24.218498168498172</v>
      </c>
      <c r="AG33" s="83">
        <f t="shared" si="4"/>
        <v>25.289318836246867</v>
      </c>
      <c r="AH33" s="8"/>
    </row>
    <row r="34" spans="1:35" x14ac:dyDescent="0.2">
      <c r="A34" s="84"/>
      <c r="B34" s="85"/>
      <c r="C34" s="85"/>
      <c r="D34" s="85"/>
      <c r="E34" s="85"/>
      <c r="F34" s="85"/>
      <c r="G34" s="85"/>
      <c r="H34" s="85"/>
      <c r="I34" s="85"/>
      <c r="J34" s="85"/>
      <c r="K34" s="85"/>
      <c r="L34" s="85"/>
      <c r="M34" s="85"/>
      <c r="N34" s="85"/>
      <c r="O34" s="85"/>
      <c r="P34" s="85"/>
      <c r="Q34" s="85"/>
      <c r="R34" s="85"/>
      <c r="S34" s="85"/>
      <c r="T34" s="85"/>
      <c r="U34" s="85"/>
      <c r="V34" s="85"/>
      <c r="W34" s="85"/>
      <c r="X34" s="85"/>
      <c r="Y34" s="85"/>
      <c r="Z34" s="85"/>
      <c r="AA34" s="85"/>
      <c r="AB34" s="85"/>
      <c r="AC34" s="85"/>
      <c r="AD34" s="86"/>
      <c r="AE34" s="87"/>
      <c r="AF34" s="88"/>
      <c r="AG34" s="89"/>
      <c r="AH34"/>
    </row>
    <row r="35" spans="1:35" x14ac:dyDescent="0.2">
      <c r="A35" s="90"/>
      <c r="B35" s="91"/>
      <c r="C35" s="92" t="s">
        <v>139</v>
      </c>
      <c r="D35" s="92"/>
      <c r="E35" s="92"/>
      <c r="F35" s="92"/>
      <c r="G35" s="92"/>
      <c r="H35" s="93"/>
      <c r="I35" s="93"/>
      <c r="J35" s="93"/>
      <c r="K35" s="93"/>
      <c r="L35" s="93"/>
      <c r="M35" s="93" t="s">
        <v>51</v>
      </c>
      <c r="N35" s="93"/>
      <c r="O35" s="93"/>
      <c r="P35" s="93"/>
      <c r="Q35" s="93"/>
      <c r="R35" s="93"/>
      <c r="S35" s="93"/>
      <c r="T35" s="93"/>
      <c r="U35" s="93"/>
      <c r="V35" s="93" t="s">
        <v>59</v>
      </c>
      <c r="W35" s="93"/>
      <c r="X35" s="93"/>
      <c r="Y35" s="93"/>
      <c r="Z35" s="93"/>
      <c r="AA35" s="93"/>
      <c r="AB35" s="93"/>
      <c r="AC35" s="93"/>
      <c r="AD35" s="91"/>
      <c r="AE35" s="93"/>
      <c r="AF35" s="93"/>
      <c r="AG35" s="94"/>
      <c r="AH35" s="2"/>
    </row>
    <row r="36" spans="1:35" x14ac:dyDescent="0.2">
      <c r="A36" s="95"/>
      <c r="B36" s="93"/>
      <c r="C36" s="93"/>
      <c r="D36" s="93"/>
      <c r="E36" s="93"/>
      <c r="F36" s="93"/>
      <c r="G36" s="93"/>
      <c r="H36" s="93"/>
      <c r="I36" s="93"/>
      <c r="J36" s="96"/>
      <c r="K36" s="96"/>
      <c r="L36" s="96"/>
      <c r="M36" s="96" t="s">
        <v>52</v>
      </c>
      <c r="N36" s="96"/>
      <c r="O36" s="96"/>
      <c r="P36" s="96"/>
      <c r="Q36" s="93"/>
      <c r="R36" s="93"/>
      <c r="S36" s="93"/>
      <c r="T36" s="93"/>
      <c r="U36" s="93"/>
      <c r="V36" s="96" t="s">
        <v>60</v>
      </c>
      <c r="W36" s="96"/>
      <c r="X36" s="93"/>
      <c r="Y36" s="93"/>
      <c r="Z36" s="93"/>
      <c r="AA36" s="93"/>
      <c r="AB36" s="93"/>
      <c r="AC36" s="93"/>
      <c r="AD36" s="91"/>
      <c r="AE36" s="97"/>
      <c r="AF36" s="98"/>
      <c r="AG36" s="99"/>
      <c r="AH36" s="2"/>
      <c r="AI36" s="2"/>
    </row>
    <row r="37" spans="1:35" x14ac:dyDescent="0.2">
      <c r="A37" s="100"/>
      <c r="B37" s="92"/>
      <c r="C37" s="92"/>
      <c r="D37" s="92"/>
      <c r="E37" s="92" t="s">
        <v>137</v>
      </c>
      <c r="F37" s="92"/>
      <c r="G37" s="92"/>
      <c r="H37" s="92"/>
      <c r="I37" s="92"/>
      <c r="J37" s="92"/>
      <c r="K37" s="93"/>
      <c r="L37" s="93"/>
      <c r="M37" s="93"/>
      <c r="N37" s="93"/>
      <c r="O37" s="93"/>
      <c r="P37" s="93"/>
      <c r="Q37" s="93"/>
      <c r="R37" s="93"/>
      <c r="S37" s="93"/>
      <c r="T37" s="93"/>
      <c r="U37" s="93"/>
      <c r="V37" s="93"/>
      <c r="W37" s="93"/>
      <c r="X37" s="93"/>
      <c r="Y37" s="93"/>
      <c r="Z37" s="93"/>
      <c r="AA37" s="93"/>
      <c r="AB37" s="93"/>
      <c r="AC37" s="93"/>
      <c r="AD37" s="91"/>
      <c r="AE37" s="97"/>
      <c r="AF37" s="98"/>
      <c r="AG37" s="101"/>
      <c r="AH37" s="24"/>
      <c r="AI37" s="2"/>
    </row>
    <row r="38" spans="1:35" ht="13.5" thickBot="1" x14ac:dyDescent="0.25">
      <c r="A38" s="102"/>
      <c r="B38" s="103"/>
      <c r="C38" s="103"/>
      <c r="D38" s="103"/>
      <c r="E38" s="103"/>
      <c r="F38" s="103"/>
      <c r="G38" s="103"/>
      <c r="H38" s="103"/>
      <c r="I38" s="103"/>
      <c r="J38" s="103"/>
      <c r="K38" s="103"/>
      <c r="L38" s="103"/>
      <c r="M38" s="103"/>
      <c r="N38" s="103"/>
      <c r="O38" s="103"/>
      <c r="P38" s="103"/>
      <c r="Q38" s="103"/>
      <c r="R38" s="103"/>
      <c r="S38" s="103"/>
      <c r="T38" s="103"/>
      <c r="U38" s="103"/>
      <c r="V38" s="103"/>
      <c r="W38" s="103"/>
      <c r="X38" s="103"/>
      <c r="Y38" s="103"/>
      <c r="Z38" s="103"/>
      <c r="AA38" s="103"/>
      <c r="AB38" s="103"/>
      <c r="AC38" s="103"/>
      <c r="AD38" s="103"/>
      <c r="AE38" s="103"/>
      <c r="AF38" s="103"/>
      <c r="AG38" s="104"/>
    </row>
    <row r="39" spans="1:35" x14ac:dyDescent="0.2">
      <c r="A39" s="93"/>
      <c r="B39" s="93"/>
      <c r="C39" s="93"/>
      <c r="D39" s="93"/>
      <c r="E39" s="93"/>
      <c r="F39" s="93"/>
      <c r="G39" s="93"/>
      <c r="H39" s="93"/>
      <c r="I39" s="93"/>
      <c r="J39" s="93"/>
      <c r="K39" s="93"/>
      <c r="L39" s="93" t="s">
        <v>50</v>
      </c>
      <c r="M39" s="93"/>
      <c r="N39" s="93"/>
      <c r="O39" s="93"/>
      <c r="P39" s="93"/>
      <c r="Q39" s="93"/>
      <c r="R39" s="93"/>
      <c r="S39" s="93"/>
      <c r="T39" s="93"/>
      <c r="U39" s="93" t="s">
        <v>50</v>
      </c>
      <c r="V39" s="93"/>
      <c r="W39" s="93"/>
      <c r="X39" s="93"/>
      <c r="Y39" s="93"/>
      <c r="Z39" s="93"/>
      <c r="AA39" s="93"/>
      <c r="AB39" s="93"/>
      <c r="AC39" s="93"/>
      <c r="AD39" s="93"/>
      <c r="AE39" s="93"/>
      <c r="AF39" s="93"/>
      <c r="AG39" s="91"/>
    </row>
    <row r="40" spans="1:35" x14ac:dyDescent="0.2">
      <c r="E40" s="2" t="s">
        <v>50</v>
      </c>
    </row>
    <row r="50" spans="9:9" x14ac:dyDescent="0.2">
      <c r="I50" s="2" t="s">
        <v>50</v>
      </c>
    </row>
  </sheetData>
  <mergeCells count="34">
    <mergeCell ref="AF3:AF4"/>
    <mergeCell ref="B2:AG2"/>
    <mergeCell ref="A1:AG1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  <mergeCell ref="L3:L4"/>
    <mergeCell ref="O3:O4"/>
    <mergeCell ref="P3:P4"/>
    <mergeCell ref="M3:M4"/>
    <mergeCell ref="V3:V4"/>
    <mergeCell ref="U3:U4"/>
    <mergeCell ref="Q3:Q4"/>
    <mergeCell ref="R3:R4"/>
    <mergeCell ref="S3:S4"/>
    <mergeCell ref="T3:T4"/>
    <mergeCell ref="N3:N4"/>
    <mergeCell ref="W3:W4"/>
    <mergeCell ref="AE3:AE4"/>
    <mergeCell ref="X3:X4"/>
    <mergeCell ref="AB3:AB4"/>
    <mergeCell ref="AC3:AC4"/>
    <mergeCell ref="AD3:AD4"/>
    <mergeCell ref="Y3:Y4"/>
    <mergeCell ref="Z3:Z4"/>
    <mergeCell ref="AA3:AA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49"/>
  <sheetViews>
    <sheetView zoomScale="90" zoomScaleNormal="90" workbookViewId="0">
      <selection activeCell="O32" sqref="O32"/>
    </sheetView>
  </sheetViews>
  <sheetFormatPr defaultRowHeight="12.75" x14ac:dyDescent="0.2"/>
  <cols>
    <col min="1" max="1" width="18.85546875" style="2" customWidth="1"/>
    <col min="2" max="2" width="5.7109375" style="2" customWidth="1"/>
    <col min="3" max="4" width="6.28515625" style="2" customWidth="1"/>
    <col min="5" max="5" width="6.42578125" style="2" customWidth="1"/>
    <col min="6" max="7" width="6" style="2" customWidth="1"/>
    <col min="8" max="8" width="6.7109375" style="2" customWidth="1"/>
    <col min="9" max="10" width="6.140625" style="2" customWidth="1"/>
    <col min="11" max="11" width="7" style="2" customWidth="1"/>
    <col min="12" max="12" width="6.42578125" style="2" customWidth="1"/>
    <col min="13" max="13" width="6.140625" style="2" customWidth="1"/>
    <col min="14" max="14" width="6.42578125" style="2" customWidth="1"/>
    <col min="15" max="16" width="6.28515625" style="2" customWidth="1"/>
    <col min="17" max="18" width="6" style="2" customWidth="1"/>
    <col min="19" max="19" width="6.28515625" style="2" customWidth="1"/>
    <col min="20" max="20" width="6.140625" style="2" customWidth="1"/>
    <col min="21" max="21" width="6.42578125" style="2" customWidth="1"/>
    <col min="22" max="23" width="6" style="2" customWidth="1"/>
    <col min="24" max="24" width="5" style="2" customWidth="1"/>
    <col min="25" max="25" width="6.140625" style="2" customWidth="1"/>
    <col min="26" max="26" width="6.28515625" style="2" customWidth="1"/>
    <col min="27" max="27" width="6.42578125" style="2" customWidth="1"/>
    <col min="28" max="28" width="6.7109375" style="2" customWidth="1"/>
    <col min="29" max="29" width="6.140625" style="2" customWidth="1"/>
    <col min="30" max="30" width="6.42578125" style="2" customWidth="1"/>
    <col min="31" max="31" width="6.5703125" style="2" customWidth="1"/>
    <col min="32" max="32" width="6.28515625" style="2" customWidth="1"/>
    <col min="33" max="33" width="8.85546875" style="9" bestFit="1" customWidth="1"/>
    <col min="34" max="34" width="8.28515625" style="1" bestFit="1" customWidth="1"/>
    <col min="35" max="35" width="16.140625" style="13" bestFit="1" customWidth="1"/>
  </cols>
  <sheetData>
    <row r="1" spans="1:36" ht="20.100000000000001" customHeight="1" x14ac:dyDescent="0.2">
      <c r="A1" s="138" t="s">
        <v>30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  <c r="R1" s="138"/>
      <c r="S1" s="138"/>
      <c r="T1" s="138"/>
      <c r="U1" s="138"/>
      <c r="V1" s="138"/>
      <c r="W1" s="138"/>
      <c r="X1" s="138"/>
      <c r="Y1" s="138"/>
      <c r="Z1" s="138"/>
      <c r="AA1" s="138"/>
      <c r="AB1" s="138"/>
      <c r="AC1" s="138"/>
      <c r="AD1" s="138"/>
      <c r="AE1" s="138"/>
      <c r="AF1" s="138"/>
      <c r="AG1" s="138"/>
      <c r="AH1" s="138"/>
    </row>
    <row r="2" spans="1:36" s="4" customFormat="1" ht="20.100000000000001" customHeight="1" x14ac:dyDescent="0.2">
      <c r="A2" s="137" t="s">
        <v>21</v>
      </c>
      <c r="B2" s="135" t="s">
        <v>138</v>
      </c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5"/>
      <c r="W2" s="135"/>
      <c r="X2" s="135"/>
      <c r="Y2" s="135"/>
      <c r="Z2" s="135"/>
      <c r="AA2" s="135"/>
      <c r="AB2" s="135"/>
      <c r="AC2" s="135"/>
      <c r="AD2" s="135"/>
      <c r="AE2" s="135"/>
      <c r="AF2" s="135"/>
      <c r="AG2" s="135"/>
      <c r="AH2" s="135"/>
      <c r="AI2" s="45" t="s">
        <v>54</v>
      </c>
    </row>
    <row r="3" spans="1:36" s="5" customFormat="1" ht="20.100000000000001" customHeight="1" x14ac:dyDescent="0.2">
      <c r="A3" s="137"/>
      <c r="B3" s="134">
        <v>1</v>
      </c>
      <c r="C3" s="134">
        <f>SUM(B3+1)</f>
        <v>2</v>
      </c>
      <c r="D3" s="134">
        <f t="shared" ref="D3:AD3" si="0">SUM(C3+1)</f>
        <v>3</v>
      </c>
      <c r="E3" s="134">
        <f t="shared" si="0"/>
        <v>4</v>
      </c>
      <c r="F3" s="134">
        <f t="shared" si="0"/>
        <v>5</v>
      </c>
      <c r="G3" s="134">
        <f t="shared" si="0"/>
        <v>6</v>
      </c>
      <c r="H3" s="134">
        <f t="shared" si="0"/>
        <v>7</v>
      </c>
      <c r="I3" s="134">
        <f t="shared" si="0"/>
        <v>8</v>
      </c>
      <c r="J3" s="134">
        <f t="shared" si="0"/>
        <v>9</v>
      </c>
      <c r="K3" s="134">
        <f t="shared" si="0"/>
        <v>10</v>
      </c>
      <c r="L3" s="134">
        <f t="shared" si="0"/>
        <v>11</v>
      </c>
      <c r="M3" s="134">
        <f t="shared" si="0"/>
        <v>12</v>
      </c>
      <c r="N3" s="134">
        <f t="shared" si="0"/>
        <v>13</v>
      </c>
      <c r="O3" s="134">
        <f t="shared" si="0"/>
        <v>14</v>
      </c>
      <c r="P3" s="134">
        <f t="shared" si="0"/>
        <v>15</v>
      </c>
      <c r="Q3" s="134">
        <f t="shared" si="0"/>
        <v>16</v>
      </c>
      <c r="R3" s="134">
        <f t="shared" si="0"/>
        <v>17</v>
      </c>
      <c r="S3" s="134">
        <f t="shared" si="0"/>
        <v>18</v>
      </c>
      <c r="T3" s="134">
        <f t="shared" si="0"/>
        <v>19</v>
      </c>
      <c r="U3" s="134">
        <f t="shared" si="0"/>
        <v>20</v>
      </c>
      <c r="V3" s="134">
        <f t="shared" si="0"/>
        <v>21</v>
      </c>
      <c r="W3" s="134">
        <f t="shared" si="0"/>
        <v>22</v>
      </c>
      <c r="X3" s="134">
        <f t="shared" si="0"/>
        <v>23</v>
      </c>
      <c r="Y3" s="134">
        <f t="shared" si="0"/>
        <v>24</v>
      </c>
      <c r="Z3" s="134">
        <f t="shared" si="0"/>
        <v>25</v>
      </c>
      <c r="AA3" s="134">
        <f t="shared" si="0"/>
        <v>26</v>
      </c>
      <c r="AB3" s="134">
        <f t="shared" si="0"/>
        <v>27</v>
      </c>
      <c r="AC3" s="134">
        <f t="shared" si="0"/>
        <v>28</v>
      </c>
      <c r="AD3" s="134">
        <f t="shared" si="0"/>
        <v>29</v>
      </c>
      <c r="AE3" s="134">
        <v>30</v>
      </c>
      <c r="AF3" s="134">
        <v>31</v>
      </c>
      <c r="AG3" s="42" t="s">
        <v>44</v>
      </c>
      <c r="AH3" s="34" t="s">
        <v>41</v>
      </c>
      <c r="AI3" s="45" t="s">
        <v>55</v>
      </c>
    </row>
    <row r="4" spans="1:36" s="5" customFormat="1" ht="20.100000000000001" customHeight="1" x14ac:dyDescent="0.2">
      <c r="A4" s="137"/>
      <c r="B4" s="134"/>
      <c r="C4" s="134"/>
      <c r="D4" s="134"/>
      <c r="E4" s="134"/>
      <c r="F4" s="134"/>
      <c r="G4" s="134"/>
      <c r="H4" s="134"/>
      <c r="I4" s="134"/>
      <c r="J4" s="134"/>
      <c r="K4" s="134"/>
      <c r="L4" s="134"/>
      <c r="M4" s="134"/>
      <c r="N4" s="134"/>
      <c r="O4" s="134"/>
      <c r="P4" s="134"/>
      <c r="Q4" s="134"/>
      <c r="R4" s="134"/>
      <c r="S4" s="134"/>
      <c r="T4" s="134"/>
      <c r="U4" s="134"/>
      <c r="V4" s="134"/>
      <c r="W4" s="134"/>
      <c r="X4" s="134"/>
      <c r="Y4" s="134"/>
      <c r="Z4" s="134"/>
      <c r="AA4" s="134"/>
      <c r="AB4" s="134"/>
      <c r="AC4" s="134"/>
      <c r="AD4" s="134"/>
      <c r="AE4" s="134"/>
      <c r="AF4" s="134"/>
      <c r="AG4" s="43" t="s">
        <v>39</v>
      </c>
      <c r="AH4" s="34" t="s">
        <v>39</v>
      </c>
      <c r="AI4" s="46"/>
    </row>
    <row r="5" spans="1:36" s="5" customFormat="1" ht="20.100000000000001" customHeight="1" x14ac:dyDescent="0.2">
      <c r="A5" s="14" t="s">
        <v>45</v>
      </c>
      <c r="B5" s="15">
        <f>[1]Março!$K$5</f>
        <v>0</v>
      </c>
      <c r="C5" s="15">
        <f>[1]Março!$K$6</f>
        <v>0</v>
      </c>
      <c r="D5" s="15">
        <f>[1]Março!$K$7</f>
        <v>0</v>
      </c>
      <c r="E5" s="15">
        <f>[1]Março!$K$8</f>
        <v>0</v>
      </c>
      <c r="F5" s="15">
        <f>[1]Março!$K$9</f>
        <v>0</v>
      </c>
      <c r="G5" s="15">
        <f>[1]Março!$K$10</f>
        <v>0</v>
      </c>
      <c r="H5" s="15">
        <f>[1]Março!$K$11</f>
        <v>0</v>
      </c>
      <c r="I5" s="15">
        <f>[1]Março!$K$12</f>
        <v>0</v>
      </c>
      <c r="J5" s="15">
        <f>[1]Março!$K$13</f>
        <v>0</v>
      </c>
      <c r="K5" s="15">
        <f>[1]Março!$K$14</f>
        <v>0</v>
      </c>
      <c r="L5" s="15">
        <f>[1]Março!$K$15</f>
        <v>0</v>
      </c>
      <c r="M5" s="15">
        <f>[1]Março!$K$16</f>
        <v>0</v>
      </c>
      <c r="N5" s="15">
        <f>[1]Março!$K$17</f>
        <v>0</v>
      </c>
      <c r="O5" s="15">
        <f>[1]Março!$K$18</f>
        <v>0</v>
      </c>
      <c r="P5" s="15">
        <f>[1]Março!$K$19</f>
        <v>0</v>
      </c>
      <c r="Q5" s="15">
        <f>[1]Março!$K$20</f>
        <v>0</v>
      </c>
      <c r="R5" s="15">
        <f>[1]Março!$K$21</f>
        <v>0</v>
      </c>
      <c r="S5" s="15">
        <f>[1]Março!$K$22</f>
        <v>0</v>
      </c>
      <c r="T5" s="15">
        <f>[1]Março!$K$23</f>
        <v>0</v>
      </c>
      <c r="U5" s="15">
        <f>[1]Março!$K$24</f>
        <v>0</v>
      </c>
      <c r="V5" s="15">
        <f>[1]Março!$K$25</f>
        <v>0</v>
      </c>
      <c r="W5" s="15">
        <f>[1]Março!$K$26</f>
        <v>0</v>
      </c>
      <c r="X5" s="15">
        <f>[1]Março!$K$27</f>
        <v>0</v>
      </c>
      <c r="Y5" s="15">
        <f>[1]Março!$K$28</f>
        <v>0</v>
      </c>
      <c r="Z5" s="15">
        <f>[1]Março!$K$29</f>
        <v>0</v>
      </c>
      <c r="AA5" s="15">
        <f>[1]Março!$K$30</f>
        <v>0</v>
      </c>
      <c r="AB5" s="15">
        <f>[1]Março!$K$31</f>
        <v>0</v>
      </c>
      <c r="AC5" s="15">
        <f>[1]Março!$K$32</f>
        <v>0</v>
      </c>
      <c r="AD5" s="15">
        <f>[1]Março!$K$33</f>
        <v>0</v>
      </c>
      <c r="AE5" s="15">
        <f>[1]Março!$K$34</f>
        <v>0</v>
      </c>
      <c r="AF5" s="15">
        <f>[1]Março!$K$35</f>
        <v>0</v>
      </c>
      <c r="AG5" s="33">
        <f>SUM(B5:AF5)</f>
        <v>0</v>
      </c>
      <c r="AH5" s="44">
        <f>MAX(B5:AF5)</f>
        <v>0</v>
      </c>
      <c r="AI5" s="47">
        <f t="shared" ref="AI5:AI31" si="1">COUNTIF(B5:AF5,"=0,0")</f>
        <v>31</v>
      </c>
    </row>
    <row r="6" spans="1:36" ht="17.100000000000001" customHeight="1" x14ac:dyDescent="0.2">
      <c r="A6" s="14" t="s">
        <v>0</v>
      </c>
      <c r="B6" s="16">
        <f>[2]Março!$K$5</f>
        <v>0</v>
      </c>
      <c r="C6" s="16">
        <f>[2]Março!$K$6</f>
        <v>0</v>
      </c>
      <c r="D6" s="16">
        <f>[2]Março!$K$7</f>
        <v>0</v>
      </c>
      <c r="E6" s="16">
        <f>[2]Março!$K$8</f>
        <v>11</v>
      </c>
      <c r="F6" s="16">
        <f>[2]Março!$K$9</f>
        <v>22.599999999999991</v>
      </c>
      <c r="G6" s="16">
        <f>[2]Março!$K$10</f>
        <v>2.1999999999999997</v>
      </c>
      <c r="H6" s="16">
        <f>[2]Março!$K$11</f>
        <v>0.8</v>
      </c>
      <c r="I6" s="16">
        <f>[2]Março!$K$12</f>
        <v>0.8</v>
      </c>
      <c r="J6" s="16">
        <f>[2]Março!$K$13</f>
        <v>1.9999999999999998</v>
      </c>
      <c r="K6" s="16">
        <f>[2]Março!$K$14</f>
        <v>3.8000000000000012</v>
      </c>
      <c r="L6" s="16">
        <f>[2]Março!$K$15</f>
        <v>2.1999999999999997</v>
      </c>
      <c r="M6" s="16">
        <f>[2]Março!$K$16</f>
        <v>1.5999999999999999</v>
      </c>
      <c r="N6" s="16">
        <f>[2]Março!$K$17</f>
        <v>0.2</v>
      </c>
      <c r="O6" s="16">
        <f>[2]Março!$K$18</f>
        <v>1.7999999999999998</v>
      </c>
      <c r="P6" s="16">
        <f>[2]Março!$K$19</f>
        <v>4.2000000000000011</v>
      </c>
      <c r="Q6" s="16">
        <f>[2]Março!$K$20</f>
        <v>3.8000000000000012</v>
      </c>
      <c r="R6" s="16">
        <f>[2]Março!$K$21</f>
        <v>3.4000000000000008</v>
      </c>
      <c r="S6" s="16">
        <f>[2]Março!$K$22</f>
        <v>2.1999999999999997</v>
      </c>
      <c r="T6" s="16">
        <f>[2]Março!$K$23</f>
        <v>0.2</v>
      </c>
      <c r="U6" s="16">
        <f>[2]Março!$K$24</f>
        <v>0</v>
      </c>
      <c r="V6" s="16">
        <f>[2]Março!$K$25</f>
        <v>0.2</v>
      </c>
      <c r="W6" s="16">
        <f>[2]Março!$K$26</f>
        <v>0.2</v>
      </c>
      <c r="X6" s="16">
        <f>[2]Março!$K$27</f>
        <v>0</v>
      </c>
      <c r="Y6" s="16">
        <f>[2]Março!$K$28</f>
        <v>0</v>
      </c>
      <c r="Z6" s="16">
        <f>[2]Março!$K$29</f>
        <v>0</v>
      </c>
      <c r="AA6" s="16">
        <f>[2]Março!$K$30</f>
        <v>0.8</v>
      </c>
      <c r="AB6" s="16">
        <f>[2]Março!$K$31</f>
        <v>2.1999999999999997</v>
      </c>
      <c r="AC6" s="16">
        <f>[2]Março!$K$32</f>
        <v>4.0000000000000009</v>
      </c>
      <c r="AD6" s="16">
        <f>[2]Março!$K$33</f>
        <v>6.8000000000000034</v>
      </c>
      <c r="AE6" s="16">
        <f>[2]Março!$K$34</f>
        <v>9.0000000000000018</v>
      </c>
      <c r="AF6" s="16">
        <f>[2]Março!$K$35</f>
        <v>6.8000000000000025</v>
      </c>
      <c r="AG6" s="33">
        <f t="shared" ref="AG6:AG17" si="2">SUM(B6:AF6)</f>
        <v>92.800000000000011</v>
      </c>
      <c r="AH6" s="36">
        <f>MAX(B6:AF6)</f>
        <v>22.599999999999991</v>
      </c>
      <c r="AI6" s="47">
        <f t="shared" si="1"/>
        <v>7</v>
      </c>
    </row>
    <row r="7" spans="1:36" ht="17.100000000000001" customHeight="1" x14ac:dyDescent="0.2">
      <c r="A7" s="14" t="s">
        <v>1</v>
      </c>
      <c r="B7" s="16">
        <f>[3]Março!$K$5</f>
        <v>0.2</v>
      </c>
      <c r="C7" s="16">
        <f>[3]Março!$K$6</f>
        <v>0.2</v>
      </c>
      <c r="D7" s="16">
        <f>[3]Março!$K$7</f>
        <v>0.2</v>
      </c>
      <c r="E7" s="16">
        <f>[3]Março!$K$8</f>
        <v>0.4</v>
      </c>
      <c r="F7" s="16">
        <f>[3]Março!$K$9</f>
        <v>0</v>
      </c>
      <c r="G7" s="16">
        <f>[3]Março!$K$10</f>
        <v>11.399999999999999</v>
      </c>
      <c r="H7" s="16">
        <f>[3]Março!$K$11</f>
        <v>2.8000000000000003</v>
      </c>
      <c r="I7" s="16">
        <f>[3]Março!$K$12</f>
        <v>12.2</v>
      </c>
      <c r="J7" s="16">
        <f>[3]Março!$K$13</f>
        <v>1.5999999999999999</v>
      </c>
      <c r="K7" s="16">
        <f>[3]Março!$K$14</f>
        <v>0.4</v>
      </c>
      <c r="L7" s="16">
        <f>[3]Março!$K$15</f>
        <v>10.199999999999999</v>
      </c>
      <c r="M7" s="16">
        <f>[3]Março!$K$16</f>
        <v>0</v>
      </c>
      <c r="N7" s="16">
        <f>[3]Março!$K$17</f>
        <v>0.2</v>
      </c>
      <c r="O7" s="16">
        <f>[3]Março!$K$18</f>
        <v>0</v>
      </c>
      <c r="P7" s="16">
        <f>[3]Março!$K$19</f>
        <v>1</v>
      </c>
      <c r="Q7" s="16">
        <f>[3]Março!$K$20</f>
        <v>0.2</v>
      </c>
      <c r="R7" s="16">
        <f>[3]Março!$K$21</f>
        <v>0</v>
      </c>
      <c r="S7" s="16">
        <f>[3]Março!$K$22</f>
        <v>0.4</v>
      </c>
      <c r="T7" s="16">
        <f>[3]Março!$K$23</f>
        <v>0</v>
      </c>
      <c r="U7" s="16">
        <f>[3]Março!$K$24</f>
        <v>0</v>
      </c>
      <c r="V7" s="16">
        <f>[3]Março!$K$25</f>
        <v>0.2</v>
      </c>
      <c r="W7" s="16">
        <f>[3]Março!$K$26</f>
        <v>1.2</v>
      </c>
      <c r="X7" s="16">
        <f>[3]Março!$K$27</f>
        <v>0</v>
      </c>
      <c r="Y7" s="16">
        <f>[3]Março!$K$28</f>
        <v>0.2</v>
      </c>
      <c r="Z7" s="16">
        <f>[3]Março!$K$29</f>
        <v>0</v>
      </c>
      <c r="AA7" s="16">
        <f>[3]Março!$K$30</f>
        <v>0.2</v>
      </c>
      <c r="AB7" s="16">
        <f>[3]Março!$K$31</f>
        <v>0.2</v>
      </c>
      <c r="AC7" s="16">
        <f>[3]Março!$K$32</f>
        <v>0</v>
      </c>
      <c r="AD7" s="16">
        <f>[3]Março!$K$33</f>
        <v>0</v>
      </c>
      <c r="AE7" s="16">
        <f>[3]Março!$K$34</f>
        <v>0</v>
      </c>
      <c r="AF7" s="16">
        <f>[3]Março!$K$35</f>
        <v>8.7999999999999989</v>
      </c>
      <c r="AG7" s="33">
        <f t="shared" si="2"/>
        <v>52.20000000000001</v>
      </c>
      <c r="AH7" s="36">
        <f t="shared" ref="AH7:AH17" si="3">MAX(B7:AF7)</f>
        <v>12.2</v>
      </c>
      <c r="AI7" s="47">
        <f t="shared" si="1"/>
        <v>11</v>
      </c>
    </row>
    <row r="8" spans="1:36" ht="17.100000000000001" customHeight="1" x14ac:dyDescent="0.2">
      <c r="A8" s="14" t="s">
        <v>58</v>
      </c>
      <c r="B8" s="16">
        <f>[4]Março!$K$5</f>
        <v>0</v>
      </c>
      <c r="C8" s="16">
        <f>[4]Março!$K$6</f>
        <v>0</v>
      </c>
      <c r="D8" s="16">
        <f>[4]Março!$K$7</f>
        <v>3.2</v>
      </c>
      <c r="E8" s="16">
        <f>[4]Março!$K$8</f>
        <v>1.2</v>
      </c>
      <c r="F8" s="16">
        <f>[4]Março!$K$9</f>
        <v>0</v>
      </c>
      <c r="G8" s="16">
        <f>[4]Março!$K$10</f>
        <v>19.399999999999999</v>
      </c>
      <c r="H8" s="16">
        <f>[4]Março!$K$11</f>
        <v>27.4</v>
      </c>
      <c r="I8" s="16">
        <f>[4]Março!$K$12</f>
        <v>22.8</v>
      </c>
      <c r="J8" s="16">
        <f>[4]Março!$K$13</f>
        <v>5.8000000000000007</v>
      </c>
      <c r="K8" s="16">
        <f>[4]Março!$K$14</f>
        <v>3</v>
      </c>
      <c r="L8" s="16">
        <f>[4]Março!$K$15</f>
        <v>0</v>
      </c>
      <c r="M8" s="16">
        <f>[4]Março!$K$16</f>
        <v>10.8</v>
      </c>
      <c r="N8" s="16">
        <f>[4]Março!$K$17</f>
        <v>2.5999999999999996</v>
      </c>
      <c r="O8" s="16">
        <f>[4]Março!$K$18</f>
        <v>9.4</v>
      </c>
      <c r="P8" s="16">
        <f>[4]Março!$K$19</f>
        <v>0</v>
      </c>
      <c r="Q8" s="16">
        <f>[4]Março!$K$20</f>
        <v>0.4</v>
      </c>
      <c r="R8" s="16">
        <f>[4]Março!$K$21</f>
        <v>0</v>
      </c>
      <c r="S8" s="16">
        <f>[4]Março!$K$22</f>
        <v>0</v>
      </c>
      <c r="T8" s="16">
        <f>[4]Março!$K$23</f>
        <v>5</v>
      </c>
      <c r="U8" s="16">
        <f>[4]Março!$K$24</f>
        <v>1.8</v>
      </c>
      <c r="V8" s="16">
        <f>[4]Março!$K$25</f>
        <v>0</v>
      </c>
      <c r="W8" s="16">
        <f>[4]Março!$K$26</f>
        <v>0</v>
      </c>
      <c r="X8" s="16">
        <f>[4]Março!$K$27</f>
        <v>0</v>
      </c>
      <c r="Y8" s="16">
        <f>[4]Março!$K$28</f>
        <v>0</v>
      </c>
      <c r="Z8" s="16">
        <f>[4]Março!$K$29</f>
        <v>0</v>
      </c>
      <c r="AA8" s="16">
        <f>[4]Março!$K$30</f>
        <v>0</v>
      </c>
      <c r="AB8" s="16">
        <f>[4]Março!$K$31</f>
        <v>42.000000000000007</v>
      </c>
      <c r="AC8" s="16">
        <f>[4]Março!$K$32</f>
        <v>0.2</v>
      </c>
      <c r="AD8" s="16">
        <f>[4]Março!$K$33</f>
        <v>21.2</v>
      </c>
      <c r="AE8" s="16">
        <f>[4]Março!$K$34</f>
        <v>2.2000000000000002</v>
      </c>
      <c r="AF8" s="16">
        <f>[4]Março!$K$35</f>
        <v>3.8000000000000003</v>
      </c>
      <c r="AG8" s="33">
        <f t="shared" ref="AG8" si="4">SUM(B8:AF8)</f>
        <v>182.2</v>
      </c>
      <c r="AH8" s="36">
        <f t="shared" si="3"/>
        <v>42.000000000000007</v>
      </c>
      <c r="AI8" s="47">
        <f t="shared" si="1"/>
        <v>13</v>
      </c>
    </row>
    <row r="9" spans="1:36" ht="17.100000000000001" customHeight="1" x14ac:dyDescent="0.2">
      <c r="A9" s="14" t="s">
        <v>46</v>
      </c>
      <c r="B9" s="16">
        <f>[5]Março!$K$5</f>
        <v>4.4000000000000004</v>
      </c>
      <c r="C9" s="16">
        <f>[5]Março!$K$6</f>
        <v>0</v>
      </c>
      <c r="D9" s="16">
        <f>[5]Março!$K$7</f>
        <v>0.2</v>
      </c>
      <c r="E9" s="16">
        <f>[5]Março!$K$8</f>
        <v>0</v>
      </c>
      <c r="F9" s="16">
        <f>[5]Março!$K$9</f>
        <v>3.4000000000000004</v>
      </c>
      <c r="G9" s="16">
        <f>[5]Março!$K$10</f>
        <v>23.799999999999997</v>
      </c>
      <c r="H9" s="16">
        <f>[5]Março!$K$11</f>
        <v>0.2</v>
      </c>
      <c r="I9" s="16">
        <f>[5]Março!$K$12</f>
        <v>23.200000000000003</v>
      </c>
      <c r="J9" s="16">
        <f>[5]Março!$K$13</f>
        <v>0.60000000000000009</v>
      </c>
      <c r="K9" s="16">
        <f>[5]Março!$K$14</f>
        <v>0</v>
      </c>
      <c r="L9" s="16">
        <f>[5]Março!$K$15</f>
        <v>0</v>
      </c>
      <c r="M9" s="16">
        <f>[5]Março!$K$16</f>
        <v>0</v>
      </c>
      <c r="N9" s="16">
        <f>[5]Março!$K$17</f>
        <v>0.2</v>
      </c>
      <c r="O9" s="16">
        <f>[5]Março!$K$18</f>
        <v>11</v>
      </c>
      <c r="P9" s="16">
        <f>[5]Março!$K$19</f>
        <v>0</v>
      </c>
      <c r="Q9" s="16">
        <f>[5]Março!$K$20</f>
        <v>9</v>
      </c>
      <c r="R9" s="16">
        <f>[5]Março!$K$21</f>
        <v>2.8</v>
      </c>
      <c r="S9" s="16">
        <f>[5]Março!$K$22</f>
        <v>4.4000000000000004</v>
      </c>
      <c r="T9" s="16">
        <f>[5]Março!$K$23</f>
        <v>0.8</v>
      </c>
      <c r="U9" s="16">
        <f>[5]Março!$K$24</f>
        <v>0</v>
      </c>
      <c r="V9" s="16">
        <f>[5]Março!$K$25</f>
        <v>0</v>
      </c>
      <c r="W9" s="16">
        <f>[5]Março!$K$26</f>
        <v>0</v>
      </c>
      <c r="X9" s="16">
        <f>[5]Março!$K$27</f>
        <v>0</v>
      </c>
      <c r="Y9" s="16">
        <f>[5]Março!$K$28</f>
        <v>0</v>
      </c>
      <c r="Z9" s="16">
        <f>[5]Março!$K$29</f>
        <v>0</v>
      </c>
      <c r="AA9" s="16">
        <f>[5]Março!$K$30</f>
        <v>6.8</v>
      </c>
      <c r="AB9" s="16">
        <f>[5]Março!$K$31</f>
        <v>11.799999999999999</v>
      </c>
      <c r="AC9" s="16">
        <f>[5]Março!$K$32</f>
        <v>0</v>
      </c>
      <c r="AD9" s="16">
        <f>[5]Março!$K$33</f>
        <v>1.8</v>
      </c>
      <c r="AE9" s="16">
        <f>[5]Março!$K$34</f>
        <v>0</v>
      </c>
      <c r="AF9" s="16">
        <f>[5]Março!$K$35</f>
        <v>32.200000000000003</v>
      </c>
      <c r="AG9" s="33">
        <f t="shared" ref="AG9" si="5">SUM(B9:AF9)</f>
        <v>136.6</v>
      </c>
      <c r="AH9" s="36">
        <f t="shared" ref="AH9" si="6">MAX(B9:AF9)</f>
        <v>32.200000000000003</v>
      </c>
      <c r="AI9" s="47">
        <f t="shared" si="1"/>
        <v>14</v>
      </c>
    </row>
    <row r="10" spans="1:36" ht="17.100000000000001" customHeight="1" x14ac:dyDescent="0.2">
      <c r="A10" s="14" t="s">
        <v>2</v>
      </c>
      <c r="B10" s="16">
        <f>[6]Março!$K$5</f>
        <v>0.4</v>
      </c>
      <c r="C10" s="16">
        <f>[6]Março!$K$6</f>
        <v>0</v>
      </c>
      <c r="D10" s="16">
        <f>[6]Março!$K$7</f>
        <v>5.6000000000000005</v>
      </c>
      <c r="E10" s="16">
        <f>[6]Março!$K$8</f>
        <v>0</v>
      </c>
      <c r="F10" s="16">
        <f>[6]Março!$K$9</f>
        <v>0</v>
      </c>
      <c r="G10" s="16">
        <f>[6]Março!$K$10</f>
        <v>1</v>
      </c>
      <c r="H10" s="16">
        <f>[6]Março!$K$11</f>
        <v>0</v>
      </c>
      <c r="I10" s="16">
        <f>[6]Março!$K$12</f>
        <v>7.6</v>
      </c>
      <c r="J10" s="16">
        <f>[6]Março!$K$13</f>
        <v>38.6</v>
      </c>
      <c r="K10" s="16">
        <f>[6]Março!$K$14</f>
        <v>0.2</v>
      </c>
      <c r="L10" s="16">
        <f>[6]Março!$K$15</f>
        <v>4.6000000000000005</v>
      </c>
      <c r="M10" s="16">
        <f>[6]Março!$K$16</f>
        <v>0</v>
      </c>
      <c r="N10" s="16">
        <f>[6]Março!$K$17</f>
        <v>0</v>
      </c>
      <c r="O10" s="16">
        <f>[6]Março!$K$18</f>
        <v>0</v>
      </c>
      <c r="P10" s="16">
        <f>[6]Março!$K$19</f>
        <v>4.4000000000000004</v>
      </c>
      <c r="Q10" s="16">
        <f>[6]Março!$K$20</f>
        <v>0.2</v>
      </c>
      <c r="R10" s="16">
        <f>[6]Março!$K$21</f>
        <v>0</v>
      </c>
      <c r="S10" s="16">
        <f>[6]Março!$K$22</f>
        <v>0</v>
      </c>
      <c r="T10" s="16">
        <f>[6]Março!$K$23</f>
        <v>0</v>
      </c>
      <c r="U10" s="16">
        <f>[6]Março!$K$24</f>
        <v>0</v>
      </c>
      <c r="V10" s="16">
        <f>[6]Março!$K$25</f>
        <v>0</v>
      </c>
      <c r="W10" s="16">
        <f>[6]Março!$K$26</f>
        <v>0</v>
      </c>
      <c r="X10" s="16">
        <f>[6]Março!$K$27</f>
        <v>0</v>
      </c>
      <c r="Y10" s="16">
        <f>[6]Março!$K$28</f>
        <v>0</v>
      </c>
      <c r="Z10" s="16">
        <f>[6]Março!$K$29</f>
        <v>0</v>
      </c>
      <c r="AA10" s="16">
        <f>[6]Março!$K$30</f>
        <v>2.4</v>
      </c>
      <c r="AB10" s="16">
        <f>[6]Março!$K$31</f>
        <v>0.2</v>
      </c>
      <c r="AC10" s="16">
        <f>[6]Março!$K$32</f>
        <v>0.2</v>
      </c>
      <c r="AD10" s="16">
        <f>[6]Março!$K$33</f>
        <v>0</v>
      </c>
      <c r="AE10" s="16">
        <f>[6]Março!$K$34</f>
        <v>6.2</v>
      </c>
      <c r="AF10" s="16">
        <f>[6]Março!$K$35</f>
        <v>1</v>
      </c>
      <c r="AG10" s="33">
        <f t="shared" si="2"/>
        <v>72.600000000000023</v>
      </c>
      <c r="AH10" s="36">
        <f t="shared" si="3"/>
        <v>38.6</v>
      </c>
      <c r="AI10" s="47">
        <f t="shared" si="1"/>
        <v>17</v>
      </c>
    </row>
    <row r="11" spans="1:36" ht="17.100000000000001" customHeight="1" x14ac:dyDescent="0.2">
      <c r="A11" s="14" t="s">
        <v>3</v>
      </c>
      <c r="B11" s="16">
        <f>[7]Março!$K$5</f>
        <v>7.0000000000000018</v>
      </c>
      <c r="C11" s="16">
        <f>[7]Março!$K$6</f>
        <v>6.6000000000000023</v>
      </c>
      <c r="D11" s="16">
        <f>[7]Março!$K$7</f>
        <v>5.8000000000000016</v>
      </c>
      <c r="E11" s="16">
        <f>[7]Março!$K$8</f>
        <v>0.2</v>
      </c>
      <c r="F11" s="16">
        <f>[7]Março!$K$9</f>
        <v>0</v>
      </c>
      <c r="G11" s="16">
        <f>[7]Março!$K$10</f>
        <v>4.4000000000000012</v>
      </c>
      <c r="H11" s="16">
        <f>[7]Março!$K$11</f>
        <v>1.4</v>
      </c>
      <c r="I11" s="16">
        <f>[7]Março!$K$12</f>
        <v>8.9999999999999982</v>
      </c>
      <c r="J11" s="16">
        <f>[7]Março!$K$13</f>
        <v>4.0000000000000009</v>
      </c>
      <c r="K11" s="16">
        <f>[7]Março!$K$14</f>
        <v>3.2000000000000006</v>
      </c>
      <c r="L11" s="16">
        <f>[7]Março!$K$15</f>
        <v>3.2000000000000006</v>
      </c>
      <c r="M11" s="16">
        <f>[7]Março!$K$16</f>
        <v>2.1999999999999997</v>
      </c>
      <c r="N11" s="16">
        <f>[7]Março!$K$17</f>
        <v>2.4</v>
      </c>
      <c r="O11" s="16">
        <f>[7]Março!$K$18</f>
        <v>1.5999999999999999</v>
      </c>
      <c r="P11" s="16">
        <f>[7]Março!$K$19</f>
        <v>20.599999999999994</v>
      </c>
      <c r="Q11" s="16">
        <f>[7]Março!$K$20</f>
        <v>17.399999999999995</v>
      </c>
      <c r="R11" s="16">
        <f>[7]Março!$K$21</f>
        <v>4.4000000000000004</v>
      </c>
      <c r="S11" s="16">
        <f>[7]Março!$K$22</f>
        <v>5.2000000000000011</v>
      </c>
      <c r="T11" s="16">
        <f>[7]Março!$K$23</f>
        <v>1.4</v>
      </c>
      <c r="U11" s="16">
        <f>[7]Março!$K$24</f>
        <v>8.7999999999999989</v>
      </c>
      <c r="V11" s="16">
        <f>[7]Março!$K$25</f>
        <v>3.4000000000000004</v>
      </c>
      <c r="W11" s="16">
        <f>[7]Março!$K$26</f>
        <v>5.4000000000000021</v>
      </c>
      <c r="X11" s="16">
        <f>[7]Março!$K$27</f>
        <v>0.4</v>
      </c>
      <c r="Y11" s="16">
        <f>[7]Março!$K$28</f>
        <v>0</v>
      </c>
      <c r="Z11" s="16">
        <f>[7]Março!$K$29</f>
        <v>0</v>
      </c>
      <c r="AA11" s="16">
        <f>[7]Março!$K$30</f>
        <v>0</v>
      </c>
      <c r="AB11" s="16">
        <f>[7]Março!$K$31</f>
        <v>3.2000000000000006</v>
      </c>
      <c r="AC11" s="16">
        <f>[7]Março!$K$32</f>
        <v>0</v>
      </c>
      <c r="AD11" s="16">
        <f>[7]Março!$K$33</f>
        <v>3.8</v>
      </c>
      <c r="AE11" s="16">
        <f>[7]Março!$K$34</f>
        <v>20.399999999999999</v>
      </c>
      <c r="AF11" s="16">
        <f>[7]Março!$K$35</f>
        <v>0</v>
      </c>
      <c r="AG11" s="33">
        <f t="shared" si="2"/>
        <v>145.40000000000003</v>
      </c>
      <c r="AH11" s="36">
        <f t="shared" si="3"/>
        <v>20.599999999999994</v>
      </c>
      <c r="AI11" s="47">
        <f t="shared" si="1"/>
        <v>6</v>
      </c>
    </row>
    <row r="12" spans="1:36" ht="17.100000000000001" customHeight="1" x14ac:dyDescent="0.2">
      <c r="A12" s="14" t="s">
        <v>4</v>
      </c>
      <c r="B12" s="16">
        <f>[8]Março!$K$5</f>
        <v>19.8</v>
      </c>
      <c r="C12" s="16">
        <f>[8]Março!$K$6</f>
        <v>2.8</v>
      </c>
      <c r="D12" s="16">
        <f>[8]Março!$K$7</f>
        <v>53.400000000000006</v>
      </c>
      <c r="E12" s="16">
        <f>[8]Março!$K$8</f>
        <v>6</v>
      </c>
      <c r="F12" s="16">
        <f>[8]Março!$K$9</f>
        <v>3.5999999999999996</v>
      </c>
      <c r="G12" s="16">
        <f>[8]Março!$K$10</f>
        <v>9.1999999999999993</v>
      </c>
      <c r="H12" s="16">
        <f>[8]Março!$K$11</f>
        <v>16.8</v>
      </c>
      <c r="I12" s="16">
        <f>[8]Março!$K$12</f>
        <v>0.8</v>
      </c>
      <c r="J12" s="16">
        <f>[8]Março!$K$13</f>
        <v>8.6</v>
      </c>
      <c r="K12" s="16">
        <f>[8]Março!$K$14</f>
        <v>1.4</v>
      </c>
      <c r="L12" s="16">
        <f>[8]Março!$K$15</f>
        <v>0.2</v>
      </c>
      <c r="M12" s="16">
        <f>[8]Março!$K$16</f>
        <v>0</v>
      </c>
      <c r="N12" s="16">
        <f>[8]Março!$K$17</f>
        <v>53.000000000000007</v>
      </c>
      <c r="O12" s="16">
        <f>[8]Março!$K$18</f>
        <v>9.4</v>
      </c>
      <c r="P12" s="16">
        <f>[8]Março!$K$19</f>
        <v>16.200000000000003</v>
      </c>
      <c r="Q12" s="16">
        <f>[8]Março!$K$20</f>
        <v>4</v>
      </c>
      <c r="R12" s="16">
        <f>[8]Março!$K$21</f>
        <v>0.60000000000000009</v>
      </c>
      <c r="S12" s="16">
        <f>[8]Março!$K$22</f>
        <v>8.4</v>
      </c>
      <c r="T12" s="16">
        <f>[8]Março!$K$23</f>
        <v>1.2</v>
      </c>
      <c r="U12" s="16">
        <f>[8]Março!$K$24</f>
        <v>16</v>
      </c>
      <c r="V12" s="16">
        <f>[8]Março!$K$25</f>
        <v>3</v>
      </c>
      <c r="W12" s="16">
        <f>[8]Março!$K$26</f>
        <v>0.2</v>
      </c>
      <c r="X12" s="16">
        <f>[8]Março!$K$27</f>
        <v>0</v>
      </c>
      <c r="Y12" s="16">
        <f>[8]Março!$K$28</f>
        <v>0</v>
      </c>
      <c r="Z12" s="16">
        <f>[8]Março!$K$29</f>
        <v>5.4</v>
      </c>
      <c r="AA12" s="16">
        <f>[8]Março!$K$30</f>
        <v>8.3999999999999986</v>
      </c>
      <c r="AB12" s="16">
        <f>[8]Março!$K$31</f>
        <v>9.6000000000000014</v>
      </c>
      <c r="AC12" s="16">
        <f>[8]Março!$K$32</f>
        <v>3.1999999999999997</v>
      </c>
      <c r="AD12" s="16">
        <f>[8]Março!$K$33</f>
        <v>27</v>
      </c>
      <c r="AE12" s="16">
        <f>[8]Março!$K$34</f>
        <v>3.4</v>
      </c>
      <c r="AF12" s="16">
        <f>[8]Março!$K$35</f>
        <v>1.6</v>
      </c>
      <c r="AG12" s="33">
        <f t="shared" si="2"/>
        <v>293.2</v>
      </c>
      <c r="AH12" s="36">
        <f t="shared" si="3"/>
        <v>53.400000000000006</v>
      </c>
      <c r="AI12" s="47">
        <f t="shared" si="1"/>
        <v>3</v>
      </c>
    </row>
    <row r="13" spans="1:36" ht="17.100000000000001" customHeight="1" x14ac:dyDescent="0.2">
      <c r="A13" s="14" t="s">
        <v>5</v>
      </c>
      <c r="B13" s="17">
        <f>[9]Março!$K$5</f>
        <v>0</v>
      </c>
      <c r="C13" s="17">
        <f>[9]Março!$K$6</f>
        <v>0.4</v>
      </c>
      <c r="D13" s="17">
        <f>[9]Março!$K$7</f>
        <v>0</v>
      </c>
      <c r="E13" s="17">
        <f>[9]Março!$K$8</f>
        <v>3.8</v>
      </c>
      <c r="F13" s="17">
        <f>[9]Março!$K$9</f>
        <v>0</v>
      </c>
      <c r="G13" s="17">
        <f>[9]Março!$K$10</f>
        <v>7</v>
      </c>
      <c r="H13" s="17">
        <f>[9]Março!$K$11</f>
        <v>0</v>
      </c>
      <c r="I13" s="17">
        <f>[9]Março!$K$12</f>
        <v>0</v>
      </c>
      <c r="J13" s="17">
        <f>[9]Março!$K$13</f>
        <v>3.4000000000000004</v>
      </c>
      <c r="K13" s="17">
        <f>[9]Março!$K$14</f>
        <v>0.2</v>
      </c>
      <c r="L13" s="17">
        <f>[9]Março!$K$15</f>
        <v>0</v>
      </c>
      <c r="M13" s="17">
        <f>[9]Março!$K$16</f>
        <v>0</v>
      </c>
      <c r="N13" s="17">
        <f>[9]Março!$K$17</f>
        <v>0</v>
      </c>
      <c r="O13" s="17">
        <f>[9]Março!$K$18</f>
        <v>0</v>
      </c>
      <c r="P13" s="17">
        <f>[9]Março!$K$19</f>
        <v>0</v>
      </c>
      <c r="Q13" s="17">
        <f>[9]Março!$K$20</f>
        <v>0</v>
      </c>
      <c r="R13" s="17">
        <f>[9]Março!$K$21</f>
        <v>0</v>
      </c>
      <c r="S13" s="17">
        <f>[9]Março!$K$22</f>
        <v>0</v>
      </c>
      <c r="T13" s="17">
        <f>[9]Março!$K$23</f>
        <v>0</v>
      </c>
      <c r="U13" s="17">
        <f>[9]Março!$K$24</f>
        <v>0</v>
      </c>
      <c r="V13" s="17">
        <f>[9]Março!$K$25</f>
        <v>0</v>
      </c>
      <c r="W13" s="17">
        <f>[9]Março!$K$26</f>
        <v>0</v>
      </c>
      <c r="X13" s="17">
        <f>[9]Março!$K$27</f>
        <v>0</v>
      </c>
      <c r="Y13" s="17">
        <f>[9]Março!$K$28</f>
        <v>0</v>
      </c>
      <c r="Z13" s="17">
        <f>[9]Março!$K$29</f>
        <v>1.2</v>
      </c>
      <c r="AA13" s="17">
        <f>[9]Março!$K$30</f>
        <v>0.2</v>
      </c>
      <c r="AB13" s="17">
        <f>[9]Março!$K$31</f>
        <v>4.8</v>
      </c>
      <c r="AC13" s="17">
        <f>[9]Março!$K$32</f>
        <v>0</v>
      </c>
      <c r="AD13" s="17">
        <f>[9]Março!$K$33</f>
        <v>0</v>
      </c>
      <c r="AE13" s="17">
        <f>[9]Março!$K$34</f>
        <v>0</v>
      </c>
      <c r="AF13" s="17">
        <f>[9]Março!$K$35</f>
        <v>5.8</v>
      </c>
      <c r="AG13" s="33">
        <f t="shared" si="2"/>
        <v>26.8</v>
      </c>
      <c r="AH13" s="36">
        <f t="shared" si="3"/>
        <v>7</v>
      </c>
      <c r="AI13" s="47">
        <f t="shared" si="1"/>
        <v>22</v>
      </c>
    </row>
    <row r="14" spans="1:36" ht="17.100000000000001" customHeight="1" x14ac:dyDescent="0.2">
      <c r="A14" s="14" t="s">
        <v>48</v>
      </c>
      <c r="B14" s="17">
        <f>[10]Março!$K$5</f>
        <v>16.999999999999996</v>
      </c>
      <c r="C14" s="17">
        <f>[10]Março!$K$6</f>
        <v>9.1999999999999993</v>
      </c>
      <c r="D14" s="17">
        <f>[10]Março!$K$7</f>
        <v>19.600000000000001</v>
      </c>
      <c r="E14" s="17">
        <f>[10]Março!$K$8</f>
        <v>0.60000000000000009</v>
      </c>
      <c r="F14" s="17">
        <f>[10]Março!$K$9</f>
        <v>18.399999999999999</v>
      </c>
      <c r="G14" s="17">
        <f>[10]Março!$K$10</f>
        <v>2</v>
      </c>
      <c r="H14" s="17">
        <f>[10]Março!$K$11</f>
        <v>1.8</v>
      </c>
      <c r="I14" s="17">
        <f>[10]Março!$K$12</f>
        <v>0.4</v>
      </c>
      <c r="J14" s="17">
        <f>[10]Março!$K$13</f>
        <v>4</v>
      </c>
      <c r="K14" s="17">
        <f>[10]Março!$K$14</f>
        <v>0</v>
      </c>
      <c r="L14" s="17">
        <f>[10]Março!$K$15</f>
        <v>0.2</v>
      </c>
      <c r="M14" s="17">
        <f>[10]Março!$K$16</f>
        <v>0</v>
      </c>
      <c r="N14" s="17">
        <f>[10]Março!$K$17</f>
        <v>5.4</v>
      </c>
      <c r="O14" s="17">
        <f>[10]Março!$K$18</f>
        <v>0.2</v>
      </c>
      <c r="P14" s="17">
        <f>[10]Março!$K$19</f>
        <v>0</v>
      </c>
      <c r="Q14" s="17">
        <f>[10]Março!$K$20</f>
        <v>20.399999999999999</v>
      </c>
      <c r="R14" s="17">
        <f>[10]Março!$K$21</f>
        <v>34.800000000000004</v>
      </c>
      <c r="S14" s="17">
        <f>[10]Março!$K$22</f>
        <v>4.5999999999999996</v>
      </c>
      <c r="T14" s="17">
        <f>[10]Março!$K$23</f>
        <v>0.4</v>
      </c>
      <c r="U14" s="17">
        <f>[10]Março!$K$24</f>
        <v>0.2</v>
      </c>
      <c r="V14" s="17">
        <f>[10]Março!$K$25</f>
        <v>7.8000000000000007</v>
      </c>
      <c r="W14" s="17">
        <f>[10]Março!$K$26</f>
        <v>0.2</v>
      </c>
      <c r="X14" s="17">
        <f>[10]Março!$K$27</f>
        <v>0</v>
      </c>
      <c r="Y14" s="17">
        <f>[10]Março!$K$28</f>
        <v>0</v>
      </c>
      <c r="Z14" s="17">
        <f>[10]Março!$K$29</f>
        <v>22.6</v>
      </c>
      <c r="AA14" s="17">
        <f>[10]Março!$K$30</f>
        <v>10.4</v>
      </c>
      <c r="AB14" s="17">
        <f>[10]Março!$K$31</f>
        <v>9.9999999999999964</v>
      </c>
      <c r="AC14" s="17">
        <f>[10]Março!$K$32</f>
        <v>0</v>
      </c>
      <c r="AD14" s="17">
        <f>[10]Março!$K$33</f>
        <v>9.1999999999999993</v>
      </c>
      <c r="AE14" s="17">
        <f>[10]Março!$K$34</f>
        <v>39.199999999999996</v>
      </c>
      <c r="AF14" s="17">
        <f>[10]Março!$K$35</f>
        <v>0.8</v>
      </c>
      <c r="AG14" s="33">
        <f t="shared" ref="AG14" si="7">SUM(B14:AF14)</f>
        <v>239.4</v>
      </c>
      <c r="AH14" s="36">
        <f t="shared" ref="AH14" si="8">MAX(B14:AF14)</f>
        <v>39.199999999999996</v>
      </c>
      <c r="AI14" s="47">
        <f t="shared" si="1"/>
        <v>6</v>
      </c>
    </row>
    <row r="15" spans="1:36" ht="17.100000000000001" customHeight="1" x14ac:dyDescent="0.2">
      <c r="A15" s="14" t="s">
        <v>6</v>
      </c>
      <c r="B15" s="17">
        <f>[11]Março!$K$5</f>
        <v>0.60000000000000009</v>
      </c>
      <c r="C15" s="17">
        <f>[11]Março!$K$6</f>
        <v>0.4</v>
      </c>
      <c r="D15" s="17">
        <f>[11]Março!$K$7</f>
        <v>0.4</v>
      </c>
      <c r="E15" s="17">
        <f>[11]Março!$K$8</f>
        <v>0.4</v>
      </c>
      <c r="F15" s="17">
        <f>[11]Março!$K$9</f>
        <v>0.4</v>
      </c>
      <c r="G15" s="17">
        <f>[11]Março!$K$10</f>
        <v>0.4</v>
      </c>
      <c r="H15" s="17">
        <f>[11]Março!$K$11</f>
        <v>0.4</v>
      </c>
      <c r="I15" s="17">
        <f>[11]Março!$K$12</f>
        <v>0.4</v>
      </c>
      <c r="J15" s="17">
        <f>[11]Março!$K$13</f>
        <v>0.2</v>
      </c>
      <c r="K15" s="17">
        <f>[11]Março!$K$14</f>
        <v>0.4</v>
      </c>
      <c r="L15" s="17">
        <f>[11]Março!$K$15</f>
        <v>0.2</v>
      </c>
      <c r="M15" s="17">
        <f>[11]Março!$K$16</f>
        <v>0.2</v>
      </c>
      <c r="N15" s="17">
        <f>[11]Março!$K$17</f>
        <v>0</v>
      </c>
      <c r="O15" s="17">
        <f>[11]Março!$K$18</f>
        <v>0.2</v>
      </c>
      <c r="P15" s="17">
        <f>[11]Março!$K$19</f>
        <v>0</v>
      </c>
      <c r="Q15" s="17">
        <f>[11]Março!$K$20</f>
        <v>0.2</v>
      </c>
      <c r="R15" s="17">
        <f>[11]Março!$K$21</f>
        <v>0</v>
      </c>
      <c r="S15" s="17">
        <f>[11]Março!$K$22</f>
        <v>0.2</v>
      </c>
      <c r="T15" s="17">
        <f>[11]Março!$K$23</f>
        <v>0</v>
      </c>
      <c r="U15" s="17">
        <f>[11]Março!$K$24</f>
        <v>0.2</v>
      </c>
      <c r="V15" s="17">
        <f>[11]Março!$K$25</f>
        <v>0</v>
      </c>
      <c r="W15" s="17">
        <f>[11]Março!$K$26</f>
        <v>0</v>
      </c>
      <c r="X15" s="17">
        <f>[11]Março!$K$27</f>
        <v>0.2</v>
      </c>
      <c r="Y15" s="17">
        <f>[11]Março!$K$28</f>
        <v>0</v>
      </c>
      <c r="Z15" s="17">
        <f>[11]Março!$K$29</f>
        <v>0</v>
      </c>
      <c r="AA15" s="17">
        <f>[11]Março!$K$30</f>
        <v>0.2</v>
      </c>
      <c r="AB15" s="17">
        <f>[11]Março!$K$31</f>
        <v>0</v>
      </c>
      <c r="AC15" s="17">
        <f>[11]Março!$K$32</f>
        <v>0.2</v>
      </c>
      <c r="AD15" s="17">
        <f>[11]Março!$K$33</f>
        <v>0</v>
      </c>
      <c r="AE15" s="17">
        <f>[11]Março!$K$34</f>
        <v>1.7999999999999998</v>
      </c>
      <c r="AF15" s="17">
        <f>[11]Março!$K$35</f>
        <v>0.60000000000000009</v>
      </c>
      <c r="AG15" s="33">
        <f t="shared" si="2"/>
        <v>8.2000000000000011</v>
      </c>
      <c r="AH15" s="36">
        <f t="shared" si="3"/>
        <v>1.7999999999999998</v>
      </c>
      <c r="AI15" s="47">
        <f t="shared" si="1"/>
        <v>10</v>
      </c>
    </row>
    <row r="16" spans="1:36" ht="17.100000000000001" customHeight="1" x14ac:dyDescent="0.2">
      <c r="A16" s="14" t="s">
        <v>7</v>
      </c>
      <c r="B16" s="17">
        <f>[12]Março!$K$5</f>
        <v>0</v>
      </c>
      <c r="C16" s="17">
        <f>[12]Março!$K$6</f>
        <v>0</v>
      </c>
      <c r="D16" s="17">
        <f>[12]Março!$K$7</f>
        <v>0</v>
      </c>
      <c r="E16" s="17">
        <f>[12]Março!$K$8</f>
        <v>6</v>
      </c>
      <c r="F16" s="17">
        <f>[12]Março!$K$9</f>
        <v>0</v>
      </c>
      <c r="G16" s="17">
        <f>[12]Março!$K$10</f>
        <v>2.6</v>
      </c>
      <c r="H16" s="17">
        <f>[12]Março!$K$11</f>
        <v>20.2</v>
      </c>
      <c r="I16" s="17">
        <f>[12]Março!$K$12</f>
        <v>42</v>
      </c>
      <c r="J16" s="17" t="str">
        <f>[12]Março!$K$13</f>
        <v>*</v>
      </c>
      <c r="K16" s="17" t="str">
        <f>[12]Março!$K$14</f>
        <v>*</v>
      </c>
      <c r="L16" s="17">
        <f>[12]Março!$K$15</f>
        <v>0</v>
      </c>
      <c r="M16" s="17">
        <f>[12]Março!$K$16</f>
        <v>17</v>
      </c>
      <c r="N16" s="17">
        <f>[12]Março!$K$17</f>
        <v>0</v>
      </c>
      <c r="O16" s="17">
        <f>[12]Março!$K$18</f>
        <v>0.6</v>
      </c>
      <c r="P16" s="17">
        <f>[12]Março!$K$19</f>
        <v>3.4</v>
      </c>
      <c r="Q16" s="17">
        <f>[12]Março!$K$20</f>
        <v>0</v>
      </c>
      <c r="R16" s="17">
        <f>[12]Março!$K$21</f>
        <v>0</v>
      </c>
      <c r="S16" s="17">
        <f>[12]Março!$K$22</f>
        <v>0</v>
      </c>
      <c r="T16" s="17">
        <f>[12]Março!$K$23</f>
        <v>0</v>
      </c>
      <c r="U16" s="17">
        <f>[12]Março!$K$24</f>
        <v>0</v>
      </c>
      <c r="V16" s="17">
        <f>[12]Março!$K$25</f>
        <v>0.6</v>
      </c>
      <c r="W16" s="17">
        <f>[12]Março!$K$26</f>
        <v>0</v>
      </c>
      <c r="X16" s="17">
        <f>[12]Março!$K$27</f>
        <v>0</v>
      </c>
      <c r="Y16" s="17">
        <f>[12]Março!$K$28</f>
        <v>0</v>
      </c>
      <c r="Z16" s="17">
        <f>[12]Março!$K$29</f>
        <v>0</v>
      </c>
      <c r="AA16" s="17">
        <f>[12]Março!$K$30</f>
        <v>39.799999999999997</v>
      </c>
      <c r="AB16" s="17">
        <f>[12]Março!$K$31</f>
        <v>0.8</v>
      </c>
      <c r="AC16" s="17">
        <f>[12]Março!$K$32</f>
        <v>19.8</v>
      </c>
      <c r="AD16" s="17">
        <f>[12]Março!$K$33</f>
        <v>4</v>
      </c>
      <c r="AE16" s="17">
        <f>[12]Março!$K$34</f>
        <v>0</v>
      </c>
      <c r="AF16" s="17">
        <f>[12]Março!$K$35</f>
        <v>21.4</v>
      </c>
      <c r="AG16" s="33">
        <f t="shared" si="2"/>
        <v>178.20000000000002</v>
      </c>
      <c r="AH16" s="36">
        <f t="shared" si="3"/>
        <v>42</v>
      </c>
      <c r="AI16" s="47">
        <f t="shared" si="1"/>
        <v>16</v>
      </c>
      <c r="AJ16" s="25" t="s">
        <v>50</v>
      </c>
    </row>
    <row r="17" spans="1:35" ht="17.100000000000001" customHeight="1" x14ac:dyDescent="0.2">
      <c r="A17" s="14" t="s">
        <v>8</v>
      </c>
      <c r="B17" s="16">
        <f>[13]Março!$K$5</f>
        <v>0</v>
      </c>
      <c r="C17" s="16">
        <f>[13]Março!$K$6</f>
        <v>0</v>
      </c>
      <c r="D17" s="16">
        <f>[13]Março!$K$7</f>
        <v>7</v>
      </c>
      <c r="E17" s="16">
        <f>[13]Março!$K$8</f>
        <v>1.4</v>
      </c>
      <c r="F17" s="16">
        <f>[13]Março!$K$9</f>
        <v>2.8000000000000003</v>
      </c>
      <c r="G17" s="16">
        <f>[13]Março!$K$10</f>
        <v>14.8</v>
      </c>
      <c r="H17" s="16">
        <f>[13]Março!$K$11</f>
        <v>0</v>
      </c>
      <c r="I17" s="16">
        <f>[13]Março!$K$12</f>
        <v>3.4</v>
      </c>
      <c r="J17" s="16">
        <f>[13]Março!$K$13</f>
        <v>3.4</v>
      </c>
      <c r="K17" s="16">
        <f>[13]Março!$K$14</f>
        <v>6.8000000000000007</v>
      </c>
      <c r="L17" s="16">
        <f>[13]Março!$K$15</f>
        <v>0</v>
      </c>
      <c r="M17" s="16">
        <f>[13]Março!$K$16</f>
        <v>5.6</v>
      </c>
      <c r="N17" s="16">
        <f>[13]Março!$K$17</f>
        <v>5.6000000000000005</v>
      </c>
      <c r="O17" s="16">
        <f>[13]Março!$K$18</f>
        <v>0</v>
      </c>
      <c r="P17" s="16">
        <f>[13]Março!$K$19</f>
        <v>0</v>
      </c>
      <c r="Q17" s="16">
        <f>[13]Março!$K$20</f>
        <v>0.2</v>
      </c>
      <c r="R17" s="16">
        <f>[13]Março!$K$21</f>
        <v>0</v>
      </c>
      <c r="S17" s="16">
        <f>[13]Março!$K$22</f>
        <v>0</v>
      </c>
      <c r="T17" s="16">
        <f>[13]Março!$K$23</f>
        <v>0</v>
      </c>
      <c r="U17" s="16">
        <f>[13]Março!$K$24</f>
        <v>0.4</v>
      </c>
      <c r="V17" s="16">
        <f>[13]Março!$K$25</f>
        <v>0.2</v>
      </c>
      <c r="W17" s="16">
        <f>[13]Março!$K$26</f>
        <v>0</v>
      </c>
      <c r="X17" s="16">
        <f>[13]Março!$K$27</f>
        <v>0</v>
      </c>
      <c r="Y17" s="16">
        <f>[13]Março!$K$28</f>
        <v>0</v>
      </c>
      <c r="Z17" s="16">
        <f>[13]Março!$K$29</f>
        <v>0</v>
      </c>
      <c r="AA17" s="16">
        <f>[13]Março!$K$30</f>
        <v>5.2</v>
      </c>
      <c r="AB17" s="16">
        <f>[13]Março!$K$31</f>
        <v>14.199999999999998</v>
      </c>
      <c r="AC17" s="16">
        <f>[13]Março!$K$32</f>
        <v>0.2</v>
      </c>
      <c r="AD17" s="16">
        <f>[13]Março!$K$33</f>
        <v>3.4000000000000004</v>
      </c>
      <c r="AE17" s="16">
        <f>[13]Março!$K$34</f>
        <v>0</v>
      </c>
      <c r="AF17" s="16">
        <f>[13]Março!$K$35</f>
        <v>0.2</v>
      </c>
      <c r="AG17" s="33">
        <f t="shared" si="2"/>
        <v>74.800000000000011</v>
      </c>
      <c r="AH17" s="36">
        <f t="shared" si="3"/>
        <v>14.8</v>
      </c>
      <c r="AI17" s="47">
        <f t="shared" si="1"/>
        <v>14</v>
      </c>
    </row>
    <row r="18" spans="1:35" ht="17.100000000000001" customHeight="1" x14ac:dyDescent="0.2">
      <c r="A18" s="14" t="s">
        <v>9</v>
      </c>
      <c r="B18" s="17">
        <f>[14]Março!$K$5</f>
        <v>0</v>
      </c>
      <c r="C18" s="17">
        <f>[14]Março!$K$6</f>
        <v>0</v>
      </c>
      <c r="D18" s="17">
        <f>[14]Março!$K$7</f>
        <v>0</v>
      </c>
      <c r="E18" s="17">
        <f>[14]Março!$K$8</f>
        <v>0</v>
      </c>
      <c r="F18" s="17">
        <f>[14]Março!$K$9</f>
        <v>0</v>
      </c>
      <c r="G18" s="17">
        <f>[14]Março!$K$10</f>
        <v>0</v>
      </c>
      <c r="H18" s="17">
        <f>[14]Março!$K$11</f>
        <v>0</v>
      </c>
      <c r="I18" s="17">
        <f>[14]Março!$K$12</f>
        <v>0</v>
      </c>
      <c r="J18" s="17">
        <f>[14]Março!$K$13</f>
        <v>0</v>
      </c>
      <c r="K18" s="17">
        <f>[14]Março!$K$14</f>
        <v>0</v>
      </c>
      <c r="L18" s="17">
        <f>[14]Março!$K$15</f>
        <v>0</v>
      </c>
      <c r="M18" s="17">
        <f>[14]Março!$K$16</f>
        <v>0</v>
      </c>
      <c r="N18" s="17">
        <f>[14]Março!$K$17</f>
        <v>0</v>
      </c>
      <c r="O18" s="17">
        <f>[14]Março!$K$18</f>
        <v>0</v>
      </c>
      <c r="P18" s="17">
        <f>[14]Março!$K$19</f>
        <v>0</v>
      </c>
      <c r="Q18" s="17">
        <f>[14]Março!$K$20</f>
        <v>0</v>
      </c>
      <c r="R18" s="17">
        <f>[14]Março!$K$21</f>
        <v>0</v>
      </c>
      <c r="S18" s="17">
        <f>[14]Março!$K$22</f>
        <v>0</v>
      </c>
      <c r="T18" s="17">
        <f>[14]Março!$K$23</f>
        <v>0</v>
      </c>
      <c r="U18" s="17">
        <f>[14]Março!$K$24</f>
        <v>0</v>
      </c>
      <c r="V18" s="17">
        <f>[14]Março!$K$25</f>
        <v>0</v>
      </c>
      <c r="W18" s="17">
        <f>[14]Março!$K$26</f>
        <v>0</v>
      </c>
      <c r="X18" s="17">
        <f>[14]Março!$K$27</f>
        <v>0</v>
      </c>
      <c r="Y18" s="17">
        <f>[14]Março!$K$28</f>
        <v>0</v>
      </c>
      <c r="Z18" s="17">
        <f>[14]Março!$K$29</f>
        <v>0</v>
      </c>
      <c r="AA18" s="17">
        <f>[14]Março!$K$30</f>
        <v>0</v>
      </c>
      <c r="AB18" s="17">
        <f>[14]Março!$K$31</f>
        <v>0</v>
      </c>
      <c r="AC18" s="17">
        <f>[14]Março!$K$32</f>
        <v>0</v>
      </c>
      <c r="AD18" s="17">
        <f>[14]Março!$K$33</f>
        <v>0</v>
      </c>
      <c r="AE18" s="17">
        <f>[14]Março!$K$34</f>
        <v>0</v>
      </c>
      <c r="AF18" s="17">
        <f>[14]Março!$K$35</f>
        <v>0</v>
      </c>
      <c r="AG18" s="33">
        <f t="shared" ref="AG18:AG32" si="9">SUM(B18:AF18)</f>
        <v>0</v>
      </c>
      <c r="AH18" s="36">
        <f t="shared" ref="AH18:AH32" si="10">MAX(B18:AF18)</f>
        <v>0</v>
      </c>
      <c r="AI18" s="47">
        <f t="shared" si="1"/>
        <v>31</v>
      </c>
    </row>
    <row r="19" spans="1:35" ht="17.100000000000001" customHeight="1" x14ac:dyDescent="0.2">
      <c r="A19" s="14" t="s">
        <v>47</v>
      </c>
      <c r="B19" s="17">
        <f>[15]Março!$K$5</f>
        <v>0</v>
      </c>
      <c r="C19" s="17">
        <f>[15]Março!$K$6</f>
        <v>0</v>
      </c>
      <c r="D19" s="17">
        <f>[15]Março!$K$7</f>
        <v>0</v>
      </c>
      <c r="E19" s="17">
        <f>[15]Março!$K$8</f>
        <v>0</v>
      </c>
      <c r="F19" s="17">
        <f>[15]Março!$K$9</f>
        <v>0</v>
      </c>
      <c r="G19" s="17">
        <f>[15]Março!$K$10</f>
        <v>2</v>
      </c>
      <c r="H19" s="17">
        <f>[15]Março!$K$11</f>
        <v>0</v>
      </c>
      <c r="I19" s="17">
        <f>[15]Março!$K$12</f>
        <v>20.399999999999999</v>
      </c>
      <c r="J19" s="17">
        <f>[15]Março!$K$13</f>
        <v>0.4</v>
      </c>
      <c r="K19" s="17">
        <f>[15]Março!$K$14</f>
        <v>0.2</v>
      </c>
      <c r="L19" s="17">
        <f>[15]Março!$K$15</f>
        <v>0</v>
      </c>
      <c r="M19" s="17">
        <f>[15]Março!$K$16</f>
        <v>0</v>
      </c>
      <c r="N19" s="17">
        <f>[15]Março!$K$17</f>
        <v>0</v>
      </c>
      <c r="O19" s="17">
        <f>[15]Março!$K$18</f>
        <v>0</v>
      </c>
      <c r="P19" s="17">
        <f>[15]Março!$K$19</f>
        <v>0</v>
      </c>
      <c r="Q19" s="17">
        <f>[15]Março!$K$20</f>
        <v>0</v>
      </c>
      <c r="R19" s="17">
        <f>[15]Março!$K$21</f>
        <v>0</v>
      </c>
      <c r="S19" s="17">
        <f>[15]Março!$K$22</f>
        <v>0.2</v>
      </c>
      <c r="T19" s="17">
        <f>[15]Março!$K$23</f>
        <v>0.4</v>
      </c>
      <c r="U19" s="17">
        <f>[15]Março!$K$24</f>
        <v>0.60000000000000009</v>
      </c>
      <c r="V19" s="17">
        <f>[15]Março!$K$25</f>
        <v>0</v>
      </c>
      <c r="W19" s="17">
        <f>[15]Março!$K$26</f>
        <v>0</v>
      </c>
      <c r="X19" s="17">
        <f>[15]Março!$K$27</f>
        <v>0</v>
      </c>
      <c r="Y19" s="17">
        <f>[15]Março!$K$28</f>
        <v>0</v>
      </c>
      <c r="Z19" s="17">
        <f>[15]Março!$K$29</f>
        <v>0</v>
      </c>
      <c r="AA19" s="17">
        <f>[15]Março!$K$30</f>
        <v>1.2</v>
      </c>
      <c r="AB19" s="17">
        <f>[15]Março!$K$31</f>
        <v>0.2</v>
      </c>
      <c r="AC19" s="17">
        <f>[15]Março!$K$32</f>
        <v>0</v>
      </c>
      <c r="AD19" s="17">
        <f>[15]Março!$K$33</f>
        <v>4.5999999999999996</v>
      </c>
      <c r="AE19" s="17">
        <f>[15]Março!$K$34</f>
        <v>0</v>
      </c>
      <c r="AF19" s="17">
        <f>[15]Março!$K$35</f>
        <v>17.799999999999997</v>
      </c>
      <c r="AG19" s="33">
        <f t="shared" ref="AG19:AG20" si="11">SUM(B19:AF19)</f>
        <v>47.999999999999993</v>
      </c>
      <c r="AH19" s="36">
        <f t="shared" ref="AH19:AH20" si="12">MAX(B19:AF19)</f>
        <v>20.399999999999999</v>
      </c>
      <c r="AI19" s="47">
        <f t="shared" si="1"/>
        <v>20</v>
      </c>
    </row>
    <row r="20" spans="1:35" ht="17.100000000000001" customHeight="1" x14ac:dyDescent="0.2">
      <c r="A20" s="14" t="s">
        <v>10</v>
      </c>
      <c r="B20" s="17">
        <f>[16]Março!$K$5</f>
        <v>0</v>
      </c>
      <c r="C20" s="17">
        <f>[16]Março!$K$6</f>
        <v>0</v>
      </c>
      <c r="D20" s="17">
        <f>[16]Março!$K$7</f>
        <v>0</v>
      </c>
      <c r="E20" s="17">
        <f>[16]Março!$K$8</f>
        <v>18.999999999999996</v>
      </c>
      <c r="F20" s="17">
        <f>[16]Março!$K$9</f>
        <v>2.5999999999999996</v>
      </c>
      <c r="G20" s="17">
        <f>[16]Março!$K$10</f>
        <v>24</v>
      </c>
      <c r="H20" s="17">
        <f>[16]Março!$K$11</f>
        <v>0.2</v>
      </c>
      <c r="I20" s="17">
        <f>[16]Março!$K$12</f>
        <v>35.800000000000004</v>
      </c>
      <c r="J20" s="17">
        <f>[16]Março!$K$13</f>
        <v>1</v>
      </c>
      <c r="K20" s="17">
        <f>[16]Março!$K$14</f>
        <v>0.60000000000000009</v>
      </c>
      <c r="L20" s="17">
        <f>[16]Março!$K$15</f>
        <v>0</v>
      </c>
      <c r="M20" s="17">
        <f>[16]Março!$K$16</f>
        <v>5.1999999999999993</v>
      </c>
      <c r="N20" s="17">
        <f>[16]Março!$K$17</f>
        <v>23</v>
      </c>
      <c r="O20" s="17">
        <f>[16]Março!$K$18</f>
        <v>0</v>
      </c>
      <c r="P20" s="17">
        <f>[16]Março!$K$19</f>
        <v>0</v>
      </c>
      <c r="Q20" s="17">
        <f>[16]Março!$K$20</f>
        <v>0</v>
      </c>
      <c r="R20" s="17">
        <f>[16]Março!$K$21</f>
        <v>0</v>
      </c>
      <c r="S20" s="17">
        <f>[16]Março!$K$22</f>
        <v>0</v>
      </c>
      <c r="T20" s="17">
        <f>[16]Março!$K$23</f>
        <v>0</v>
      </c>
      <c r="U20" s="17">
        <f>[16]Março!$K$24</f>
        <v>0</v>
      </c>
      <c r="V20" s="17">
        <f>[16]Março!$K$25</f>
        <v>5.6</v>
      </c>
      <c r="W20" s="17">
        <f>[16]Março!$K$26</f>
        <v>0</v>
      </c>
      <c r="X20" s="17">
        <f>[16]Março!$K$27</f>
        <v>0.2</v>
      </c>
      <c r="Y20" s="17">
        <f>[16]Março!$K$28</f>
        <v>0</v>
      </c>
      <c r="Z20" s="17">
        <f>[16]Março!$K$29</f>
        <v>0</v>
      </c>
      <c r="AA20" s="17">
        <f>[16]Março!$K$30</f>
        <v>1.8</v>
      </c>
      <c r="AB20" s="17">
        <f>[16]Março!$K$31</f>
        <v>9.1999999999999993</v>
      </c>
      <c r="AC20" s="17">
        <f>[16]Março!$K$32</f>
        <v>0</v>
      </c>
      <c r="AD20" s="17">
        <f>[16]Março!$K$33</f>
        <v>25.399999999999995</v>
      </c>
      <c r="AE20" s="17">
        <f>[16]Março!$K$34</f>
        <v>4</v>
      </c>
      <c r="AF20" s="17">
        <f>[16]Março!$K$35</f>
        <v>0.2</v>
      </c>
      <c r="AG20" s="33">
        <f t="shared" si="11"/>
        <v>157.79999999999998</v>
      </c>
      <c r="AH20" s="36">
        <f t="shared" si="12"/>
        <v>35.800000000000004</v>
      </c>
      <c r="AI20" s="47">
        <f t="shared" si="1"/>
        <v>15</v>
      </c>
    </row>
    <row r="21" spans="1:35" ht="17.100000000000001" customHeight="1" x14ac:dyDescent="0.2">
      <c r="A21" s="14" t="s">
        <v>11</v>
      </c>
      <c r="B21" s="17">
        <f>[17]Março!$K$5</f>
        <v>0</v>
      </c>
      <c r="C21" s="17">
        <f>[17]Março!$K$6</f>
        <v>0.2</v>
      </c>
      <c r="D21" s="17">
        <f>[17]Março!$K$7</f>
        <v>0</v>
      </c>
      <c r="E21" s="17">
        <f>[17]Março!$K$8</f>
        <v>0.60000000000000009</v>
      </c>
      <c r="F21" s="17">
        <f>[17]Março!$K$9</f>
        <v>3.6</v>
      </c>
      <c r="G21" s="17">
        <f>[17]Março!$K$10</f>
        <v>1</v>
      </c>
      <c r="H21" s="17">
        <f>[17]Março!$K$11</f>
        <v>9</v>
      </c>
      <c r="I21" s="17">
        <f>[17]Março!$K$12</f>
        <v>13.600000000000001</v>
      </c>
      <c r="J21" s="17">
        <f>[17]Março!$K$13</f>
        <v>0.2</v>
      </c>
      <c r="K21" s="17">
        <f>[17]Março!$K$14</f>
        <v>0.4</v>
      </c>
      <c r="L21" s="17">
        <f>[17]Março!$K$15</f>
        <v>0.2</v>
      </c>
      <c r="M21" s="17">
        <f>[17]Março!$K$16</f>
        <v>3.4000000000000004</v>
      </c>
      <c r="N21" s="17">
        <f>[17]Março!$K$17</f>
        <v>0</v>
      </c>
      <c r="O21" s="17">
        <f>[17]Março!$K$18</f>
        <v>8.6000000000000014</v>
      </c>
      <c r="P21" s="17">
        <f>[17]Março!$K$19</f>
        <v>3</v>
      </c>
      <c r="Q21" s="17">
        <f>[17]Março!$K$20</f>
        <v>0</v>
      </c>
      <c r="R21" s="17">
        <f>[17]Março!$K$21</f>
        <v>0</v>
      </c>
      <c r="S21" s="17">
        <f>[17]Março!$K$22</f>
        <v>0.2</v>
      </c>
      <c r="T21" s="17">
        <f>[17]Março!$K$23</f>
        <v>0</v>
      </c>
      <c r="U21" s="17">
        <f>[17]Março!$K$24</f>
        <v>0</v>
      </c>
      <c r="V21" s="17">
        <f>[17]Março!$K$25</f>
        <v>7.3999999999999995</v>
      </c>
      <c r="W21" s="17">
        <f>[17]Março!$K$26</f>
        <v>0</v>
      </c>
      <c r="X21" s="17">
        <f>[17]Março!$K$27</f>
        <v>0</v>
      </c>
      <c r="Y21" s="17">
        <f>[17]Março!$K$28</f>
        <v>0</v>
      </c>
      <c r="Z21" s="17">
        <f>[17]Março!$K$29</f>
        <v>0</v>
      </c>
      <c r="AA21" s="17">
        <f>[17]Março!$K$30</f>
        <v>0.2</v>
      </c>
      <c r="AB21" s="17">
        <f>[17]Março!$K$31</f>
        <v>3.4000000000000004</v>
      </c>
      <c r="AC21" s="17">
        <f>[17]Março!$K$32</f>
        <v>4.5999999999999996</v>
      </c>
      <c r="AD21" s="17">
        <f>[17]Março!$K$33</f>
        <v>0.2</v>
      </c>
      <c r="AE21" s="17">
        <f>[17]Março!$K$34</f>
        <v>0</v>
      </c>
      <c r="AF21" s="17">
        <f>[17]Março!$K$35</f>
        <v>25.6</v>
      </c>
      <c r="AG21" s="33">
        <f t="shared" si="9"/>
        <v>85.4</v>
      </c>
      <c r="AH21" s="36">
        <f t="shared" si="10"/>
        <v>25.6</v>
      </c>
      <c r="AI21" s="47">
        <f t="shared" si="1"/>
        <v>12</v>
      </c>
    </row>
    <row r="22" spans="1:35" ht="17.100000000000001" customHeight="1" x14ac:dyDescent="0.2">
      <c r="A22" s="14" t="s">
        <v>12</v>
      </c>
      <c r="B22" s="17">
        <f>[18]Março!$K$5</f>
        <v>0.4</v>
      </c>
      <c r="C22" s="17">
        <f>[18]Março!$K$6</f>
        <v>0.4</v>
      </c>
      <c r="D22" s="17">
        <f>[18]Março!$K$7</f>
        <v>0.4</v>
      </c>
      <c r="E22" s="17">
        <f>[18]Março!$K$8</f>
        <v>0.4</v>
      </c>
      <c r="F22" s="17">
        <f>[18]Março!$K$9</f>
        <v>0.4</v>
      </c>
      <c r="G22" s="17">
        <f>[18]Março!$K$10</f>
        <v>0.4</v>
      </c>
      <c r="H22" s="17">
        <f>[18]Março!$K$11</f>
        <v>0.4</v>
      </c>
      <c r="I22" s="17">
        <f>[18]Março!$K$12</f>
        <v>0.2</v>
      </c>
      <c r="J22" s="17">
        <f>[18]Março!$K$13</f>
        <v>0.4</v>
      </c>
      <c r="K22" s="17">
        <f>[18]Março!$K$14</f>
        <v>0.4</v>
      </c>
      <c r="L22" s="17">
        <f>[18]Março!$K$15</f>
        <v>0.4</v>
      </c>
      <c r="M22" s="17">
        <f>[18]Março!$K$16</f>
        <v>0.4</v>
      </c>
      <c r="N22" s="17">
        <f>[18]Março!$K$17</f>
        <v>0.2</v>
      </c>
      <c r="O22" s="17">
        <f>[18]Março!$K$18</f>
        <v>0.2</v>
      </c>
      <c r="P22" s="17">
        <f>[18]Março!$K$19</f>
        <v>0</v>
      </c>
      <c r="Q22" s="17">
        <f>[18]Março!$K$20</f>
        <v>0.4</v>
      </c>
      <c r="R22" s="17">
        <f>[18]Março!$K$21</f>
        <v>0</v>
      </c>
      <c r="S22" s="17">
        <f>[18]Março!$K$22</f>
        <v>0</v>
      </c>
      <c r="T22" s="17">
        <f>[18]Março!$K$23</f>
        <v>0</v>
      </c>
      <c r="U22" s="17">
        <f>[18]Março!$K$24</f>
        <v>0</v>
      </c>
      <c r="V22" s="17">
        <f>[18]Março!$K$25</f>
        <v>0</v>
      </c>
      <c r="W22" s="17">
        <f>[18]Março!$K$26</f>
        <v>0</v>
      </c>
      <c r="X22" s="17" t="str">
        <f>[18]Março!$K$27</f>
        <v>*</v>
      </c>
      <c r="Y22" s="17" t="str">
        <f>[18]Março!$K$28</f>
        <v>*</v>
      </c>
      <c r="Z22" s="17" t="str">
        <f>[18]Março!$K$29</f>
        <v>*</v>
      </c>
      <c r="AA22" s="17" t="str">
        <f>[18]Março!$K$30</f>
        <v>*</v>
      </c>
      <c r="AB22" s="17" t="str">
        <f>[18]Março!$K$31</f>
        <v>*</v>
      </c>
      <c r="AC22" s="17" t="str">
        <f>[18]Março!$K$32</f>
        <v>*</v>
      </c>
      <c r="AD22" s="17" t="str">
        <f>[18]Março!$K$33</f>
        <v>*</v>
      </c>
      <c r="AE22" s="17" t="str">
        <f>[18]Março!$K$34</f>
        <v>*</v>
      </c>
      <c r="AF22" s="17" t="str">
        <f>[18]Março!$K$35</f>
        <v>*</v>
      </c>
      <c r="AG22" s="33">
        <f t="shared" si="9"/>
        <v>5.4000000000000012</v>
      </c>
      <c r="AH22" s="36">
        <f t="shared" si="10"/>
        <v>0.4</v>
      </c>
      <c r="AI22" s="47">
        <f t="shared" si="1"/>
        <v>7</v>
      </c>
    </row>
    <row r="23" spans="1:35" ht="17.100000000000001" customHeight="1" x14ac:dyDescent="0.2">
      <c r="A23" s="14" t="s">
        <v>13</v>
      </c>
      <c r="B23" s="17">
        <f>[19]Março!$K$5</f>
        <v>0.8</v>
      </c>
      <c r="C23" s="17">
        <f>[19]Março!$K$6</f>
        <v>3.2</v>
      </c>
      <c r="D23" s="17">
        <f>[19]Março!$K$7</f>
        <v>0.2</v>
      </c>
      <c r="E23" s="17">
        <f>[19]Março!$K$8</f>
        <v>30.799999999999997</v>
      </c>
      <c r="F23" s="17">
        <f>[19]Março!$K$9</f>
        <v>0</v>
      </c>
      <c r="G23" s="17">
        <f>[19]Março!$K$10</f>
        <v>1</v>
      </c>
      <c r="H23" s="17">
        <f>[19]Março!$K$11</f>
        <v>2</v>
      </c>
      <c r="I23" s="17">
        <f>[19]Março!$K$12</f>
        <v>37.200000000000003</v>
      </c>
      <c r="J23" s="17">
        <f>[19]Março!$K$13</f>
        <v>9.6</v>
      </c>
      <c r="K23" s="17">
        <f>[19]Março!$K$14</f>
        <v>0.2</v>
      </c>
      <c r="L23" s="17">
        <f>[19]Março!$K$15</f>
        <v>0.2</v>
      </c>
      <c r="M23" s="17">
        <f>[19]Março!$K$16</f>
        <v>0</v>
      </c>
      <c r="N23" s="17">
        <f>[19]Março!$K$17</f>
        <v>0</v>
      </c>
      <c r="O23" s="17">
        <f>[19]Março!$K$18</f>
        <v>0</v>
      </c>
      <c r="P23" s="17">
        <f>[19]Março!$K$19</f>
        <v>0</v>
      </c>
      <c r="Q23" s="17">
        <f>[19]Março!$K$20</f>
        <v>0.2</v>
      </c>
      <c r="R23" s="17">
        <f>[19]Março!$K$21</f>
        <v>13</v>
      </c>
      <c r="S23" s="17">
        <f>[19]Março!$K$22</f>
        <v>2.2000000000000002</v>
      </c>
      <c r="T23" s="17">
        <f>[19]Março!$K$23</f>
        <v>0</v>
      </c>
      <c r="U23" s="17">
        <f>[19]Março!$K$24</f>
        <v>0</v>
      </c>
      <c r="V23" s="17">
        <f>[19]Março!$K$25</f>
        <v>0</v>
      </c>
      <c r="W23" s="17">
        <f>[19]Março!$K$26</f>
        <v>0</v>
      </c>
      <c r="X23" s="17">
        <f>[19]Março!$K$27</f>
        <v>0</v>
      </c>
      <c r="Y23" s="17">
        <f>[19]Março!$K$28</f>
        <v>0</v>
      </c>
      <c r="Z23" s="17">
        <f>[19]Março!$K$29</f>
        <v>26.2</v>
      </c>
      <c r="AA23" s="17">
        <f>[19]Março!$K$30</f>
        <v>0</v>
      </c>
      <c r="AB23" s="17">
        <f>[19]Março!$K$31</f>
        <v>0.2</v>
      </c>
      <c r="AC23" s="17">
        <f>[19]Março!$K$32</f>
        <v>0</v>
      </c>
      <c r="AD23" s="16">
        <f>[19]Março!$K$33</f>
        <v>0</v>
      </c>
      <c r="AE23" s="16">
        <f>[19]Março!$K$34</f>
        <v>0.2</v>
      </c>
      <c r="AF23" s="17">
        <f>[19]Março!$K$35</f>
        <v>12.8</v>
      </c>
      <c r="AG23" s="33">
        <f t="shared" si="9"/>
        <v>140.00000000000003</v>
      </c>
      <c r="AH23" s="36">
        <f t="shared" si="10"/>
        <v>37.200000000000003</v>
      </c>
      <c r="AI23" s="47">
        <f t="shared" si="1"/>
        <v>14</v>
      </c>
    </row>
    <row r="24" spans="1:35" ht="17.100000000000001" customHeight="1" x14ac:dyDescent="0.2">
      <c r="A24" s="14" t="s">
        <v>14</v>
      </c>
      <c r="B24" s="17">
        <f>[20]Março!$K$5</f>
        <v>0</v>
      </c>
      <c r="C24" s="17">
        <f>[20]Março!$K$6</f>
        <v>2</v>
      </c>
      <c r="D24" s="17">
        <f>[20]Março!$K$7</f>
        <v>0</v>
      </c>
      <c r="E24" s="17">
        <f>[20]Março!$K$8</f>
        <v>0</v>
      </c>
      <c r="F24" s="17">
        <f>[20]Março!$K$9</f>
        <v>0</v>
      </c>
      <c r="G24" s="17">
        <f>[20]Março!$K$10</f>
        <v>0</v>
      </c>
      <c r="H24" s="17">
        <f>[20]Março!$K$11</f>
        <v>0</v>
      </c>
      <c r="I24" s="17">
        <f>[20]Março!$K$12</f>
        <v>0.4</v>
      </c>
      <c r="J24" s="17">
        <f>[20]Março!$K$13</f>
        <v>17.600000000000001</v>
      </c>
      <c r="K24" s="17">
        <f>[20]Março!$K$14</f>
        <v>8</v>
      </c>
      <c r="L24" s="17">
        <f>[20]Março!$K$15</f>
        <v>0</v>
      </c>
      <c r="M24" s="17">
        <f>[20]Março!$K$16</f>
        <v>0</v>
      </c>
      <c r="N24" s="17">
        <f>[20]Março!$K$17</f>
        <v>36.4</v>
      </c>
      <c r="O24" s="17">
        <f>[20]Março!$K$18</f>
        <v>5.6</v>
      </c>
      <c r="P24" s="17">
        <f>[20]Março!$K$19</f>
        <v>0</v>
      </c>
      <c r="Q24" s="17">
        <f>[20]Março!$K$20</f>
        <v>0</v>
      </c>
      <c r="R24" s="17">
        <f>[20]Março!$K$21</f>
        <v>0</v>
      </c>
      <c r="S24" s="17">
        <f>[20]Março!$K$22</f>
        <v>0</v>
      </c>
      <c r="T24" s="17">
        <f>[20]Março!$K$23</f>
        <v>9.1999999999999993</v>
      </c>
      <c r="U24" s="17">
        <f>[20]Março!$K$24</f>
        <v>6.8000000000000007</v>
      </c>
      <c r="V24" s="17">
        <f>[20]Março!$K$25</f>
        <v>37.599999999999994</v>
      </c>
      <c r="W24" s="17">
        <f>[20]Março!$K$26</f>
        <v>0</v>
      </c>
      <c r="X24" s="17">
        <f>[20]Março!$K$27</f>
        <v>0</v>
      </c>
      <c r="Y24" s="17">
        <f>[20]Março!$K$28</f>
        <v>0</v>
      </c>
      <c r="Z24" s="17">
        <f>[20]Março!$K$29</f>
        <v>0</v>
      </c>
      <c r="AA24" s="17">
        <f>[20]Março!$K$30</f>
        <v>0</v>
      </c>
      <c r="AB24" s="17">
        <f>[20]Março!$K$31</f>
        <v>0</v>
      </c>
      <c r="AC24" s="17">
        <f>[20]Março!$K$32</f>
        <v>0</v>
      </c>
      <c r="AD24" s="17">
        <f>[20]Março!$K$33</f>
        <v>23.6</v>
      </c>
      <c r="AE24" s="17">
        <f>[20]Março!$K$34</f>
        <v>4</v>
      </c>
      <c r="AF24" s="17">
        <f>[20]Março!$K$35</f>
        <v>2</v>
      </c>
      <c r="AG24" s="33">
        <f t="shared" si="9"/>
        <v>153.19999999999999</v>
      </c>
      <c r="AH24" s="36">
        <f t="shared" si="10"/>
        <v>37.599999999999994</v>
      </c>
      <c r="AI24" s="47">
        <f t="shared" si="1"/>
        <v>19</v>
      </c>
    </row>
    <row r="25" spans="1:35" ht="17.100000000000001" customHeight="1" x14ac:dyDescent="0.2">
      <c r="A25" s="14" t="s">
        <v>15</v>
      </c>
      <c r="B25" s="17">
        <f>[21]Março!$K$5</f>
        <v>0</v>
      </c>
      <c r="C25" s="17">
        <f>[21]Março!$K$6</f>
        <v>0</v>
      </c>
      <c r="D25" s="17">
        <f>[21]Março!$K$7</f>
        <v>0</v>
      </c>
      <c r="E25" s="17">
        <f>[21]Março!$K$8</f>
        <v>0</v>
      </c>
      <c r="F25" s="17">
        <f>[21]Março!$K$9</f>
        <v>0</v>
      </c>
      <c r="G25" s="17">
        <f>[21]Março!$K$10</f>
        <v>15.999999999999998</v>
      </c>
      <c r="H25" s="17">
        <f>[21]Março!$K$11</f>
        <v>0</v>
      </c>
      <c r="I25" s="17">
        <f>[21]Março!$K$12</f>
        <v>4.4000000000000004</v>
      </c>
      <c r="J25" s="17">
        <f>[21]Março!$K$13</f>
        <v>0.2</v>
      </c>
      <c r="K25" s="17">
        <f>[21]Março!$K$14</f>
        <v>0</v>
      </c>
      <c r="L25" s="17">
        <f>[21]Março!$K$15</f>
        <v>0</v>
      </c>
      <c r="M25" s="17">
        <f>[21]Março!$K$16</f>
        <v>0</v>
      </c>
      <c r="N25" s="17">
        <f>[21]Março!$K$17</f>
        <v>0</v>
      </c>
      <c r="O25" s="17">
        <f>[21]Março!$K$18</f>
        <v>0</v>
      </c>
      <c r="P25" s="17">
        <f>[21]Março!$K$19</f>
        <v>22.4</v>
      </c>
      <c r="Q25" s="17">
        <f>[21]Março!$K$20</f>
        <v>0</v>
      </c>
      <c r="R25" s="17">
        <f>[21]Março!$K$21</f>
        <v>8</v>
      </c>
      <c r="S25" s="17">
        <f>[21]Março!$K$22</f>
        <v>1.8</v>
      </c>
      <c r="T25" s="17">
        <f>[21]Março!$K$23</f>
        <v>0</v>
      </c>
      <c r="U25" s="17">
        <f>[21]Março!$K$24</f>
        <v>0</v>
      </c>
      <c r="V25" s="17">
        <f>[21]Março!$K$25</f>
        <v>0</v>
      </c>
      <c r="W25" s="17">
        <f>[21]Março!$K$26</f>
        <v>0</v>
      </c>
      <c r="X25" s="17">
        <f>[21]Março!$K$27</f>
        <v>0</v>
      </c>
      <c r="Y25" s="17">
        <f>[21]Março!$K$28</f>
        <v>0</v>
      </c>
      <c r="Z25" s="17">
        <f>[21]Março!$K$29</f>
        <v>0</v>
      </c>
      <c r="AA25" s="17">
        <f>[21]Março!$K$30</f>
        <v>21.8</v>
      </c>
      <c r="AB25" s="17">
        <f>[21]Março!$K$31</f>
        <v>36.799999999999997</v>
      </c>
      <c r="AC25" s="17">
        <f>[21]Março!$K$32</f>
        <v>24</v>
      </c>
      <c r="AD25" s="17">
        <f>[21]Março!$K$33</f>
        <v>2.1999999999999997</v>
      </c>
      <c r="AE25" s="17">
        <f>[21]Março!$K$34</f>
        <v>0</v>
      </c>
      <c r="AF25" s="17">
        <f>[21]Março!$K$35</f>
        <v>39.799999999999997</v>
      </c>
      <c r="AG25" s="33">
        <f t="shared" si="9"/>
        <v>177.39999999999998</v>
      </c>
      <c r="AH25" s="36">
        <f t="shared" si="10"/>
        <v>39.799999999999997</v>
      </c>
      <c r="AI25" s="47">
        <f t="shared" si="1"/>
        <v>20</v>
      </c>
    </row>
    <row r="26" spans="1:35" ht="17.100000000000001" customHeight="1" x14ac:dyDescent="0.2">
      <c r="A26" s="14" t="s">
        <v>16</v>
      </c>
      <c r="B26" s="17">
        <f>[22]Março!$K$5</f>
        <v>2.2000000000000002</v>
      </c>
      <c r="C26" s="17">
        <f>[22]Março!$K$6</f>
        <v>1</v>
      </c>
      <c r="D26" s="17">
        <f>[22]Março!$K$7</f>
        <v>0.6</v>
      </c>
      <c r="E26" s="17">
        <f>[22]Março!$K$8</f>
        <v>3.4</v>
      </c>
      <c r="F26" s="17">
        <f>[22]Março!$K$9</f>
        <v>0</v>
      </c>
      <c r="G26" s="17">
        <f>[22]Março!$K$10</f>
        <v>5</v>
      </c>
      <c r="H26" s="17">
        <f>[22]Março!$K$11</f>
        <v>0</v>
      </c>
      <c r="I26" s="17">
        <f>[22]Março!$K$12</f>
        <v>8.9999999999999982</v>
      </c>
      <c r="J26" s="17">
        <f>[22]Março!$K$13</f>
        <v>0.2</v>
      </c>
      <c r="K26" s="17">
        <f>[22]Março!$K$14</f>
        <v>0.2</v>
      </c>
      <c r="L26" s="17">
        <f>[22]Março!$K$15</f>
        <v>0</v>
      </c>
      <c r="M26" s="17">
        <f>[22]Março!$K$16</f>
        <v>0</v>
      </c>
      <c r="N26" s="17">
        <f>[22]Março!$K$17</f>
        <v>0</v>
      </c>
      <c r="O26" s="17">
        <f>[22]Março!$K$18</f>
        <v>0</v>
      </c>
      <c r="P26" s="17">
        <f>[22]Março!$K$19</f>
        <v>0</v>
      </c>
      <c r="Q26" s="17">
        <f>[22]Março!$K$20</f>
        <v>0</v>
      </c>
      <c r="R26" s="17">
        <f>[22]Março!$K$21</f>
        <v>1.8</v>
      </c>
      <c r="S26" s="17">
        <f>[22]Março!$K$22</f>
        <v>0.2</v>
      </c>
      <c r="T26" s="17">
        <f>[22]Março!$K$23</f>
        <v>9</v>
      </c>
      <c r="U26" s="17">
        <f>[22]Março!$K$24</f>
        <v>0</v>
      </c>
      <c r="V26" s="17">
        <f>[22]Março!$K$25</f>
        <v>0</v>
      </c>
      <c r="W26" s="17">
        <f>[22]Março!$K$26</f>
        <v>0</v>
      </c>
      <c r="X26" s="17">
        <f>[22]Março!$K$27</f>
        <v>0</v>
      </c>
      <c r="Y26" s="17">
        <f>[22]Março!$K$28</f>
        <v>0</v>
      </c>
      <c r="Z26" s="17">
        <f>[22]Março!$K$29</f>
        <v>0.8</v>
      </c>
      <c r="AA26" s="17">
        <f>[22]Março!$K$30</f>
        <v>1.4</v>
      </c>
      <c r="AB26" s="17">
        <f>[22]Março!$K$31</f>
        <v>0.60000000000000009</v>
      </c>
      <c r="AC26" s="17">
        <f>[22]Março!$K$32</f>
        <v>0.2</v>
      </c>
      <c r="AD26" s="17">
        <f>[22]Março!$K$33</f>
        <v>0.2</v>
      </c>
      <c r="AE26" s="17">
        <f>[22]Março!$K$34</f>
        <v>0</v>
      </c>
      <c r="AF26" s="17">
        <f>[22]Março!$K$35</f>
        <v>45.400000000000006</v>
      </c>
      <c r="AG26" s="33">
        <f t="shared" si="9"/>
        <v>81.2</v>
      </c>
      <c r="AH26" s="36">
        <f t="shared" si="10"/>
        <v>45.400000000000006</v>
      </c>
      <c r="AI26" s="47">
        <f t="shared" si="1"/>
        <v>14</v>
      </c>
    </row>
    <row r="27" spans="1:35" ht="17.100000000000001" customHeight="1" x14ac:dyDescent="0.2">
      <c r="A27" s="14" t="s">
        <v>17</v>
      </c>
      <c r="B27" s="17">
        <f>[23]Março!$K$5</f>
        <v>0</v>
      </c>
      <c r="C27" s="17">
        <f>[23]Março!$K$6</f>
        <v>0</v>
      </c>
      <c r="D27" s="17">
        <f>[23]Março!$K$7</f>
        <v>0</v>
      </c>
      <c r="E27" s="17">
        <f>[23]Março!$K$8</f>
        <v>0</v>
      </c>
      <c r="F27" s="17">
        <f>[23]Março!$K$9</f>
        <v>0</v>
      </c>
      <c r="G27" s="17">
        <f>[23]Março!$K$10</f>
        <v>5.8</v>
      </c>
      <c r="H27" s="17">
        <f>[23]Março!$K$11</f>
        <v>10.4</v>
      </c>
      <c r="I27" s="17">
        <f>[23]Março!$K$12</f>
        <v>111.00000000000001</v>
      </c>
      <c r="J27" s="17">
        <f>[23]Março!$K$13</f>
        <v>0.60000000000000009</v>
      </c>
      <c r="K27" s="17">
        <f>[23]Março!$K$14</f>
        <v>0</v>
      </c>
      <c r="L27" s="17">
        <f>[23]Março!$K$15</f>
        <v>24.4</v>
      </c>
      <c r="M27" s="17">
        <f>[23]Março!$K$16</f>
        <v>3.4000000000000004</v>
      </c>
      <c r="N27" s="17">
        <f>[23]Março!$K$17</f>
        <v>13.600000000000001</v>
      </c>
      <c r="O27" s="17">
        <f>[23]Março!$K$18</f>
        <v>0</v>
      </c>
      <c r="P27" s="17">
        <f>[23]Março!$K$19</f>
        <v>0</v>
      </c>
      <c r="Q27" s="17">
        <f>[23]Março!$K$20</f>
        <v>0</v>
      </c>
      <c r="R27" s="17">
        <f>[23]Março!$K$21</f>
        <v>25.2</v>
      </c>
      <c r="S27" s="17">
        <f>[23]Março!$K$22</f>
        <v>0.4</v>
      </c>
      <c r="T27" s="17">
        <f>[23]Março!$K$23</f>
        <v>0</v>
      </c>
      <c r="U27" s="17">
        <f>[23]Março!$K$24</f>
        <v>0</v>
      </c>
      <c r="V27" s="17">
        <f>[23]Março!$K$25</f>
        <v>0</v>
      </c>
      <c r="W27" s="17">
        <f>[23]Março!$K$26</f>
        <v>0</v>
      </c>
      <c r="X27" s="17">
        <f>[23]Março!$K$27</f>
        <v>0</v>
      </c>
      <c r="Y27" s="17">
        <f>[23]Março!$K$28</f>
        <v>0</v>
      </c>
      <c r="Z27" s="17">
        <f>[23]Março!$K$29</f>
        <v>0</v>
      </c>
      <c r="AA27" s="17">
        <f>[23]Março!$K$30</f>
        <v>40</v>
      </c>
      <c r="AB27" s="17">
        <f>[23]Março!$K$31</f>
        <v>17.399999999999999</v>
      </c>
      <c r="AC27" s="17">
        <f>[23]Março!$K$32</f>
        <v>14.799999999999999</v>
      </c>
      <c r="AD27" s="17">
        <f>[23]Março!$K$33</f>
        <v>0.2</v>
      </c>
      <c r="AE27" s="17">
        <f>[23]Março!$K$34</f>
        <v>0</v>
      </c>
      <c r="AF27" s="17">
        <f>[23]Março!$K$35</f>
        <v>9.5999999999999979</v>
      </c>
      <c r="AG27" s="33">
        <f t="shared" si="9"/>
        <v>276.8</v>
      </c>
      <c r="AH27" s="36">
        <f t="shared" si="10"/>
        <v>111.00000000000001</v>
      </c>
      <c r="AI27" s="47">
        <f t="shared" si="1"/>
        <v>17</v>
      </c>
    </row>
    <row r="28" spans="1:35" ht="17.100000000000001" customHeight="1" x14ac:dyDescent="0.2">
      <c r="A28" s="14" t="s">
        <v>18</v>
      </c>
      <c r="B28" s="17" t="str">
        <f>[24]Março!$K$5</f>
        <v>*</v>
      </c>
      <c r="C28" s="17" t="str">
        <f>[24]Março!$K$6</f>
        <v>*</v>
      </c>
      <c r="D28" s="17" t="str">
        <f>[24]Março!$K$7</f>
        <v>*</v>
      </c>
      <c r="E28" s="17" t="str">
        <f>[24]Março!$K$8</f>
        <v>*</v>
      </c>
      <c r="F28" s="17" t="str">
        <f>[24]Março!$K$9</f>
        <v>*</v>
      </c>
      <c r="G28" s="17" t="str">
        <f>[24]Março!$K$10</f>
        <v>*</v>
      </c>
      <c r="H28" s="17" t="str">
        <f>[24]Março!$K$11</f>
        <v>*</v>
      </c>
      <c r="I28" s="17" t="str">
        <f>[24]Março!$K$12</f>
        <v>*</v>
      </c>
      <c r="J28" s="17" t="str">
        <f>[24]Março!$K$13</f>
        <v>*</v>
      </c>
      <c r="K28" s="17" t="str">
        <f>[24]Março!$K$14</f>
        <v>*</v>
      </c>
      <c r="L28" s="17" t="str">
        <f>[24]Março!$K$15</f>
        <v>*</v>
      </c>
      <c r="M28" s="17" t="str">
        <f>[24]Março!$K$16</f>
        <v>*</v>
      </c>
      <c r="N28" s="17" t="str">
        <f>[24]Março!$K$17</f>
        <v>*</v>
      </c>
      <c r="O28" s="17" t="str">
        <f>[24]Março!$K$18</f>
        <v>*</v>
      </c>
      <c r="P28" s="17" t="str">
        <f>[24]Março!$K$19</f>
        <v>*</v>
      </c>
      <c r="Q28" s="17" t="str">
        <f>[24]Março!$K$20</f>
        <v>*</v>
      </c>
      <c r="R28" s="17" t="str">
        <f>[24]Março!$K$21</f>
        <v>*</v>
      </c>
      <c r="S28" s="17" t="str">
        <f>[24]Março!$K$22</f>
        <v>*</v>
      </c>
      <c r="T28" s="17" t="str">
        <f>[24]Março!$K$23</f>
        <v>*</v>
      </c>
      <c r="U28" s="17" t="str">
        <f>[24]Março!$K$24</f>
        <v>*</v>
      </c>
      <c r="V28" s="17" t="str">
        <f>[24]Março!$K$25</f>
        <v>*</v>
      </c>
      <c r="W28" s="17" t="str">
        <f>[24]Março!$K$26</f>
        <v>*</v>
      </c>
      <c r="X28" s="17" t="str">
        <f>[24]Março!$K$27</f>
        <v>*</v>
      </c>
      <c r="Y28" s="17" t="str">
        <f>[24]Março!$K$28</f>
        <v>*</v>
      </c>
      <c r="Z28" s="17" t="str">
        <f>[24]Março!$K$29</f>
        <v>*</v>
      </c>
      <c r="AA28" s="17" t="str">
        <f>[24]Março!$K$30</f>
        <v>*</v>
      </c>
      <c r="AB28" s="17" t="str">
        <f>[24]Março!$K$31</f>
        <v>*</v>
      </c>
      <c r="AC28" s="17" t="str">
        <f>[24]Março!$K$32</f>
        <v>*</v>
      </c>
      <c r="AD28" s="17" t="str">
        <f>[24]Março!$K$33</f>
        <v>*</v>
      </c>
      <c r="AE28" s="17" t="str">
        <f>[24]Março!$K$34</f>
        <v>*</v>
      </c>
      <c r="AF28" s="17" t="str">
        <f>[24]Março!$K$35</f>
        <v>*</v>
      </c>
      <c r="AG28" s="33" t="s">
        <v>140</v>
      </c>
      <c r="AH28" s="36" t="s">
        <v>140</v>
      </c>
      <c r="AI28" s="47">
        <f t="shared" si="1"/>
        <v>0</v>
      </c>
    </row>
    <row r="29" spans="1:35" ht="17.100000000000001" customHeight="1" x14ac:dyDescent="0.2">
      <c r="A29" s="14" t="s">
        <v>19</v>
      </c>
      <c r="B29" s="17">
        <f>[25]Março!$K$5</f>
        <v>0</v>
      </c>
      <c r="C29" s="17">
        <f>[25]Março!$K$6</f>
        <v>0</v>
      </c>
      <c r="D29" s="17">
        <f>[25]Março!$K$7</f>
        <v>0</v>
      </c>
      <c r="E29" s="17">
        <f>[25]Março!$K$8</f>
        <v>8.7999999999999989</v>
      </c>
      <c r="F29" s="17">
        <f>[25]Março!$K$9</f>
        <v>0.60000000000000009</v>
      </c>
      <c r="G29" s="17">
        <f>[25]Março!$K$10</f>
        <v>6.2</v>
      </c>
      <c r="H29" s="17">
        <f>[25]Março!$K$11</f>
        <v>39.6</v>
      </c>
      <c r="I29" s="17">
        <f>[25]Março!$K$12</f>
        <v>11.8</v>
      </c>
      <c r="J29" s="17">
        <f>[25]Março!$K$13</f>
        <v>0</v>
      </c>
      <c r="K29" s="17">
        <f>[25]Março!$K$14</f>
        <v>0.2</v>
      </c>
      <c r="L29" s="17">
        <f>[25]Março!$K$15</f>
        <v>0</v>
      </c>
      <c r="M29" s="17">
        <f>[25]Março!$K$16</f>
        <v>0</v>
      </c>
      <c r="N29" s="17">
        <f>[25]Março!$K$17</f>
        <v>3.4000000000000004</v>
      </c>
      <c r="O29" s="17">
        <f>[25]Março!$K$18</f>
        <v>0.2</v>
      </c>
      <c r="P29" s="17">
        <f>[25]Março!$K$19</f>
        <v>0</v>
      </c>
      <c r="Q29" s="17">
        <f>[25]Março!$K$20</f>
        <v>0</v>
      </c>
      <c r="R29" s="17">
        <f>[25]Março!$K$21</f>
        <v>0</v>
      </c>
      <c r="S29" s="17">
        <f>[25]Março!$K$22</f>
        <v>0</v>
      </c>
      <c r="T29" s="17">
        <f>[25]Março!$K$23</f>
        <v>0</v>
      </c>
      <c r="U29" s="17">
        <f>[25]Março!$K$24</f>
        <v>0</v>
      </c>
      <c r="V29" s="17">
        <f>[25]Março!$K$25</f>
        <v>13.2</v>
      </c>
      <c r="W29" s="17">
        <f>[25]Março!$K$26</f>
        <v>0</v>
      </c>
      <c r="X29" s="17">
        <f>[25]Março!$K$27</f>
        <v>0</v>
      </c>
      <c r="Y29" s="17">
        <f>[25]Março!$K$28</f>
        <v>0</v>
      </c>
      <c r="Z29" s="17">
        <f>[25]Março!$K$29</f>
        <v>0</v>
      </c>
      <c r="AA29" s="17">
        <f>[25]Março!$K$30</f>
        <v>17.599999999999998</v>
      </c>
      <c r="AB29" s="17">
        <f>[25]Março!$K$31</f>
        <v>16.599999999999998</v>
      </c>
      <c r="AC29" s="17">
        <f>[25]Março!$K$32</f>
        <v>3.4000000000000004</v>
      </c>
      <c r="AD29" s="17">
        <f>[25]Março!$K$33</f>
        <v>9.6000000000000014</v>
      </c>
      <c r="AE29" s="17">
        <f>[25]Março!$K$34</f>
        <v>0</v>
      </c>
      <c r="AF29" s="17">
        <f>[25]Março!$K$35</f>
        <v>0</v>
      </c>
      <c r="AG29" s="33">
        <f t="shared" si="9"/>
        <v>131.20000000000002</v>
      </c>
      <c r="AH29" s="36">
        <f t="shared" si="10"/>
        <v>39.6</v>
      </c>
      <c r="AI29" s="47">
        <f t="shared" si="1"/>
        <v>18</v>
      </c>
    </row>
    <row r="30" spans="1:35" ht="17.100000000000001" customHeight="1" x14ac:dyDescent="0.2">
      <c r="A30" s="14" t="s">
        <v>31</v>
      </c>
      <c r="B30" s="17">
        <f>[26]Março!$K$5</f>
        <v>0.2</v>
      </c>
      <c r="C30" s="17">
        <f>[26]Março!$K$6</f>
        <v>0</v>
      </c>
      <c r="D30" s="17">
        <f>[26]Março!$K$7</f>
        <v>0</v>
      </c>
      <c r="E30" s="17">
        <f>[26]Março!$K$8</f>
        <v>0</v>
      </c>
      <c r="F30" s="17">
        <f>[26]Março!$K$9</f>
        <v>0</v>
      </c>
      <c r="G30" s="17">
        <f>[26]Março!$K$10</f>
        <v>0</v>
      </c>
      <c r="H30" s="17">
        <f>[26]Março!$K$11</f>
        <v>0</v>
      </c>
      <c r="I30" s="17">
        <f>[26]Março!$K$12</f>
        <v>0</v>
      </c>
      <c r="J30" s="17">
        <f>[26]Março!$K$13</f>
        <v>0</v>
      </c>
      <c r="K30" s="17">
        <f>[26]Março!$K$14</f>
        <v>0</v>
      </c>
      <c r="L30" s="17">
        <f>[26]Março!$K$15</f>
        <v>0</v>
      </c>
      <c r="M30" s="17">
        <f>[26]Março!$K$16</f>
        <v>0</v>
      </c>
      <c r="N30" s="17">
        <f>[26]Março!$K$17</f>
        <v>0</v>
      </c>
      <c r="O30" s="17">
        <f>[26]Março!$K$18</f>
        <v>0</v>
      </c>
      <c r="P30" s="17">
        <f>[26]Março!$K$19</f>
        <v>0</v>
      </c>
      <c r="Q30" s="17">
        <f>[26]Março!$K$20</f>
        <v>0</v>
      </c>
      <c r="R30" s="17">
        <f>[26]Março!$K$21</f>
        <v>0</v>
      </c>
      <c r="S30" s="17">
        <f>[26]Março!$K$22</f>
        <v>0</v>
      </c>
      <c r="T30" s="17">
        <f>[26]Março!$K$23</f>
        <v>0</v>
      </c>
      <c r="U30" s="17">
        <f>[26]Março!$K$24</f>
        <v>0</v>
      </c>
      <c r="V30" s="17">
        <f>[26]Março!$K$25</f>
        <v>0</v>
      </c>
      <c r="W30" s="17">
        <f>[26]Março!$K$26</f>
        <v>0</v>
      </c>
      <c r="X30" s="17">
        <f>[26]Março!$K$27</f>
        <v>0</v>
      </c>
      <c r="Y30" s="17">
        <f>[26]Março!$K$28</f>
        <v>0</v>
      </c>
      <c r="Z30" s="17">
        <f>[26]Março!$K$29</f>
        <v>2.1999999999999997</v>
      </c>
      <c r="AA30" s="17">
        <f>[26]Março!$K$30</f>
        <v>0.4</v>
      </c>
      <c r="AB30" s="17">
        <f>[26]Março!$K$31</f>
        <v>0</v>
      </c>
      <c r="AC30" s="17">
        <f>[26]Março!$K$32</f>
        <v>0.4</v>
      </c>
      <c r="AD30" s="17">
        <f>[26]Março!$K$33</f>
        <v>0</v>
      </c>
      <c r="AE30" s="17">
        <f>[26]Março!$K$34</f>
        <v>0</v>
      </c>
      <c r="AF30" s="17">
        <f>[26]Março!$K$35</f>
        <v>0</v>
      </c>
      <c r="AG30" s="33">
        <f>SUM(B30:AF30)</f>
        <v>3.1999999999999997</v>
      </c>
      <c r="AH30" s="36">
        <f t="shared" ref="AH30" si="13">MAX(B30:AF30)</f>
        <v>2.1999999999999997</v>
      </c>
      <c r="AI30" s="47">
        <f t="shared" si="1"/>
        <v>27</v>
      </c>
    </row>
    <row r="31" spans="1:35" ht="17.100000000000001" customHeight="1" x14ac:dyDescent="0.2">
      <c r="A31" s="14" t="s">
        <v>49</v>
      </c>
      <c r="B31" s="17">
        <f>[27]Março!$K$5</f>
        <v>18.799999999999997</v>
      </c>
      <c r="C31" s="17">
        <f>[27]Março!$K$6</f>
        <v>43.8</v>
      </c>
      <c r="D31" s="17">
        <f>[27]Março!$K$7</f>
        <v>12.8</v>
      </c>
      <c r="E31" s="17">
        <f>[27]Março!$K$8</f>
        <v>6.4</v>
      </c>
      <c r="F31" s="17">
        <f>[27]Março!$K$9</f>
        <v>2.2000000000000002</v>
      </c>
      <c r="G31" s="17">
        <f>[27]Março!$K$10</f>
        <v>0</v>
      </c>
      <c r="H31" s="17">
        <f>[27]Março!$K$11</f>
        <v>9.6</v>
      </c>
      <c r="I31" s="17">
        <f>[27]Março!$K$12</f>
        <v>0.2</v>
      </c>
      <c r="J31" s="17">
        <f>[27]Março!$K$13</f>
        <v>33.000000000000007</v>
      </c>
      <c r="K31" s="17">
        <f>[27]Março!$K$14</f>
        <v>1.6</v>
      </c>
      <c r="L31" s="17">
        <f>[27]Março!$K$15</f>
        <v>0</v>
      </c>
      <c r="M31" s="17">
        <f>[27]Março!$K$16</f>
        <v>7.6000000000000005</v>
      </c>
      <c r="N31" s="17">
        <f>[27]Março!$K$17</f>
        <v>0.6</v>
      </c>
      <c r="O31" s="17">
        <f>[27]Março!$K$18</f>
        <v>2.2000000000000002</v>
      </c>
      <c r="P31" s="17">
        <f>[27]Março!$K$19</f>
        <v>23.4</v>
      </c>
      <c r="Q31" s="17">
        <f>[27]Março!$K$20</f>
        <v>0</v>
      </c>
      <c r="R31" s="17">
        <f>[27]Março!$K$21</f>
        <v>0.8</v>
      </c>
      <c r="S31" s="17">
        <f>[27]Março!$K$22</f>
        <v>13.6</v>
      </c>
      <c r="T31" s="17">
        <f>[27]Março!$K$23</f>
        <v>14.4</v>
      </c>
      <c r="U31" s="17">
        <f>[27]Março!$K$24</f>
        <v>1</v>
      </c>
      <c r="V31" s="17">
        <f>[27]Março!$K$25</f>
        <v>0</v>
      </c>
      <c r="W31" s="17">
        <f>[27]Março!$K$26</f>
        <v>0.2</v>
      </c>
      <c r="X31" s="17">
        <f>[27]Março!$K$27</f>
        <v>0</v>
      </c>
      <c r="Y31" s="17">
        <f>[27]Março!$K$28</f>
        <v>4.8</v>
      </c>
      <c r="Z31" s="17">
        <f>[27]Março!$K$29</f>
        <v>7.4</v>
      </c>
      <c r="AA31" s="17">
        <f>[27]Março!$K$30</f>
        <v>0.2</v>
      </c>
      <c r="AB31" s="17">
        <f>[27]Março!$K$31</f>
        <v>17.600000000000001</v>
      </c>
      <c r="AC31" s="17">
        <f>[27]Março!$K$32</f>
        <v>0.2</v>
      </c>
      <c r="AD31" s="17">
        <f>[27]Março!$K$33</f>
        <v>2.6</v>
      </c>
      <c r="AE31" s="17">
        <f>[27]Março!$K$34</f>
        <v>8.3999999999999986</v>
      </c>
      <c r="AF31" s="17">
        <f>[27]Março!$K$35</f>
        <v>0</v>
      </c>
      <c r="AG31" s="33">
        <f t="shared" ref="AG31" si="14">SUM(B31:AF31)</f>
        <v>233.39999999999998</v>
      </c>
      <c r="AH31" s="36">
        <f>MAX(B31:AF31)</f>
        <v>43.8</v>
      </c>
      <c r="AI31" s="47">
        <f t="shared" si="1"/>
        <v>6</v>
      </c>
    </row>
    <row r="32" spans="1:35" ht="17.100000000000001" customHeight="1" x14ac:dyDescent="0.2">
      <c r="A32" s="14" t="s">
        <v>20</v>
      </c>
      <c r="B32" s="16">
        <f>[28]Março!$K$5</f>
        <v>0</v>
      </c>
      <c r="C32" s="16">
        <f>[28]Março!$K$6</f>
        <v>4.200000000000002</v>
      </c>
      <c r="D32" s="16">
        <f>[28]Março!$K$7</f>
        <v>1.9999999999999998</v>
      </c>
      <c r="E32" s="16">
        <f>[28]Março!$K$8</f>
        <v>1</v>
      </c>
      <c r="F32" s="16">
        <f>[28]Março!$K$9</f>
        <v>1.7999999999999998</v>
      </c>
      <c r="G32" s="16">
        <f>[28]Março!$K$10</f>
        <v>1.5999999999999999</v>
      </c>
      <c r="H32" s="16">
        <f>[28]Março!$K$11</f>
        <v>1.2</v>
      </c>
      <c r="I32" s="16">
        <f>[28]Março!$K$12</f>
        <v>1</v>
      </c>
      <c r="J32" s="16">
        <f>[28]Março!$K$13</f>
        <v>1</v>
      </c>
      <c r="K32" s="16">
        <f>[28]Março!$K$14</f>
        <v>2.8000000000000003</v>
      </c>
      <c r="L32" s="16">
        <f>[28]Março!$K$15</f>
        <v>3.8000000000000012</v>
      </c>
      <c r="M32" s="16">
        <f>[28]Março!$K$16</f>
        <v>5.0000000000000018</v>
      </c>
      <c r="N32" s="16">
        <f>[28]Março!$K$17</f>
        <v>6.0000000000000018</v>
      </c>
      <c r="O32" s="16">
        <f>[28]Março!$K$18</f>
        <v>7.8000000000000043</v>
      </c>
      <c r="P32" s="16">
        <f>[28]Março!$K$19</f>
        <v>8.2000000000000046</v>
      </c>
      <c r="Q32" s="16">
        <f>[28]Março!$K$20</f>
        <v>6.8000000000000034</v>
      </c>
      <c r="R32" s="16">
        <f>[28]Março!$K$21</f>
        <v>5.200000000000002</v>
      </c>
      <c r="S32" s="16">
        <f>[28]Março!$K$22</f>
        <v>0.60000000000000009</v>
      </c>
      <c r="T32" s="16">
        <f>[28]Março!$K$23</f>
        <v>1</v>
      </c>
      <c r="U32" s="16">
        <f>[28]Março!$K$24</f>
        <v>0.4</v>
      </c>
      <c r="V32" s="16">
        <f>[28]Março!$K$25</f>
        <v>1.4</v>
      </c>
      <c r="W32" s="16">
        <f>[28]Março!$K$26</f>
        <v>1.7999999999999998</v>
      </c>
      <c r="X32" s="16">
        <f>[28]Março!$K$27</f>
        <v>0.8</v>
      </c>
      <c r="Y32" s="16">
        <f>[28]Março!$K$28</f>
        <v>0.2</v>
      </c>
      <c r="Z32" s="16">
        <f>[28]Março!$K$29</f>
        <v>0</v>
      </c>
      <c r="AA32" s="16">
        <f>[28]Março!$K$30</f>
        <v>0</v>
      </c>
      <c r="AB32" s="16">
        <f>[28]Março!$K$31</f>
        <v>9.9999999999999982</v>
      </c>
      <c r="AC32" s="16">
        <f>[28]Março!$K$32</f>
        <v>39.199999999999996</v>
      </c>
      <c r="AD32" s="16">
        <f>[28]Março!$K$33</f>
        <v>0</v>
      </c>
      <c r="AE32" s="16">
        <f>[28]Março!$K$34</f>
        <v>9</v>
      </c>
      <c r="AF32" s="16">
        <f>[28]Março!$K$35</f>
        <v>6.2</v>
      </c>
      <c r="AG32" s="33">
        <f t="shared" si="9"/>
        <v>130</v>
      </c>
      <c r="AH32" s="36">
        <f t="shared" si="10"/>
        <v>39.199999999999996</v>
      </c>
      <c r="AI32" s="47">
        <f>COUNTIF(B32:AF32,"=0,0")</f>
        <v>4</v>
      </c>
    </row>
    <row r="33" spans="1:35" s="5" customFormat="1" ht="17.100000000000001" customHeight="1" x14ac:dyDescent="0.2">
      <c r="A33" s="29" t="s">
        <v>33</v>
      </c>
      <c r="B33" s="30">
        <f t="shared" ref="B33:AF33" si="15">MAX(B5:B32)</f>
        <v>19.8</v>
      </c>
      <c r="C33" s="30">
        <f t="shared" si="15"/>
        <v>43.8</v>
      </c>
      <c r="D33" s="30">
        <f t="shared" si="15"/>
        <v>53.400000000000006</v>
      </c>
      <c r="E33" s="30">
        <f t="shared" si="15"/>
        <v>30.799999999999997</v>
      </c>
      <c r="F33" s="30">
        <f t="shared" si="15"/>
        <v>22.599999999999991</v>
      </c>
      <c r="G33" s="30">
        <f t="shared" si="15"/>
        <v>24</v>
      </c>
      <c r="H33" s="30">
        <f t="shared" si="15"/>
        <v>39.6</v>
      </c>
      <c r="I33" s="30">
        <f t="shared" si="15"/>
        <v>111.00000000000001</v>
      </c>
      <c r="J33" s="30">
        <f t="shared" si="15"/>
        <v>38.6</v>
      </c>
      <c r="K33" s="30">
        <f t="shared" si="15"/>
        <v>8</v>
      </c>
      <c r="L33" s="30">
        <f t="shared" si="15"/>
        <v>24.4</v>
      </c>
      <c r="M33" s="30">
        <f t="shared" si="15"/>
        <v>17</v>
      </c>
      <c r="N33" s="30">
        <f t="shared" si="15"/>
        <v>53.000000000000007</v>
      </c>
      <c r="O33" s="30">
        <f t="shared" si="15"/>
        <v>11</v>
      </c>
      <c r="P33" s="30">
        <f t="shared" si="15"/>
        <v>23.4</v>
      </c>
      <c r="Q33" s="30">
        <f t="shared" si="15"/>
        <v>20.399999999999999</v>
      </c>
      <c r="R33" s="30">
        <f t="shared" si="15"/>
        <v>34.800000000000004</v>
      </c>
      <c r="S33" s="30">
        <f t="shared" si="15"/>
        <v>13.6</v>
      </c>
      <c r="T33" s="30">
        <f t="shared" si="15"/>
        <v>14.4</v>
      </c>
      <c r="U33" s="30">
        <f t="shared" si="15"/>
        <v>16</v>
      </c>
      <c r="V33" s="30">
        <f t="shared" si="15"/>
        <v>37.599999999999994</v>
      </c>
      <c r="W33" s="30">
        <f t="shared" si="15"/>
        <v>5.4000000000000021</v>
      </c>
      <c r="X33" s="30">
        <f t="shared" si="15"/>
        <v>0.8</v>
      </c>
      <c r="Y33" s="30">
        <f t="shared" si="15"/>
        <v>4.8</v>
      </c>
      <c r="Z33" s="30">
        <f t="shared" si="15"/>
        <v>26.2</v>
      </c>
      <c r="AA33" s="30">
        <f t="shared" si="15"/>
        <v>40</v>
      </c>
      <c r="AB33" s="30">
        <f t="shared" si="15"/>
        <v>42.000000000000007</v>
      </c>
      <c r="AC33" s="30">
        <f t="shared" si="15"/>
        <v>39.199999999999996</v>
      </c>
      <c r="AD33" s="30">
        <f t="shared" si="15"/>
        <v>27</v>
      </c>
      <c r="AE33" s="30">
        <f t="shared" si="15"/>
        <v>39.199999999999996</v>
      </c>
      <c r="AF33" s="30">
        <f t="shared" si="15"/>
        <v>45.400000000000006</v>
      </c>
      <c r="AG33" s="33">
        <f>MAX(AG5:AG32)</f>
        <v>293.2</v>
      </c>
      <c r="AH33" s="44">
        <f>MAX(AH5:AH32)</f>
        <v>111.00000000000001</v>
      </c>
      <c r="AI33" s="47"/>
    </row>
    <row r="34" spans="1:35" s="11" customFormat="1" ht="13.5" thickBot="1" x14ac:dyDescent="0.25">
      <c r="A34" s="121" t="s">
        <v>36</v>
      </c>
      <c r="B34" s="122">
        <f t="shared" ref="B34:AF34" si="16">SUM(B5:B32)</f>
        <v>71.8</v>
      </c>
      <c r="C34" s="122">
        <f t="shared" si="16"/>
        <v>74.399999999999991</v>
      </c>
      <c r="D34" s="122">
        <f t="shared" si="16"/>
        <v>111.4</v>
      </c>
      <c r="E34" s="122">
        <f t="shared" si="16"/>
        <v>101.39999999999999</v>
      </c>
      <c r="F34" s="122">
        <f t="shared" si="16"/>
        <v>62.399999999999991</v>
      </c>
      <c r="G34" s="122">
        <f t="shared" si="16"/>
        <v>161.19999999999999</v>
      </c>
      <c r="H34" s="122">
        <f t="shared" si="16"/>
        <v>144.19999999999999</v>
      </c>
      <c r="I34" s="122">
        <f t="shared" si="16"/>
        <v>367.6</v>
      </c>
      <c r="J34" s="122">
        <f t="shared" si="16"/>
        <v>136.40000000000003</v>
      </c>
      <c r="K34" s="122">
        <f t="shared" si="16"/>
        <v>34</v>
      </c>
      <c r="L34" s="122">
        <f t="shared" si="16"/>
        <v>49.8</v>
      </c>
      <c r="M34" s="122">
        <f t="shared" si="16"/>
        <v>62.399999999999991</v>
      </c>
      <c r="N34" s="122">
        <f t="shared" si="16"/>
        <v>152.80000000000001</v>
      </c>
      <c r="O34" s="122">
        <f t="shared" si="16"/>
        <v>58.800000000000026</v>
      </c>
      <c r="P34" s="122">
        <f t="shared" si="16"/>
        <v>106.8</v>
      </c>
      <c r="Q34" s="122">
        <f t="shared" si="16"/>
        <v>63.20000000000001</v>
      </c>
      <c r="R34" s="122">
        <f t="shared" si="16"/>
        <v>100</v>
      </c>
      <c r="S34" s="122">
        <f t="shared" si="16"/>
        <v>44.6</v>
      </c>
      <c r="T34" s="122">
        <f t="shared" si="16"/>
        <v>43</v>
      </c>
      <c r="U34" s="122">
        <f t="shared" si="16"/>
        <v>36.199999999999996</v>
      </c>
      <c r="V34" s="122">
        <f t="shared" si="16"/>
        <v>80.600000000000009</v>
      </c>
      <c r="W34" s="122">
        <f t="shared" si="16"/>
        <v>9.2000000000000028</v>
      </c>
      <c r="X34" s="122">
        <f t="shared" si="16"/>
        <v>1.6</v>
      </c>
      <c r="Y34" s="122">
        <f t="shared" si="16"/>
        <v>5.2</v>
      </c>
      <c r="Z34" s="122">
        <f t="shared" si="16"/>
        <v>65.800000000000011</v>
      </c>
      <c r="AA34" s="122">
        <f t="shared" si="16"/>
        <v>159</v>
      </c>
      <c r="AB34" s="122">
        <f t="shared" si="16"/>
        <v>211</v>
      </c>
      <c r="AC34" s="122">
        <f t="shared" si="16"/>
        <v>114.60000000000002</v>
      </c>
      <c r="AD34" s="122">
        <f t="shared" si="16"/>
        <v>145.79999999999995</v>
      </c>
      <c r="AE34" s="122">
        <f t="shared" si="16"/>
        <v>107.79999999999998</v>
      </c>
      <c r="AF34" s="122">
        <f t="shared" si="16"/>
        <v>242.40000000000003</v>
      </c>
      <c r="AG34" s="83">
        <f>SUM(AG5:AG32)</f>
        <v>3125.4</v>
      </c>
      <c r="AH34" s="123"/>
      <c r="AI34" s="124"/>
    </row>
    <row r="35" spans="1:35" x14ac:dyDescent="0.2">
      <c r="A35" s="84"/>
      <c r="B35" s="85"/>
      <c r="C35" s="85"/>
      <c r="D35" s="85"/>
      <c r="E35" s="85"/>
      <c r="F35" s="85"/>
      <c r="G35" s="85"/>
      <c r="H35" s="85"/>
      <c r="I35" s="85"/>
      <c r="J35" s="85"/>
      <c r="K35" s="85"/>
      <c r="L35" s="85"/>
      <c r="M35" s="85"/>
      <c r="N35" s="85"/>
      <c r="O35" s="85"/>
      <c r="P35" s="85"/>
      <c r="Q35" s="85"/>
      <c r="R35" s="85"/>
      <c r="S35" s="85"/>
      <c r="T35" s="85"/>
      <c r="U35" s="85"/>
      <c r="V35" s="85"/>
      <c r="W35" s="85"/>
      <c r="X35" s="85"/>
      <c r="Y35" s="85"/>
      <c r="Z35" s="85"/>
      <c r="AA35" s="85"/>
      <c r="AB35" s="85"/>
      <c r="AC35" s="85"/>
      <c r="AD35" s="86"/>
      <c r="AE35" s="125"/>
      <c r="AF35" s="126"/>
      <c r="AG35" s="126"/>
      <c r="AH35" s="126"/>
      <c r="AI35" s="127"/>
    </row>
    <row r="36" spans="1:35" x14ac:dyDescent="0.2">
      <c r="A36" s="95"/>
      <c r="B36" s="93"/>
      <c r="C36" s="91"/>
      <c r="D36" s="91"/>
      <c r="E36" s="91"/>
      <c r="F36" s="91"/>
      <c r="G36" s="91"/>
      <c r="H36" s="93"/>
      <c r="I36" s="93"/>
      <c r="J36" s="93"/>
      <c r="K36" s="93"/>
      <c r="L36" s="93"/>
      <c r="M36" s="93" t="s">
        <v>51</v>
      </c>
      <c r="N36" s="93"/>
      <c r="O36" s="93"/>
      <c r="P36" s="93"/>
      <c r="Q36" s="93"/>
      <c r="R36" s="93"/>
      <c r="S36" s="93"/>
      <c r="T36" s="93"/>
      <c r="U36" s="93"/>
      <c r="V36" s="93" t="s">
        <v>59</v>
      </c>
      <c r="W36" s="93"/>
      <c r="X36" s="93"/>
      <c r="Y36" s="93"/>
      <c r="Z36" s="93"/>
      <c r="AA36" s="93"/>
      <c r="AB36" s="93"/>
      <c r="AC36" s="93"/>
      <c r="AD36" s="91"/>
      <c r="AE36" s="93"/>
      <c r="AF36" s="93"/>
      <c r="AG36" s="91"/>
      <c r="AH36" s="93"/>
      <c r="AI36" s="128"/>
    </row>
    <row r="37" spans="1:35" x14ac:dyDescent="0.2">
      <c r="A37" s="95"/>
      <c r="B37" s="92"/>
      <c r="C37" s="92"/>
      <c r="D37" s="92" t="s">
        <v>139</v>
      </c>
      <c r="E37" s="92"/>
      <c r="F37" s="92"/>
      <c r="G37" s="133"/>
      <c r="H37" s="93"/>
      <c r="I37" s="93"/>
      <c r="J37" s="96"/>
      <c r="K37" s="96"/>
      <c r="L37" s="96"/>
      <c r="M37" s="96" t="s">
        <v>52</v>
      </c>
      <c r="N37" s="96"/>
      <c r="O37" s="96"/>
      <c r="P37" s="96"/>
      <c r="Q37" s="93"/>
      <c r="R37" s="93"/>
      <c r="S37" s="93"/>
      <c r="T37" s="93"/>
      <c r="U37" s="93"/>
      <c r="V37" s="96" t="s">
        <v>60</v>
      </c>
      <c r="W37" s="96"/>
      <c r="X37" s="93"/>
      <c r="Y37" s="93"/>
      <c r="Z37" s="93"/>
      <c r="AA37" s="93"/>
      <c r="AB37" s="93"/>
      <c r="AC37" s="93"/>
      <c r="AD37" s="91"/>
      <c r="AE37" s="129"/>
      <c r="AF37" s="130"/>
      <c r="AG37" s="93"/>
      <c r="AH37" s="93"/>
      <c r="AI37" s="99"/>
    </row>
    <row r="38" spans="1:35" ht="13.5" thickBot="1" x14ac:dyDescent="0.25">
      <c r="A38" s="102"/>
      <c r="B38" s="103"/>
      <c r="C38" s="103"/>
      <c r="D38" s="103"/>
      <c r="E38" s="103"/>
      <c r="F38" s="103"/>
      <c r="G38" s="103"/>
      <c r="H38" s="103"/>
      <c r="I38" s="103"/>
      <c r="J38" s="103"/>
      <c r="K38" s="103"/>
      <c r="L38" s="103"/>
      <c r="M38" s="103"/>
      <c r="N38" s="103"/>
      <c r="O38" s="103"/>
      <c r="P38" s="103"/>
      <c r="Q38" s="103"/>
      <c r="R38" s="103"/>
      <c r="S38" s="103"/>
      <c r="T38" s="103"/>
      <c r="U38" s="103"/>
      <c r="V38" s="103"/>
      <c r="W38" s="103"/>
      <c r="X38" s="103"/>
      <c r="Y38" s="103"/>
      <c r="Z38" s="103"/>
      <c r="AA38" s="103"/>
      <c r="AB38" s="103"/>
      <c r="AC38" s="103"/>
      <c r="AD38" s="106"/>
      <c r="AE38" s="131"/>
      <c r="AF38" s="132"/>
      <c r="AG38" s="109"/>
      <c r="AH38" s="109"/>
      <c r="AI38" s="111" t="s">
        <v>50</v>
      </c>
    </row>
    <row r="39" spans="1:35" x14ac:dyDescent="0.2">
      <c r="A39" s="78"/>
      <c r="B39" s="78"/>
      <c r="C39" s="78"/>
      <c r="D39" s="78"/>
      <c r="E39" s="78"/>
      <c r="F39" s="78"/>
      <c r="G39" s="78"/>
      <c r="H39" s="78"/>
      <c r="I39" s="78"/>
      <c r="J39" s="78"/>
    </row>
    <row r="40" spans="1:35" x14ac:dyDescent="0.2">
      <c r="H40" s="26"/>
      <c r="I40" s="26"/>
      <c r="J40" s="27"/>
      <c r="K40" s="26"/>
      <c r="L40" s="26"/>
      <c r="M40" s="26"/>
      <c r="N40" s="26"/>
      <c r="O40" s="26"/>
      <c r="P40" s="27"/>
      <c r="Q40" s="26"/>
      <c r="R40" s="26"/>
      <c r="S40" s="26"/>
      <c r="T40" s="26"/>
      <c r="U40" s="26"/>
      <c r="V40" s="26"/>
      <c r="W40" s="26"/>
      <c r="X40" s="26"/>
      <c r="Y40" s="26"/>
      <c r="Z40" s="26"/>
    </row>
    <row r="43" spans="1:35" x14ac:dyDescent="0.2">
      <c r="M43" s="2" t="s">
        <v>50</v>
      </c>
    </row>
    <row r="45" spans="1:35" x14ac:dyDescent="0.2">
      <c r="I45" s="2" t="s">
        <v>50</v>
      </c>
    </row>
    <row r="49" spans="29:29" x14ac:dyDescent="0.2">
      <c r="AC49" s="2" t="s">
        <v>50</v>
      </c>
    </row>
  </sheetData>
  <mergeCells count="34">
    <mergeCell ref="AF3:AF4"/>
    <mergeCell ref="M3:M4"/>
    <mergeCell ref="N3:N4"/>
    <mergeCell ref="O3:O4"/>
    <mergeCell ref="AA3:AA4"/>
    <mergeCell ref="T3:T4"/>
    <mergeCell ref="AE3:AE4"/>
    <mergeCell ref="S3:S4"/>
    <mergeCell ref="R3:R4"/>
    <mergeCell ref="Q3:Q4"/>
    <mergeCell ref="E3:E4"/>
    <mergeCell ref="F3:F4"/>
    <mergeCell ref="G3:G4"/>
    <mergeCell ref="J3:J4"/>
    <mergeCell ref="A2:A4"/>
    <mergeCell ref="B3:B4"/>
    <mergeCell ref="C3:C4"/>
    <mergeCell ref="D3:D4"/>
    <mergeCell ref="A1:AH1"/>
    <mergeCell ref="B2:AH2"/>
    <mergeCell ref="X3:X4"/>
    <mergeCell ref="AB3:AB4"/>
    <mergeCell ref="AC3:AC4"/>
    <mergeCell ref="AD3:AD4"/>
    <mergeCell ref="Y3:Y4"/>
    <mergeCell ref="I3:I4"/>
    <mergeCell ref="H3:H4"/>
    <mergeCell ref="P3:P4"/>
    <mergeCell ref="K3:K4"/>
    <mergeCell ref="L3:L4"/>
    <mergeCell ref="Z3:Z4"/>
    <mergeCell ref="U3:U4"/>
    <mergeCell ref="V3:V4"/>
    <mergeCell ref="W3:W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55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ignoredErrors>
    <ignoredError sqref="AG8 AG14" 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6"/>
  <sheetViews>
    <sheetView view="pageLayout" topLeftCell="A19" zoomScale="90" zoomScaleNormal="100" zoomScalePageLayoutView="90" workbookViewId="0">
      <selection activeCell="B42" sqref="B42"/>
    </sheetView>
  </sheetViews>
  <sheetFormatPr defaultRowHeight="12.75" x14ac:dyDescent="0.2"/>
  <cols>
    <col min="1" max="1" width="30.28515625" customWidth="1"/>
    <col min="2" max="2" width="9.5703125" style="76" customWidth="1"/>
    <col min="3" max="3" width="9.5703125" style="77" customWidth="1"/>
    <col min="4" max="4" width="9.5703125" style="76" customWidth="1"/>
    <col min="5" max="5" width="9.85546875" style="76" customWidth="1"/>
    <col min="6" max="6" width="9.5703125" style="76" customWidth="1"/>
    <col min="7" max="7" width="16.140625" bestFit="1" customWidth="1"/>
    <col min="8" max="8" width="9.7109375" customWidth="1"/>
    <col min="9" max="9" width="54.85546875" customWidth="1"/>
    <col min="255" max="255" width="30.28515625" customWidth="1"/>
    <col min="256" max="258" width="9.5703125" customWidth="1"/>
    <col min="259" max="259" width="9.85546875" customWidth="1"/>
    <col min="260" max="260" width="9.5703125" customWidth="1"/>
    <col min="261" max="261" width="11" customWidth="1"/>
    <col min="262" max="262" width="11.140625" customWidth="1"/>
    <col min="263" max="263" width="11" customWidth="1"/>
    <col min="264" max="264" width="9.7109375" customWidth="1"/>
    <col min="265" max="265" width="54.85546875" customWidth="1"/>
    <col min="511" max="511" width="30.28515625" customWidth="1"/>
    <col min="512" max="514" width="9.5703125" customWidth="1"/>
    <col min="515" max="515" width="9.85546875" customWidth="1"/>
    <col min="516" max="516" width="9.5703125" customWidth="1"/>
    <col min="517" max="517" width="11" customWidth="1"/>
    <col min="518" max="518" width="11.140625" customWidth="1"/>
    <col min="519" max="519" width="11" customWidth="1"/>
    <col min="520" max="520" width="9.7109375" customWidth="1"/>
    <col min="521" max="521" width="54.85546875" customWidth="1"/>
    <col min="767" max="767" width="30.28515625" customWidth="1"/>
    <col min="768" max="770" width="9.5703125" customWidth="1"/>
    <col min="771" max="771" width="9.85546875" customWidth="1"/>
    <col min="772" max="772" width="9.5703125" customWidth="1"/>
    <col min="773" max="773" width="11" customWidth="1"/>
    <col min="774" max="774" width="11.140625" customWidth="1"/>
    <col min="775" max="775" width="11" customWidth="1"/>
    <col min="776" max="776" width="9.7109375" customWidth="1"/>
    <col min="777" max="777" width="54.85546875" customWidth="1"/>
    <col min="1023" max="1023" width="30.28515625" customWidth="1"/>
    <col min="1024" max="1026" width="9.5703125" customWidth="1"/>
    <col min="1027" max="1027" width="9.85546875" customWidth="1"/>
    <col min="1028" max="1028" width="9.5703125" customWidth="1"/>
    <col min="1029" max="1029" width="11" customWidth="1"/>
    <col min="1030" max="1030" width="11.140625" customWidth="1"/>
    <col min="1031" max="1031" width="11" customWidth="1"/>
    <col min="1032" max="1032" width="9.7109375" customWidth="1"/>
    <col min="1033" max="1033" width="54.85546875" customWidth="1"/>
    <col min="1279" max="1279" width="30.28515625" customWidth="1"/>
    <col min="1280" max="1282" width="9.5703125" customWidth="1"/>
    <col min="1283" max="1283" width="9.85546875" customWidth="1"/>
    <col min="1284" max="1284" width="9.5703125" customWidth="1"/>
    <col min="1285" max="1285" width="11" customWidth="1"/>
    <col min="1286" max="1286" width="11.140625" customWidth="1"/>
    <col min="1287" max="1287" width="11" customWidth="1"/>
    <col min="1288" max="1288" width="9.7109375" customWidth="1"/>
    <col min="1289" max="1289" width="54.85546875" customWidth="1"/>
    <col min="1535" max="1535" width="30.28515625" customWidth="1"/>
    <col min="1536" max="1538" width="9.5703125" customWidth="1"/>
    <col min="1539" max="1539" width="9.85546875" customWidth="1"/>
    <col min="1540" max="1540" width="9.5703125" customWidth="1"/>
    <col min="1541" max="1541" width="11" customWidth="1"/>
    <col min="1542" max="1542" width="11.140625" customWidth="1"/>
    <col min="1543" max="1543" width="11" customWidth="1"/>
    <col min="1544" max="1544" width="9.7109375" customWidth="1"/>
    <col min="1545" max="1545" width="54.85546875" customWidth="1"/>
    <col min="1791" max="1791" width="30.28515625" customWidth="1"/>
    <col min="1792" max="1794" width="9.5703125" customWidth="1"/>
    <col min="1795" max="1795" width="9.85546875" customWidth="1"/>
    <col min="1796" max="1796" width="9.5703125" customWidth="1"/>
    <col min="1797" max="1797" width="11" customWidth="1"/>
    <col min="1798" max="1798" width="11.140625" customWidth="1"/>
    <col min="1799" max="1799" width="11" customWidth="1"/>
    <col min="1800" max="1800" width="9.7109375" customWidth="1"/>
    <col min="1801" max="1801" width="54.85546875" customWidth="1"/>
    <col min="2047" max="2047" width="30.28515625" customWidth="1"/>
    <col min="2048" max="2050" width="9.5703125" customWidth="1"/>
    <col min="2051" max="2051" width="9.85546875" customWidth="1"/>
    <col min="2052" max="2052" width="9.5703125" customWidth="1"/>
    <col min="2053" max="2053" width="11" customWidth="1"/>
    <col min="2054" max="2054" width="11.140625" customWidth="1"/>
    <col min="2055" max="2055" width="11" customWidth="1"/>
    <col min="2056" max="2056" width="9.7109375" customWidth="1"/>
    <col min="2057" max="2057" width="54.85546875" customWidth="1"/>
    <col min="2303" max="2303" width="30.28515625" customWidth="1"/>
    <col min="2304" max="2306" width="9.5703125" customWidth="1"/>
    <col min="2307" max="2307" width="9.85546875" customWidth="1"/>
    <col min="2308" max="2308" width="9.5703125" customWidth="1"/>
    <col min="2309" max="2309" width="11" customWidth="1"/>
    <col min="2310" max="2310" width="11.140625" customWidth="1"/>
    <col min="2311" max="2311" width="11" customWidth="1"/>
    <col min="2312" max="2312" width="9.7109375" customWidth="1"/>
    <col min="2313" max="2313" width="54.85546875" customWidth="1"/>
    <col min="2559" max="2559" width="30.28515625" customWidth="1"/>
    <col min="2560" max="2562" width="9.5703125" customWidth="1"/>
    <col min="2563" max="2563" width="9.85546875" customWidth="1"/>
    <col min="2564" max="2564" width="9.5703125" customWidth="1"/>
    <col min="2565" max="2565" width="11" customWidth="1"/>
    <col min="2566" max="2566" width="11.140625" customWidth="1"/>
    <col min="2567" max="2567" width="11" customWidth="1"/>
    <col min="2568" max="2568" width="9.7109375" customWidth="1"/>
    <col min="2569" max="2569" width="54.85546875" customWidth="1"/>
    <col min="2815" max="2815" width="30.28515625" customWidth="1"/>
    <col min="2816" max="2818" width="9.5703125" customWidth="1"/>
    <col min="2819" max="2819" width="9.85546875" customWidth="1"/>
    <col min="2820" max="2820" width="9.5703125" customWidth="1"/>
    <col min="2821" max="2821" width="11" customWidth="1"/>
    <col min="2822" max="2822" width="11.140625" customWidth="1"/>
    <col min="2823" max="2823" width="11" customWidth="1"/>
    <col min="2824" max="2824" width="9.7109375" customWidth="1"/>
    <col min="2825" max="2825" width="54.85546875" customWidth="1"/>
    <col min="3071" max="3071" width="30.28515625" customWidth="1"/>
    <col min="3072" max="3074" width="9.5703125" customWidth="1"/>
    <col min="3075" max="3075" width="9.85546875" customWidth="1"/>
    <col min="3076" max="3076" width="9.5703125" customWidth="1"/>
    <col min="3077" max="3077" width="11" customWidth="1"/>
    <col min="3078" max="3078" width="11.140625" customWidth="1"/>
    <col min="3079" max="3079" width="11" customWidth="1"/>
    <col min="3080" max="3080" width="9.7109375" customWidth="1"/>
    <col min="3081" max="3081" width="54.85546875" customWidth="1"/>
    <col min="3327" max="3327" width="30.28515625" customWidth="1"/>
    <col min="3328" max="3330" width="9.5703125" customWidth="1"/>
    <col min="3331" max="3331" width="9.85546875" customWidth="1"/>
    <col min="3332" max="3332" width="9.5703125" customWidth="1"/>
    <col min="3333" max="3333" width="11" customWidth="1"/>
    <col min="3334" max="3334" width="11.140625" customWidth="1"/>
    <col min="3335" max="3335" width="11" customWidth="1"/>
    <col min="3336" max="3336" width="9.7109375" customWidth="1"/>
    <col min="3337" max="3337" width="54.85546875" customWidth="1"/>
    <col min="3583" max="3583" width="30.28515625" customWidth="1"/>
    <col min="3584" max="3586" width="9.5703125" customWidth="1"/>
    <col min="3587" max="3587" width="9.85546875" customWidth="1"/>
    <col min="3588" max="3588" width="9.5703125" customWidth="1"/>
    <col min="3589" max="3589" width="11" customWidth="1"/>
    <col min="3590" max="3590" width="11.140625" customWidth="1"/>
    <col min="3591" max="3591" width="11" customWidth="1"/>
    <col min="3592" max="3592" width="9.7109375" customWidth="1"/>
    <col min="3593" max="3593" width="54.85546875" customWidth="1"/>
    <col min="3839" max="3839" width="30.28515625" customWidth="1"/>
    <col min="3840" max="3842" width="9.5703125" customWidth="1"/>
    <col min="3843" max="3843" width="9.85546875" customWidth="1"/>
    <col min="3844" max="3844" width="9.5703125" customWidth="1"/>
    <col min="3845" max="3845" width="11" customWidth="1"/>
    <col min="3846" max="3846" width="11.140625" customWidth="1"/>
    <col min="3847" max="3847" width="11" customWidth="1"/>
    <col min="3848" max="3848" width="9.7109375" customWidth="1"/>
    <col min="3849" max="3849" width="54.85546875" customWidth="1"/>
    <col min="4095" max="4095" width="30.28515625" customWidth="1"/>
    <col min="4096" max="4098" width="9.5703125" customWidth="1"/>
    <col min="4099" max="4099" width="9.85546875" customWidth="1"/>
    <col min="4100" max="4100" width="9.5703125" customWidth="1"/>
    <col min="4101" max="4101" width="11" customWidth="1"/>
    <col min="4102" max="4102" width="11.140625" customWidth="1"/>
    <col min="4103" max="4103" width="11" customWidth="1"/>
    <col min="4104" max="4104" width="9.7109375" customWidth="1"/>
    <col min="4105" max="4105" width="54.85546875" customWidth="1"/>
    <col min="4351" max="4351" width="30.28515625" customWidth="1"/>
    <col min="4352" max="4354" width="9.5703125" customWidth="1"/>
    <col min="4355" max="4355" width="9.85546875" customWidth="1"/>
    <col min="4356" max="4356" width="9.5703125" customWidth="1"/>
    <col min="4357" max="4357" width="11" customWidth="1"/>
    <col min="4358" max="4358" width="11.140625" customWidth="1"/>
    <col min="4359" max="4359" width="11" customWidth="1"/>
    <col min="4360" max="4360" width="9.7109375" customWidth="1"/>
    <col min="4361" max="4361" width="54.85546875" customWidth="1"/>
    <col min="4607" max="4607" width="30.28515625" customWidth="1"/>
    <col min="4608" max="4610" width="9.5703125" customWidth="1"/>
    <col min="4611" max="4611" width="9.85546875" customWidth="1"/>
    <col min="4612" max="4612" width="9.5703125" customWidth="1"/>
    <col min="4613" max="4613" width="11" customWidth="1"/>
    <col min="4614" max="4614" width="11.140625" customWidth="1"/>
    <col min="4615" max="4615" width="11" customWidth="1"/>
    <col min="4616" max="4616" width="9.7109375" customWidth="1"/>
    <col min="4617" max="4617" width="54.85546875" customWidth="1"/>
    <col min="4863" max="4863" width="30.28515625" customWidth="1"/>
    <col min="4864" max="4866" width="9.5703125" customWidth="1"/>
    <col min="4867" max="4867" width="9.85546875" customWidth="1"/>
    <col min="4868" max="4868" width="9.5703125" customWidth="1"/>
    <col min="4869" max="4869" width="11" customWidth="1"/>
    <col min="4870" max="4870" width="11.140625" customWidth="1"/>
    <col min="4871" max="4871" width="11" customWidth="1"/>
    <col min="4872" max="4872" width="9.7109375" customWidth="1"/>
    <col min="4873" max="4873" width="54.85546875" customWidth="1"/>
    <col min="5119" max="5119" width="30.28515625" customWidth="1"/>
    <col min="5120" max="5122" width="9.5703125" customWidth="1"/>
    <col min="5123" max="5123" width="9.85546875" customWidth="1"/>
    <col min="5124" max="5124" width="9.5703125" customWidth="1"/>
    <col min="5125" max="5125" width="11" customWidth="1"/>
    <col min="5126" max="5126" width="11.140625" customWidth="1"/>
    <col min="5127" max="5127" width="11" customWidth="1"/>
    <col min="5128" max="5128" width="9.7109375" customWidth="1"/>
    <col min="5129" max="5129" width="54.85546875" customWidth="1"/>
    <col min="5375" max="5375" width="30.28515625" customWidth="1"/>
    <col min="5376" max="5378" width="9.5703125" customWidth="1"/>
    <col min="5379" max="5379" width="9.85546875" customWidth="1"/>
    <col min="5380" max="5380" width="9.5703125" customWidth="1"/>
    <col min="5381" max="5381" width="11" customWidth="1"/>
    <col min="5382" max="5382" width="11.140625" customWidth="1"/>
    <col min="5383" max="5383" width="11" customWidth="1"/>
    <col min="5384" max="5384" width="9.7109375" customWidth="1"/>
    <col min="5385" max="5385" width="54.85546875" customWidth="1"/>
    <col min="5631" max="5631" width="30.28515625" customWidth="1"/>
    <col min="5632" max="5634" width="9.5703125" customWidth="1"/>
    <col min="5635" max="5635" width="9.85546875" customWidth="1"/>
    <col min="5636" max="5636" width="9.5703125" customWidth="1"/>
    <col min="5637" max="5637" width="11" customWidth="1"/>
    <col min="5638" max="5638" width="11.140625" customWidth="1"/>
    <col min="5639" max="5639" width="11" customWidth="1"/>
    <col min="5640" max="5640" width="9.7109375" customWidth="1"/>
    <col min="5641" max="5641" width="54.85546875" customWidth="1"/>
    <col min="5887" max="5887" width="30.28515625" customWidth="1"/>
    <col min="5888" max="5890" width="9.5703125" customWidth="1"/>
    <col min="5891" max="5891" width="9.85546875" customWidth="1"/>
    <col min="5892" max="5892" width="9.5703125" customWidth="1"/>
    <col min="5893" max="5893" width="11" customWidth="1"/>
    <col min="5894" max="5894" width="11.140625" customWidth="1"/>
    <col min="5895" max="5895" width="11" customWidth="1"/>
    <col min="5896" max="5896" width="9.7109375" customWidth="1"/>
    <col min="5897" max="5897" width="54.85546875" customWidth="1"/>
    <col min="6143" max="6143" width="30.28515625" customWidth="1"/>
    <col min="6144" max="6146" width="9.5703125" customWidth="1"/>
    <col min="6147" max="6147" width="9.85546875" customWidth="1"/>
    <col min="6148" max="6148" width="9.5703125" customWidth="1"/>
    <col min="6149" max="6149" width="11" customWidth="1"/>
    <col min="6150" max="6150" width="11.140625" customWidth="1"/>
    <col min="6151" max="6151" width="11" customWidth="1"/>
    <col min="6152" max="6152" width="9.7109375" customWidth="1"/>
    <col min="6153" max="6153" width="54.85546875" customWidth="1"/>
    <col min="6399" max="6399" width="30.28515625" customWidth="1"/>
    <col min="6400" max="6402" width="9.5703125" customWidth="1"/>
    <col min="6403" max="6403" width="9.85546875" customWidth="1"/>
    <col min="6404" max="6404" width="9.5703125" customWidth="1"/>
    <col min="6405" max="6405" width="11" customWidth="1"/>
    <col min="6406" max="6406" width="11.140625" customWidth="1"/>
    <col min="6407" max="6407" width="11" customWidth="1"/>
    <col min="6408" max="6408" width="9.7109375" customWidth="1"/>
    <col min="6409" max="6409" width="54.85546875" customWidth="1"/>
    <col min="6655" max="6655" width="30.28515625" customWidth="1"/>
    <col min="6656" max="6658" width="9.5703125" customWidth="1"/>
    <col min="6659" max="6659" width="9.85546875" customWidth="1"/>
    <col min="6660" max="6660" width="9.5703125" customWidth="1"/>
    <col min="6661" max="6661" width="11" customWidth="1"/>
    <col min="6662" max="6662" width="11.140625" customWidth="1"/>
    <col min="6663" max="6663" width="11" customWidth="1"/>
    <col min="6664" max="6664" width="9.7109375" customWidth="1"/>
    <col min="6665" max="6665" width="54.85546875" customWidth="1"/>
    <col min="6911" max="6911" width="30.28515625" customWidth="1"/>
    <col min="6912" max="6914" width="9.5703125" customWidth="1"/>
    <col min="6915" max="6915" width="9.85546875" customWidth="1"/>
    <col min="6916" max="6916" width="9.5703125" customWidth="1"/>
    <col min="6917" max="6917" width="11" customWidth="1"/>
    <col min="6918" max="6918" width="11.140625" customWidth="1"/>
    <col min="6919" max="6919" width="11" customWidth="1"/>
    <col min="6920" max="6920" width="9.7109375" customWidth="1"/>
    <col min="6921" max="6921" width="54.85546875" customWidth="1"/>
    <col min="7167" max="7167" width="30.28515625" customWidth="1"/>
    <col min="7168" max="7170" width="9.5703125" customWidth="1"/>
    <col min="7171" max="7171" width="9.85546875" customWidth="1"/>
    <col min="7172" max="7172" width="9.5703125" customWidth="1"/>
    <col min="7173" max="7173" width="11" customWidth="1"/>
    <col min="7174" max="7174" width="11.140625" customWidth="1"/>
    <col min="7175" max="7175" width="11" customWidth="1"/>
    <col min="7176" max="7176" width="9.7109375" customWidth="1"/>
    <col min="7177" max="7177" width="54.85546875" customWidth="1"/>
    <col min="7423" max="7423" width="30.28515625" customWidth="1"/>
    <col min="7424" max="7426" width="9.5703125" customWidth="1"/>
    <col min="7427" max="7427" width="9.85546875" customWidth="1"/>
    <col min="7428" max="7428" width="9.5703125" customWidth="1"/>
    <col min="7429" max="7429" width="11" customWidth="1"/>
    <col min="7430" max="7430" width="11.140625" customWidth="1"/>
    <col min="7431" max="7431" width="11" customWidth="1"/>
    <col min="7432" max="7432" width="9.7109375" customWidth="1"/>
    <col min="7433" max="7433" width="54.85546875" customWidth="1"/>
    <col min="7679" max="7679" width="30.28515625" customWidth="1"/>
    <col min="7680" max="7682" width="9.5703125" customWidth="1"/>
    <col min="7683" max="7683" width="9.85546875" customWidth="1"/>
    <col min="7684" max="7684" width="9.5703125" customWidth="1"/>
    <col min="7685" max="7685" width="11" customWidth="1"/>
    <col min="7686" max="7686" width="11.140625" customWidth="1"/>
    <col min="7687" max="7687" width="11" customWidth="1"/>
    <col min="7688" max="7688" width="9.7109375" customWidth="1"/>
    <col min="7689" max="7689" width="54.85546875" customWidth="1"/>
    <col min="7935" max="7935" width="30.28515625" customWidth="1"/>
    <col min="7936" max="7938" width="9.5703125" customWidth="1"/>
    <col min="7939" max="7939" width="9.85546875" customWidth="1"/>
    <col min="7940" max="7940" width="9.5703125" customWidth="1"/>
    <col min="7941" max="7941" width="11" customWidth="1"/>
    <col min="7942" max="7942" width="11.140625" customWidth="1"/>
    <col min="7943" max="7943" width="11" customWidth="1"/>
    <col min="7944" max="7944" width="9.7109375" customWidth="1"/>
    <col min="7945" max="7945" width="54.85546875" customWidth="1"/>
    <col min="8191" max="8191" width="30.28515625" customWidth="1"/>
    <col min="8192" max="8194" width="9.5703125" customWidth="1"/>
    <col min="8195" max="8195" width="9.85546875" customWidth="1"/>
    <col min="8196" max="8196" width="9.5703125" customWidth="1"/>
    <col min="8197" max="8197" width="11" customWidth="1"/>
    <col min="8198" max="8198" width="11.140625" customWidth="1"/>
    <col min="8199" max="8199" width="11" customWidth="1"/>
    <col min="8200" max="8200" width="9.7109375" customWidth="1"/>
    <col min="8201" max="8201" width="54.85546875" customWidth="1"/>
    <col min="8447" max="8447" width="30.28515625" customWidth="1"/>
    <col min="8448" max="8450" width="9.5703125" customWidth="1"/>
    <col min="8451" max="8451" width="9.85546875" customWidth="1"/>
    <col min="8452" max="8452" width="9.5703125" customWidth="1"/>
    <col min="8453" max="8453" width="11" customWidth="1"/>
    <col min="8454" max="8454" width="11.140625" customWidth="1"/>
    <col min="8455" max="8455" width="11" customWidth="1"/>
    <col min="8456" max="8456" width="9.7109375" customWidth="1"/>
    <col min="8457" max="8457" width="54.85546875" customWidth="1"/>
    <col min="8703" max="8703" width="30.28515625" customWidth="1"/>
    <col min="8704" max="8706" width="9.5703125" customWidth="1"/>
    <col min="8707" max="8707" width="9.85546875" customWidth="1"/>
    <col min="8708" max="8708" width="9.5703125" customWidth="1"/>
    <col min="8709" max="8709" width="11" customWidth="1"/>
    <col min="8710" max="8710" width="11.140625" customWidth="1"/>
    <col min="8711" max="8711" width="11" customWidth="1"/>
    <col min="8712" max="8712" width="9.7109375" customWidth="1"/>
    <col min="8713" max="8713" width="54.85546875" customWidth="1"/>
    <col min="8959" max="8959" width="30.28515625" customWidth="1"/>
    <col min="8960" max="8962" width="9.5703125" customWidth="1"/>
    <col min="8963" max="8963" width="9.85546875" customWidth="1"/>
    <col min="8964" max="8964" width="9.5703125" customWidth="1"/>
    <col min="8965" max="8965" width="11" customWidth="1"/>
    <col min="8966" max="8966" width="11.140625" customWidth="1"/>
    <col min="8967" max="8967" width="11" customWidth="1"/>
    <col min="8968" max="8968" width="9.7109375" customWidth="1"/>
    <col min="8969" max="8969" width="54.85546875" customWidth="1"/>
    <col min="9215" max="9215" width="30.28515625" customWidth="1"/>
    <col min="9216" max="9218" width="9.5703125" customWidth="1"/>
    <col min="9219" max="9219" width="9.85546875" customWidth="1"/>
    <col min="9220" max="9220" width="9.5703125" customWidth="1"/>
    <col min="9221" max="9221" width="11" customWidth="1"/>
    <col min="9222" max="9222" width="11.140625" customWidth="1"/>
    <col min="9223" max="9223" width="11" customWidth="1"/>
    <col min="9224" max="9224" width="9.7109375" customWidth="1"/>
    <col min="9225" max="9225" width="54.85546875" customWidth="1"/>
    <col min="9471" max="9471" width="30.28515625" customWidth="1"/>
    <col min="9472" max="9474" width="9.5703125" customWidth="1"/>
    <col min="9475" max="9475" width="9.85546875" customWidth="1"/>
    <col min="9476" max="9476" width="9.5703125" customWidth="1"/>
    <col min="9477" max="9477" width="11" customWidth="1"/>
    <col min="9478" max="9478" width="11.140625" customWidth="1"/>
    <col min="9479" max="9479" width="11" customWidth="1"/>
    <col min="9480" max="9480" width="9.7109375" customWidth="1"/>
    <col min="9481" max="9481" width="54.85546875" customWidth="1"/>
    <col min="9727" max="9727" width="30.28515625" customWidth="1"/>
    <col min="9728" max="9730" width="9.5703125" customWidth="1"/>
    <col min="9731" max="9731" width="9.85546875" customWidth="1"/>
    <col min="9732" max="9732" width="9.5703125" customWidth="1"/>
    <col min="9733" max="9733" width="11" customWidth="1"/>
    <col min="9734" max="9734" width="11.140625" customWidth="1"/>
    <col min="9735" max="9735" width="11" customWidth="1"/>
    <col min="9736" max="9736" width="9.7109375" customWidth="1"/>
    <col min="9737" max="9737" width="54.85546875" customWidth="1"/>
    <col min="9983" max="9983" width="30.28515625" customWidth="1"/>
    <col min="9984" max="9986" width="9.5703125" customWidth="1"/>
    <col min="9987" max="9987" width="9.85546875" customWidth="1"/>
    <col min="9988" max="9988" width="9.5703125" customWidth="1"/>
    <col min="9989" max="9989" width="11" customWidth="1"/>
    <col min="9990" max="9990" width="11.140625" customWidth="1"/>
    <col min="9991" max="9991" width="11" customWidth="1"/>
    <col min="9992" max="9992" width="9.7109375" customWidth="1"/>
    <col min="9993" max="9993" width="54.85546875" customWidth="1"/>
    <col min="10239" max="10239" width="30.28515625" customWidth="1"/>
    <col min="10240" max="10242" width="9.5703125" customWidth="1"/>
    <col min="10243" max="10243" width="9.85546875" customWidth="1"/>
    <col min="10244" max="10244" width="9.5703125" customWidth="1"/>
    <col min="10245" max="10245" width="11" customWidth="1"/>
    <col min="10246" max="10246" width="11.140625" customWidth="1"/>
    <col min="10247" max="10247" width="11" customWidth="1"/>
    <col min="10248" max="10248" width="9.7109375" customWidth="1"/>
    <col min="10249" max="10249" width="54.85546875" customWidth="1"/>
    <col min="10495" max="10495" width="30.28515625" customWidth="1"/>
    <col min="10496" max="10498" width="9.5703125" customWidth="1"/>
    <col min="10499" max="10499" width="9.85546875" customWidth="1"/>
    <col min="10500" max="10500" width="9.5703125" customWidth="1"/>
    <col min="10501" max="10501" width="11" customWidth="1"/>
    <col min="10502" max="10502" width="11.140625" customWidth="1"/>
    <col min="10503" max="10503" width="11" customWidth="1"/>
    <col min="10504" max="10504" width="9.7109375" customWidth="1"/>
    <col min="10505" max="10505" width="54.85546875" customWidth="1"/>
    <col min="10751" max="10751" width="30.28515625" customWidth="1"/>
    <col min="10752" max="10754" width="9.5703125" customWidth="1"/>
    <col min="10755" max="10755" width="9.85546875" customWidth="1"/>
    <col min="10756" max="10756" width="9.5703125" customWidth="1"/>
    <col min="10757" max="10757" width="11" customWidth="1"/>
    <col min="10758" max="10758" width="11.140625" customWidth="1"/>
    <col min="10759" max="10759" width="11" customWidth="1"/>
    <col min="10760" max="10760" width="9.7109375" customWidth="1"/>
    <col min="10761" max="10761" width="54.85546875" customWidth="1"/>
    <col min="11007" max="11007" width="30.28515625" customWidth="1"/>
    <col min="11008" max="11010" width="9.5703125" customWidth="1"/>
    <col min="11011" max="11011" width="9.85546875" customWidth="1"/>
    <col min="11012" max="11012" width="9.5703125" customWidth="1"/>
    <col min="11013" max="11013" width="11" customWidth="1"/>
    <col min="11014" max="11014" width="11.140625" customWidth="1"/>
    <col min="11015" max="11015" width="11" customWidth="1"/>
    <col min="11016" max="11016" width="9.7109375" customWidth="1"/>
    <col min="11017" max="11017" width="54.85546875" customWidth="1"/>
    <col min="11263" max="11263" width="30.28515625" customWidth="1"/>
    <col min="11264" max="11266" width="9.5703125" customWidth="1"/>
    <col min="11267" max="11267" width="9.85546875" customWidth="1"/>
    <col min="11268" max="11268" width="9.5703125" customWidth="1"/>
    <col min="11269" max="11269" width="11" customWidth="1"/>
    <col min="11270" max="11270" width="11.140625" customWidth="1"/>
    <col min="11271" max="11271" width="11" customWidth="1"/>
    <col min="11272" max="11272" width="9.7109375" customWidth="1"/>
    <col min="11273" max="11273" width="54.85546875" customWidth="1"/>
    <col min="11519" max="11519" width="30.28515625" customWidth="1"/>
    <col min="11520" max="11522" width="9.5703125" customWidth="1"/>
    <col min="11523" max="11523" width="9.85546875" customWidth="1"/>
    <col min="11524" max="11524" width="9.5703125" customWidth="1"/>
    <col min="11525" max="11525" width="11" customWidth="1"/>
    <col min="11526" max="11526" width="11.140625" customWidth="1"/>
    <col min="11527" max="11527" width="11" customWidth="1"/>
    <col min="11528" max="11528" width="9.7109375" customWidth="1"/>
    <col min="11529" max="11529" width="54.85546875" customWidth="1"/>
    <col min="11775" max="11775" width="30.28515625" customWidth="1"/>
    <col min="11776" max="11778" width="9.5703125" customWidth="1"/>
    <col min="11779" max="11779" width="9.85546875" customWidth="1"/>
    <col min="11780" max="11780" width="9.5703125" customWidth="1"/>
    <col min="11781" max="11781" width="11" customWidth="1"/>
    <col min="11782" max="11782" width="11.140625" customWidth="1"/>
    <col min="11783" max="11783" width="11" customWidth="1"/>
    <col min="11784" max="11784" width="9.7109375" customWidth="1"/>
    <col min="11785" max="11785" width="54.85546875" customWidth="1"/>
    <col min="12031" max="12031" width="30.28515625" customWidth="1"/>
    <col min="12032" max="12034" width="9.5703125" customWidth="1"/>
    <col min="12035" max="12035" width="9.85546875" customWidth="1"/>
    <col min="12036" max="12036" width="9.5703125" customWidth="1"/>
    <col min="12037" max="12037" width="11" customWidth="1"/>
    <col min="12038" max="12038" width="11.140625" customWidth="1"/>
    <col min="12039" max="12039" width="11" customWidth="1"/>
    <col min="12040" max="12040" width="9.7109375" customWidth="1"/>
    <col min="12041" max="12041" width="54.85546875" customWidth="1"/>
    <col min="12287" max="12287" width="30.28515625" customWidth="1"/>
    <col min="12288" max="12290" width="9.5703125" customWidth="1"/>
    <col min="12291" max="12291" width="9.85546875" customWidth="1"/>
    <col min="12292" max="12292" width="9.5703125" customWidth="1"/>
    <col min="12293" max="12293" width="11" customWidth="1"/>
    <col min="12294" max="12294" width="11.140625" customWidth="1"/>
    <col min="12295" max="12295" width="11" customWidth="1"/>
    <col min="12296" max="12296" width="9.7109375" customWidth="1"/>
    <col min="12297" max="12297" width="54.85546875" customWidth="1"/>
    <col min="12543" max="12543" width="30.28515625" customWidth="1"/>
    <col min="12544" max="12546" width="9.5703125" customWidth="1"/>
    <col min="12547" max="12547" width="9.85546875" customWidth="1"/>
    <col min="12548" max="12548" width="9.5703125" customWidth="1"/>
    <col min="12549" max="12549" width="11" customWidth="1"/>
    <col min="12550" max="12550" width="11.140625" customWidth="1"/>
    <col min="12551" max="12551" width="11" customWidth="1"/>
    <col min="12552" max="12552" width="9.7109375" customWidth="1"/>
    <col min="12553" max="12553" width="54.85546875" customWidth="1"/>
    <col min="12799" max="12799" width="30.28515625" customWidth="1"/>
    <col min="12800" max="12802" width="9.5703125" customWidth="1"/>
    <col min="12803" max="12803" width="9.85546875" customWidth="1"/>
    <col min="12804" max="12804" width="9.5703125" customWidth="1"/>
    <col min="12805" max="12805" width="11" customWidth="1"/>
    <col min="12806" max="12806" width="11.140625" customWidth="1"/>
    <col min="12807" max="12807" width="11" customWidth="1"/>
    <col min="12808" max="12808" width="9.7109375" customWidth="1"/>
    <col min="12809" max="12809" width="54.85546875" customWidth="1"/>
    <col min="13055" max="13055" width="30.28515625" customWidth="1"/>
    <col min="13056" max="13058" width="9.5703125" customWidth="1"/>
    <col min="13059" max="13059" width="9.85546875" customWidth="1"/>
    <col min="13060" max="13060" width="9.5703125" customWidth="1"/>
    <col min="13061" max="13061" width="11" customWidth="1"/>
    <col min="13062" max="13062" width="11.140625" customWidth="1"/>
    <col min="13063" max="13063" width="11" customWidth="1"/>
    <col min="13064" max="13064" width="9.7109375" customWidth="1"/>
    <col min="13065" max="13065" width="54.85546875" customWidth="1"/>
    <col min="13311" max="13311" width="30.28515625" customWidth="1"/>
    <col min="13312" max="13314" width="9.5703125" customWidth="1"/>
    <col min="13315" max="13315" width="9.85546875" customWidth="1"/>
    <col min="13316" max="13316" width="9.5703125" customWidth="1"/>
    <col min="13317" max="13317" width="11" customWidth="1"/>
    <col min="13318" max="13318" width="11.140625" customWidth="1"/>
    <col min="13319" max="13319" width="11" customWidth="1"/>
    <col min="13320" max="13320" width="9.7109375" customWidth="1"/>
    <col min="13321" max="13321" width="54.85546875" customWidth="1"/>
    <col min="13567" max="13567" width="30.28515625" customWidth="1"/>
    <col min="13568" max="13570" width="9.5703125" customWidth="1"/>
    <col min="13571" max="13571" width="9.85546875" customWidth="1"/>
    <col min="13572" max="13572" width="9.5703125" customWidth="1"/>
    <col min="13573" max="13573" width="11" customWidth="1"/>
    <col min="13574" max="13574" width="11.140625" customWidth="1"/>
    <col min="13575" max="13575" width="11" customWidth="1"/>
    <col min="13576" max="13576" width="9.7109375" customWidth="1"/>
    <col min="13577" max="13577" width="54.85546875" customWidth="1"/>
    <col min="13823" max="13823" width="30.28515625" customWidth="1"/>
    <col min="13824" max="13826" width="9.5703125" customWidth="1"/>
    <col min="13827" max="13827" width="9.85546875" customWidth="1"/>
    <col min="13828" max="13828" width="9.5703125" customWidth="1"/>
    <col min="13829" max="13829" width="11" customWidth="1"/>
    <col min="13830" max="13830" width="11.140625" customWidth="1"/>
    <col min="13831" max="13831" width="11" customWidth="1"/>
    <col min="13832" max="13832" width="9.7109375" customWidth="1"/>
    <col min="13833" max="13833" width="54.85546875" customWidth="1"/>
    <col min="14079" max="14079" width="30.28515625" customWidth="1"/>
    <col min="14080" max="14082" width="9.5703125" customWidth="1"/>
    <col min="14083" max="14083" width="9.85546875" customWidth="1"/>
    <col min="14084" max="14084" width="9.5703125" customWidth="1"/>
    <col min="14085" max="14085" width="11" customWidth="1"/>
    <col min="14086" max="14086" width="11.140625" customWidth="1"/>
    <col min="14087" max="14087" width="11" customWidth="1"/>
    <col min="14088" max="14088" width="9.7109375" customWidth="1"/>
    <col min="14089" max="14089" width="54.85546875" customWidth="1"/>
    <col min="14335" max="14335" width="30.28515625" customWidth="1"/>
    <col min="14336" max="14338" width="9.5703125" customWidth="1"/>
    <col min="14339" max="14339" width="9.85546875" customWidth="1"/>
    <col min="14340" max="14340" width="9.5703125" customWidth="1"/>
    <col min="14341" max="14341" width="11" customWidth="1"/>
    <col min="14342" max="14342" width="11.140625" customWidth="1"/>
    <col min="14343" max="14343" width="11" customWidth="1"/>
    <col min="14344" max="14344" width="9.7109375" customWidth="1"/>
    <col min="14345" max="14345" width="54.85546875" customWidth="1"/>
    <col min="14591" max="14591" width="30.28515625" customWidth="1"/>
    <col min="14592" max="14594" width="9.5703125" customWidth="1"/>
    <col min="14595" max="14595" width="9.85546875" customWidth="1"/>
    <col min="14596" max="14596" width="9.5703125" customWidth="1"/>
    <col min="14597" max="14597" width="11" customWidth="1"/>
    <col min="14598" max="14598" width="11.140625" customWidth="1"/>
    <col min="14599" max="14599" width="11" customWidth="1"/>
    <col min="14600" max="14600" width="9.7109375" customWidth="1"/>
    <col min="14601" max="14601" width="54.85546875" customWidth="1"/>
    <col min="14847" max="14847" width="30.28515625" customWidth="1"/>
    <col min="14848" max="14850" width="9.5703125" customWidth="1"/>
    <col min="14851" max="14851" width="9.85546875" customWidth="1"/>
    <col min="14852" max="14852" width="9.5703125" customWidth="1"/>
    <col min="14853" max="14853" width="11" customWidth="1"/>
    <col min="14854" max="14854" width="11.140625" customWidth="1"/>
    <col min="14855" max="14855" width="11" customWidth="1"/>
    <col min="14856" max="14856" width="9.7109375" customWidth="1"/>
    <col min="14857" max="14857" width="54.85546875" customWidth="1"/>
    <col min="15103" max="15103" width="30.28515625" customWidth="1"/>
    <col min="15104" max="15106" width="9.5703125" customWidth="1"/>
    <col min="15107" max="15107" width="9.85546875" customWidth="1"/>
    <col min="15108" max="15108" width="9.5703125" customWidth="1"/>
    <col min="15109" max="15109" width="11" customWidth="1"/>
    <col min="15110" max="15110" width="11.140625" customWidth="1"/>
    <col min="15111" max="15111" width="11" customWidth="1"/>
    <col min="15112" max="15112" width="9.7109375" customWidth="1"/>
    <col min="15113" max="15113" width="54.85546875" customWidth="1"/>
    <col min="15359" max="15359" width="30.28515625" customWidth="1"/>
    <col min="15360" max="15362" width="9.5703125" customWidth="1"/>
    <col min="15363" max="15363" width="9.85546875" customWidth="1"/>
    <col min="15364" max="15364" width="9.5703125" customWidth="1"/>
    <col min="15365" max="15365" width="11" customWidth="1"/>
    <col min="15366" max="15366" width="11.140625" customWidth="1"/>
    <col min="15367" max="15367" width="11" customWidth="1"/>
    <col min="15368" max="15368" width="9.7109375" customWidth="1"/>
    <col min="15369" max="15369" width="54.85546875" customWidth="1"/>
    <col min="15615" max="15615" width="30.28515625" customWidth="1"/>
    <col min="15616" max="15618" width="9.5703125" customWidth="1"/>
    <col min="15619" max="15619" width="9.85546875" customWidth="1"/>
    <col min="15620" max="15620" width="9.5703125" customWidth="1"/>
    <col min="15621" max="15621" width="11" customWidth="1"/>
    <col min="15622" max="15622" width="11.140625" customWidth="1"/>
    <col min="15623" max="15623" width="11" customWidth="1"/>
    <col min="15624" max="15624" width="9.7109375" customWidth="1"/>
    <col min="15625" max="15625" width="54.85546875" customWidth="1"/>
    <col min="15871" max="15871" width="30.28515625" customWidth="1"/>
    <col min="15872" max="15874" width="9.5703125" customWidth="1"/>
    <col min="15875" max="15875" width="9.85546875" customWidth="1"/>
    <col min="15876" max="15876" width="9.5703125" customWidth="1"/>
    <col min="15877" max="15877" width="11" customWidth="1"/>
    <col min="15878" max="15878" width="11.140625" customWidth="1"/>
    <col min="15879" max="15879" width="11" customWidth="1"/>
    <col min="15880" max="15880" width="9.7109375" customWidth="1"/>
    <col min="15881" max="15881" width="54.85546875" customWidth="1"/>
    <col min="16127" max="16127" width="30.28515625" customWidth="1"/>
    <col min="16128" max="16130" width="9.5703125" customWidth="1"/>
    <col min="16131" max="16131" width="9.85546875" customWidth="1"/>
    <col min="16132" max="16132" width="9.5703125" customWidth="1"/>
    <col min="16133" max="16133" width="11" customWidth="1"/>
    <col min="16134" max="16134" width="11.140625" customWidth="1"/>
    <col min="16135" max="16135" width="11" customWidth="1"/>
    <col min="16136" max="16136" width="9.7109375" customWidth="1"/>
    <col min="16137" max="16137" width="54.85546875" customWidth="1"/>
  </cols>
  <sheetData>
    <row r="1" spans="1:13" s="51" customFormat="1" ht="42.75" customHeight="1" x14ac:dyDescent="0.2">
      <c r="A1" s="49" t="s">
        <v>61</v>
      </c>
      <c r="B1" s="49" t="s">
        <v>62</v>
      </c>
      <c r="C1" s="49" t="s">
        <v>63</v>
      </c>
      <c r="D1" s="49" t="s">
        <v>64</v>
      </c>
      <c r="E1" s="49" t="s">
        <v>65</v>
      </c>
      <c r="F1" s="49" t="s">
        <v>66</v>
      </c>
      <c r="G1" s="49" t="s">
        <v>67</v>
      </c>
      <c r="H1" s="49" t="s">
        <v>68</v>
      </c>
      <c r="I1" s="49" t="s">
        <v>69</v>
      </c>
      <c r="J1" s="50"/>
      <c r="K1" s="50"/>
      <c r="L1" s="50"/>
      <c r="M1" s="50"/>
    </row>
    <row r="2" spans="1:13" s="56" customFormat="1" x14ac:dyDescent="0.2">
      <c r="A2" s="52" t="s">
        <v>70</v>
      </c>
      <c r="B2" s="52" t="s">
        <v>71</v>
      </c>
      <c r="C2" s="53" t="s">
        <v>72</v>
      </c>
      <c r="D2" s="53">
        <v>-20.444199999999999</v>
      </c>
      <c r="E2" s="53">
        <v>-52.875599999999999</v>
      </c>
      <c r="F2" s="53">
        <v>388</v>
      </c>
      <c r="G2" s="54">
        <v>40405</v>
      </c>
      <c r="H2" s="55">
        <v>1</v>
      </c>
      <c r="I2" s="53" t="s">
        <v>73</v>
      </c>
      <c r="J2" s="50"/>
      <c r="K2" s="50"/>
      <c r="L2" s="50"/>
      <c r="M2" s="50"/>
    </row>
    <row r="3" spans="1:13" ht="12.75" customHeight="1" x14ac:dyDescent="0.2">
      <c r="A3" s="52" t="s">
        <v>0</v>
      </c>
      <c r="B3" s="52" t="s">
        <v>71</v>
      </c>
      <c r="C3" s="53" t="s">
        <v>74</v>
      </c>
      <c r="D3" s="55">
        <v>-23.002500000000001</v>
      </c>
      <c r="E3" s="55">
        <v>-55.3294</v>
      </c>
      <c r="F3" s="55">
        <v>431</v>
      </c>
      <c r="G3" s="57">
        <v>39611</v>
      </c>
      <c r="H3" s="55">
        <v>1</v>
      </c>
      <c r="I3" s="53" t="s">
        <v>75</v>
      </c>
      <c r="J3" s="58"/>
      <c r="K3" s="58"/>
      <c r="L3" s="58"/>
      <c r="M3" s="58"/>
    </row>
    <row r="4" spans="1:13" x14ac:dyDescent="0.2">
      <c r="A4" s="52" t="s">
        <v>1</v>
      </c>
      <c r="B4" s="52" t="s">
        <v>71</v>
      </c>
      <c r="C4" s="53" t="s">
        <v>76</v>
      </c>
      <c r="D4" s="59">
        <v>-20.4756</v>
      </c>
      <c r="E4" s="59">
        <v>-55.783900000000003</v>
      </c>
      <c r="F4" s="59">
        <v>155</v>
      </c>
      <c r="G4" s="57">
        <v>39022</v>
      </c>
      <c r="H4" s="55">
        <v>1</v>
      </c>
      <c r="I4" s="53" t="s">
        <v>77</v>
      </c>
      <c r="J4" s="58"/>
      <c r="K4" s="58"/>
      <c r="L4" s="58"/>
      <c r="M4" s="58"/>
    </row>
    <row r="5" spans="1:13" s="61" customFormat="1" x14ac:dyDescent="0.2">
      <c r="A5" s="52" t="s">
        <v>46</v>
      </c>
      <c r="B5" s="52" t="s">
        <v>71</v>
      </c>
      <c r="C5" s="53" t="s">
        <v>78</v>
      </c>
      <c r="D5" s="59">
        <v>-22.1008</v>
      </c>
      <c r="E5" s="59">
        <v>-56.54</v>
      </c>
      <c r="F5" s="59">
        <v>208</v>
      </c>
      <c r="G5" s="57">
        <v>40764</v>
      </c>
      <c r="H5" s="55">
        <v>1</v>
      </c>
      <c r="I5" s="60" t="s">
        <v>79</v>
      </c>
      <c r="J5" s="58"/>
      <c r="K5" s="58"/>
      <c r="L5" s="58"/>
      <c r="M5" s="58"/>
    </row>
    <row r="6" spans="1:13" s="61" customFormat="1" x14ac:dyDescent="0.2">
      <c r="A6" s="52" t="s">
        <v>58</v>
      </c>
      <c r="B6" s="52" t="s">
        <v>71</v>
      </c>
      <c r="C6" s="53" t="s">
        <v>80</v>
      </c>
      <c r="D6" s="59">
        <v>-21.7514</v>
      </c>
      <c r="E6" s="59">
        <v>-52.470599999999997</v>
      </c>
      <c r="F6" s="59">
        <v>387</v>
      </c>
      <c r="G6" s="57">
        <v>41354</v>
      </c>
      <c r="H6" s="55">
        <v>1</v>
      </c>
      <c r="I6" s="60" t="s">
        <v>81</v>
      </c>
      <c r="J6" s="58"/>
      <c r="K6" s="58"/>
      <c r="L6" s="58"/>
      <c r="M6" s="58"/>
    </row>
    <row r="7" spans="1:13" x14ac:dyDescent="0.2">
      <c r="A7" s="52" t="s">
        <v>2</v>
      </c>
      <c r="B7" s="52" t="s">
        <v>71</v>
      </c>
      <c r="C7" s="53" t="s">
        <v>82</v>
      </c>
      <c r="D7" s="59">
        <v>-20.45</v>
      </c>
      <c r="E7" s="59">
        <v>-54.616599999999998</v>
      </c>
      <c r="F7" s="59">
        <v>530</v>
      </c>
      <c r="G7" s="57">
        <v>37145</v>
      </c>
      <c r="H7" s="55">
        <v>1</v>
      </c>
      <c r="I7" s="53" t="s">
        <v>83</v>
      </c>
      <c r="J7" s="58"/>
      <c r="K7" s="58"/>
      <c r="L7" s="58"/>
      <c r="M7" s="58"/>
    </row>
    <row r="8" spans="1:13" x14ac:dyDescent="0.2">
      <c r="A8" s="52" t="s">
        <v>3</v>
      </c>
      <c r="B8" s="52" t="s">
        <v>71</v>
      </c>
      <c r="C8" s="53" t="s">
        <v>84</v>
      </c>
      <c r="D8" s="55">
        <v>-19.122499999999999</v>
      </c>
      <c r="E8" s="55">
        <v>-51.720799999999997</v>
      </c>
      <c r="F8" s="59">
        <v>516</v>
      </c>
      <c r="G8" s="57">
        <v>39515</v>
      </c>
      <c r="H8" s="55">
        <v>1</v>
      </c>
      <c r="I8" s="53" t="s">
        <v>85</v>
      </c>
      <c r="J8" s="58"/>
      <c r="K8" s="58"/>
      <c r="L8" s="58"/>
      <c r="M8" s="58"/>
    </row>
    <row r="9" spans="1:13" x14ac:dyDescent="0.2">
      <c r="A9" s="52" t="s">
        <v>4</v>
      </c>
      <c r="B9" s="52" t="s">
        <v>71</v>
      </c>
      <c r="C9" s="53" t="s">
        <v>86</v>
      </c>
      <c r="D9" s="59">
        <v>-18.802199999999999</v>
      </c>
      <c r="E9" s="59">
        <v>-52.602800000000002</v>
      </c>
      <c r="F9" s="59">
        <v>818</v>
      </c>
      <c r="G9" s="57">
        <v>39070</v>
      </c>
      <c r="H9" s="55">
        <v>1</v>
      </c>
      <c r="I9" s="53" t="s">
        <v>87</v>
      </c>
      <c r="J9" s="58"/>
      <c r="K9" s="58"/>
      <c r="L9" s="58"/>
      <c r="M9" s="58"/>
    </row>
    <row r="10" spans="1:13" ht="13.5" customHeight="1" x14ac:dyDescent="0.2">
      <c r="A10" s="52" t="s">
        <v>5</v>
      </c>
      <c r="B10" s="52" t="s">
        <v>71</v>
      </c>
      <c r="C10" s="53" t="s">
        <v>88</v>
      </c>
      <c r="D10" s="59">
        <v>-18.996700000000001</v>
      </c>
      <c r="E10" s="59">
        <v>-57.637500000000003</v>
      </c>
      <c r="F10" s="59">
        <v>126</v>
      </c>
      <c r="G10" s="57">
        <v>39017</v>
      </c>
      <c r="H10" s="55">
        <v>1</v>
      </c>
      <c r="I10" s="53" t="s">
        <v>89</v>
      </c>
      <c r="J10" s="58"/>
      <c r="K10" s="58"/>
      <c r="L10" s="58"/>
      <c r="M10" s="58"/>
    </row>
    <row r="11" spans="1:13" ht="13.5" customHeight="1" x14ac:dyDescent="0.2">
      <c r="A11" s="52" t="s">
        <v>48</v>
      </c>
      <c r="B11" s="52" t="s">
        <v>71</v>
      </c>
      <c r="C11" s="53" t="s">
        <v>90</v>
      </c>
      <c r="D11" s="59">
        <v>-18.4922</v>
      </c>
      <c r="E11" s="59">
        <v>-53.167200000000001</v>
      </c>
      <c r="F11" s="59">
        <v>730</v>
      </c>
      <c r="G11" s="57">
        <v>41247</v>
      </c>
      <c r="H11" s="55">
        <v>1</v>
      </c>
      <c r="I11" s="60" t="s">
        <v>91</v>
      </c>
      <c r="J11" s="58"/>
      <c r="K11" s="58"/>
      <c r="L11" s="58"/>
      <c r="M11" s="58"/>
    </row>
    <row r="12" spans="1:13" x14ac:dyDescent="0.2">
      <c r="A12" s="52" t="s">
        <v>6</v>
      </c>
      <c r="B12" s="52" t="s">
        <v>71</v>
      </c>
      <c r="C12" s="53" t="s">
        <v>92</v>
      </c>
      <c r="D12" s="59">
        <v>-18.304400000000001</v>
      </c>
      <c r="E12" s="59">
        <v>-54.440899999999999</v>
      </c>
      <c r="F12" s="59">
        <v>252</v>
      </c>
      <c r="G12" s="57">
        <v>39028</v>
      </c>
      <c r="H12" s="55">
        <v>1</v>
      </c>
      <c r="I12" s="53" t="s">
        <v>93</v>
      </c>
      <c r="J12" s="58"/>
      <c r="K12" s="58"/>
      <c r="L12" s="58"/>
      <c r="M12" s="58"/>
    </row>
    <row r="13" spans="1:13" x14ac:dyDescent="0.2">
      <c r="A13" s="52" t="s">
        <v>7</v>
      </c>
      <c r="B13" s="52" t="s">
        <v>71</v>
      </c>
      <c r="C13" s="53" t="s">
        <v>94</v>
      </c>
      <c r="D13" s="59">
        <v>-22.193899999999999</v>
      </c>
      <c r="E13" s="62">
        <v>-54.9114</v>
      </c>
      <c r="F13" s="59">
        <v>469</v>
      </c>
      <c r="G13" s="57">
        <v>39011</v>
      </c>
      <c r="H13" s="55">
        <v>1</v>
      </c>
      <c r="I13" s="53" t="s">
        <v>95</v>
      </c>
      <c r="J13" s="58"/>
      <c r="K13" s="58"/>
      <c r="L13" s="58"/>
      <c r="M13" s="58"/>
    </row>
    <row r="14" spans="1:13" x14ac:dyDescent="0.2">
      <c r="A14" s="52" t="s">
        <v>96</v>
      </c>
      <c r="B14" s="52" t="s">
        <v>71</v>
      </c>
      <c r="C14" s="53" t="s">
        <v>97</v>
      </c>
      <c r="D14" s="55">
        <v>-23.449400000000001</v>
      </c>
      <c r="E14" s="55">
        <v>-54.181699999999999</v>
      </c>
      <c r="F14" s="55">
        <v>336</v>
      </c>
      <c r="G14" s="57">
        <v>39598</v>
      </c>
      <c r="H14" s="55">
        <v>1</v>
      </c>
      <c r="I14" s="53" t="s">
        <v>98</v>
      </c>
      <c r="J14" s="58"/>
      <c r="K14" s="58"/>
      <c r="L14" s="58"/>
      <c r="M14" s="58"/>
    </row>
    <row r="15" spans="1:13" x14ac:dyDescent="0.2">
      <c r="A15" s="52" t="s">
        <v>9</v>
      </c>
      <c r="B15" s="52" t="s">
        <v>71</v>
      </c>
      <c r="C15" s="53" t="s">
        <v>99</v>
      </c>
      <c r="D15" s="59">
        <v>-22.3</v>
      </c>
      <c r="E15" s="59">
        <v>-53.816600000000001</v>
      </c>
      <c r="F15" s="59">
        <v>373.29</v>
      </c>
      <c r="G15" s="57">
        <v>37662</v>
      </c>
      <c r="H15" s="55">
        <v>1</v>
      </c>
      <c r="I15" s="53" t="s">
        <v>100</v>
      </c>
      <c r="J15" s="58"/>
      <c r="K15" s="58"/>
      <c r="L15" s="58"/>
      <c r="M15" s="58"/>
    </row>
    <row r="16" spans="1:13" s="61" customFormat="1" x14ac:dyDescent="0.2">
      <c r="A16" s="52" t="s">
        <v>47</v>
      </c>
      <c r="B16" s="52" t="s">
        <v>71</v>
      </c>
      <c r="C16" s="53" t="s">
        <v>101</v>
      </c>
      <c r="D16" s="59">
        <v>-21.478200000000001</v>
      </c>
      <c r="E16" s="59">
        <v>-56.136899999999997</v>
      </c>
      <c r="F16" s="59">
        <v>249</v>
      </c>
      <c r="G16" s="57">
        <v>40759</v>
      </c>
      <c r="H16" s="55">
        <v>1</v>
      </c>
      <c r="I16" s="60" t="s">
        <v>102</v>
      </c>
      <c r="J16" s="58"/>
      <c r="K16" s="58"/>
      <c r="L16" s="58"/>
      <c r="M16" s="58"/>
    </row>
    <row r="17" spans="1:13" x14ac:dyDescent="0.2">
      <c r="A17" s="52" t="s">
        <v>10</v>
      </c>
      <c r="B17" s="52" t="s">
        <v>71</v>
      </c>
      <c r="C17" s="53" t="s">
        <v>103</v>
      </c>
      <c r="D17" s="55">
        <v>-22.857199999999999</v>
      </c>
      <c r="E17" s="55">
        <v>-54.605600000000003</v>
      </c>
      <c r="F17" s="55">
        <v>379</v>
      </c>
      <c r="G17" s="57">
        <v>39617</v>
      </c>
      <c r="H17" s="55">
        <v>1</v>
      </c>
      <c r="I17" s="53" t="s">
        <v>104</v>
      </c>
      <c r="J17" s="58"/>
      <c r="K17" s="58"/>
      <c r="L17" s="58"/>
      <c r="M17" s="58"/>
    </row>
    <row r="18" spans="1:13" ht="12.75" customHeight="1" x14ac:dyDescent="0.2">
      <c r="A18" s="52" t="s">
        <v>11</v>
      </c>
      <c r="B18" s="52" t="s">
        <v>71</v>
      </c>
      <c r="C18" s="53" t="s">
        <v>105</v>
      </c>
      <c r="D18" s="59">
        <v>-21.609200000000001</v>
      </c>
      <c r="E18" s="59">
        <v>-55.177799999999998</v>
      </c>
      <c r="F18" s="59">
        <v>401</v>
      </c>
      <c r="G18" s="57">
        <v>39065</v>
      </c>
      <c r="H18" s="55">
        <v>1</v>
      </c>
      <c r="I18" s="53" t="s">
        <v>106</v>
      </c>
      <c r="J18" s="58"/>
      <c r="K18" s="58"/>
      <c r="L18" s="58"/>
      <c r="M18" s="58"/>
    </row>
    <row r="19" spans="1:13" s="61" customFormat="1" x14ac:dyDescent="0.2">
      <c r="A19" s="52" t="s">
        <v>12</v>
      </c>
      <c r="B19" s="52" t="s">
        <v>71</v>
      </c>
      <c r="C19" s="53" t="s">
        <v>107</v>
      </c>
      <c r="D19" s="59">
        <v>-20.395600000000002</v>
      </c>
      <c r="E19" s="59">
        <v>-56.431699999999999</v>
      </c>
      <c r="F19" s="59">
        <v>140</v>
      </c>
      <c r="G19" s="57">
        <v>39023</v>
      </c>
      <c r="H19" s="55">
        <v>1</v>
      </c>
      <c r="I19" s="53" t="s">
        <v>108</v>
      </c>
      <c r="J19" s="58"/>
      <c r="K19" s="58"/>
      <c r="L19" s="58"/>
      <c r="M19" s="58"/>
    </row>
    <row r="20" spans="1:13" x14ac:dyDescent="0.2">
      <c r="A20" s="52" t="s">
        <v>109</v>
      </c>
      <c r="B20" s="52" t="s">
        <v>71</v>
      </c>
      <c r="C20" s="53" t="s">
        <v>110</v>
      </c>
      <c r="D20" s="59">
        <v>-18.988900000000001</v>
      </c>
      <c r="E20" s="59">
        <v>-56.623100000000001</v>
      </c>
      <c r="F20" s="59">
        <v>104</v>
      </c>
      <c r="G20" s="57">
        <v>38932</v>
      </c>
      <c r="H20" s="55">
        <v>1</v>
      </c>
      <c r="I20" s="53" t="s">
        <v>111</v>
      </c>
      <c r="J20" s="58"/>
      <c r="K20" s="58"/>
      <c r="L20" s="58"/>
      <c r="M20" s="58"/>
    </row>
    <row r="21" spans="1:13" s="61" customFormat="1" x14ac:dyDescent="0.2">
      <c r="A21" s="52" t="s">
        <v>14</v>
      </c>
      <c r="B21" s="52" t="s">
        <v>71</v>
      </c>
      <c r="C21" s="53" t="s">
        <v>112</v>
      </c>
      <c r="D21" s="59">
        <v>-19.414300000000001</v>
      </c>
      <c r="E21" s="59">
        <v>-51.1053</v>
      </c>
      <c r="F21" s="59">
        <v>424</v>
      </c>
      <c r="G21" s="57" t="s">
        <v>113</v>
      </c>
      <c r="H21" s="55">
        <v>1</v>
      </c>
      <c r="I21" s="53" t="s">
        <v>114</v>
      </c>
      <c r="J21" s="58"/>
      <c r="K21" s="58"/>
      <c r="L21" s="58"/>
      <c r="M21" s="58"/>
    </row>
    <row r="22" spans="1:13" x14ac:dyDescent="0.2">
      <c r="A22" s="52" t="s">
        <v>15</v>
      </c>
      <c r="B22" s="52" t="s">
        <v>71</v>
      </c>
      <c r="C22" s="53" t="s">
        <v>115</v>
      </c>
      <c r="D22" s="59">
        <v>-22.533300000000001</v>
      </c>
      <c r="E22" s="59">
        <v>-55.533299999999997</v>
      </c>
      <c r="F22" s="59">
        <v>650</v>
      </c>
      <c r="G22" s="57">
        <v>37140</v>
      </c>
      <c r="H22" s="55">
        <v>1</v>
      </c>
      <c r="I22" s="53" t="s">
        <v>116</v>
      </c>
      <c r="J22" s="58"/>
      <c r="K22" s="58"/>
      <c r="L22" s="58"/>
      <c r="M22" s="58"/>
    </row>
    <row r="23" spans="1:13" x14ac:dyDescent="0.2">
      <c r="A23" s="52" t="s">
        <v>16</v>
      </c>
      <c r="B23" s="52" t="s">
        <v>71</v>
      </c>
      <c r="C23" s="53" t="s">
        <v>117</v>
      </c>
      <c r="D23" s="59">
        <v>-21.7058</v>
      </c>
      <c r="E23" s="59">
        <v>-57.5533</v>
      </c>
      <c r="F23" s="59">
        <v>85</v>
      </c>
      <c r="G23" s="57">
        <v>39014</v>
      </c>
      <c r="H23" s="55">
        <v>1</v>
      </c>
      <c r="I23" s="53" t="s">
        <v>118</v>
      </c>
      <c r="J23" s="58"/>
      <c r="K23" s="58"/>
      <c r="L23" s="58"/>
      <c r="M23" s="58"/>
    </row>
    <row r="24" spans="1:13" s="61" customFormat="1" x14ac:dyDescent="0.2">
      <c r="A24" s="52" t="s">
        <v>18</v>
      </c>
      <c r="B24" s="52" t="s">
        <v>71</v>
      </c>
      <c r="C24" s="53" t="s">
        <v>119</v>
      </c>
      <c r="D24" s="59">
        <v>-19.420100000000001</v>
      </c>
      <c r="E24" s="59">
        <v>-54.553100000000001</v>
      </c>
      <c r="F24" s="59">
        <v>647</v>
      </c>
      <c r="G24" s="57">
        <v>39067</v>
      </c>
      <c r="H24" s="55">
        <v>1</v>
      </c>
      <c r="I24" s="53" t="s">
        <v>120</v>
      </c>
      <c r="J24" s="58"/>
      <c r="K24" s="58"/>
      <c r="L24" s="58"/>
      <c r="M24" s="58"/>
    </row>
    <row r="25" spans="1:13" x14ac:dyDescent="0.2">
      <c r="A25" s="52" t="s">
        <v>121</v>
      </c>
      <c r="B25" s="52" t="s">
        <v>71</v>
      </c>
      <c r="C25" s="53" t="s">
        <v>122</v>
      </c>
      <c r="D25" s="55">
        <v>-21.774999999999999</v>
      </c>
      <c r="E25" s="55">
        <v>-54.528100000000002</v>
      </c>
      <c r="F25" s="55">
        <v>329</v>
      </c>
      <c r="G25" s="57">
        <v>39625</v>
      </c>
      <c r="H25" s="55">
        <v>1</v>
      </c>
      <c r="I25" s="53" t="s">
        <v>123</v>
      </c>
      <c r="J25" s="58"/>
      <c r="K25" s="58"/>
      <c r="L25" s="58"/>
      <c r="M25" s="58"/>
    </row>
    <row r="26" spans="1:13" s="66" customFormat="1" ht="15" customHeight="1" x14ac:dyDescent="0.2">
      <c r="A26" s="63" t="s">
        <v>31</v>
      </c>
      <c r="B26" s="63" t="s">
        <v>71</v>
      </c>
      <c r="C26" s="53" t="s">
        <v>124</v>
      </c>
      <c r="D26" s="64">
        <v>-20.9817</v>
      </c>
      <c r="E26" s="64">
        <v>-54.971899999999998</v>
      </c>
      <c r="F26" s="64">
        <v>464</v>
      </c>
      <c r="G26" s="54" t="s">
        <v>125</v>
      </c>
      <c r="H26" s="53">
        <v>1</v>
      </c>
      <c r="I26" s="63" t="s">
        <v>126</v>
      </c>
      <c r="J26" s="65"/>
      <c r="K26" s="65"/>
      <c r="L26" s="65"/>
      <c r="M26" s="65"/>
    </row>
    <row r="27" spans="1:13" s="61" customFormat="1" x14ac:dyDescent="0.2">
      <c r="A27" s="52" t="s">
        <v>19</v>
      </c>
      <c r="B27" s="52" t="s">
        <v>71</v>
      </c>
      <c r="C27" s="53" t="s">
        <v>127</v>
      </c>
      <c r="D27" s="55">
        <v>-23.966899999999999</v>
      </c>
      <c r="E27" s="55">
        <v>-55.0242</v>
      </c>
      <c r="F27" s="55">
        <v>402</v>
      </c>
      <c r="G27" s="57">
        <v>39605</v>
      </c>
      <c r="H27" s="55">
        <v>1</v>
      </c>
      <c r="I27" s="53" t="s">
        <v>128</v>
      </c>
      <c r="J27" s="58"/>
      <c r="K27" s="58"/>
      <c r="L27" s="58"/>
      <c r="M27" s="58"/>
    </row>
    <row r="28" spans="1:13" s="68" customFormat="1" x14ac:dyDescent="0.2">
      <c r="A28" s="63" t="s">
        <v>49</v>
      </c>
      <c r="B28" s="63" t="s">
        <v>71</v>
      </c>
      <c r="C28" s="53" t="s">
        <v>129</v>
      </c>
      <c r="D28" s="53">
        <v>-17.634699999999999</v>
      </c>
      <c r="E28" s="53">
        <v>-54.760100000000001</v>
      </c>
      <c r="F28" s="53">
        <v>486</v>
      </c>
      <c r="G28" s="54" t="s">
        <v>130</v>
      </c>
      <c r="H28" s="53">
        <v>1</v>
      </c>
      <c r="I28" s="55" t="s">
        <v>131</v>
      </c>
      <c r="J28" s="67"/>
      <c r="K28" s="67"/>
      <c r="L28" s="67"/>
      <c r="M28" s="67"/>
    </row>
    <row r="29" spans="1:13" x14ac:dyDescent="0.2">
      <c r="A29" s="52" t="s">
        <v>20</v>
      </c>
      <c r="B29" s="52" t="s">
        <v>71</v>
      </c>
      <c r="C29" s="53" t="s">
        <v>132</v>
      </c>
      <c r="D29" s="55">
        <v>-20.783300000000001</v>
      </c>
      <c r="E29" s="55">
        <v>-51.7</v>
      </c>
      <c r="F29" s="55">
        <v>313</v>
      </c>
      <c r="G29" s="57">
        <v>37137</v>
      </c>
      <c r="H29" s="55">
        <v>1</v>
      </c>
      <c r="I29" s="53" t="s">
        <v>133</v>
      </c>
      <c r="J29" s="58"/>
      <c r="K29" s="58"/>
      <c r="L29" s="58"/>
      <c r="M29" s="58"/>
    </row>
    <row r="30" spans="1:13" ht="18" customHeight="1" x14ac:dyDescent="0.2">
      <c r="A30" s="69"/>
      <c r="B30" s="70"/>
      <c r="C30" s="71"/>
      <c r="D30" s="71"/>
      <c r="E30" s="71"/>
      <c r="F30" s="71"/>
      <c r="G30" s="49" t="s">
        <v>134</v>
      </c>
      <c r="H30" s="53">
        <f>SUM(H2:H29)</f>
        <v>28</v>
      </c>
      <c r="I30" s="69"/>
      <c r="J30" s="58"/>
      <c r="K30" s="58"/>
      <c r="L30" s="58"/>
      <c r="M30" s="58"/>
    </row>
    <row r="31" spans="1:13" x14ac:dyDescent="0.2">
      <c r="A31" s="58" t="s">
        <v>135</v>
      </c>
      <c r="B31" s="72"/>
      <c r="C31" s="72"/>
      <c r="D31" s="72"/>
      <c r="E31" s="72"/>
      <c r="F31" s="72"/>
      <c r="G31" s="58"/>
      <c r="H31" s="73"/>
      <c r="I31" s="58"/>
      <c r="J31" s="58"/>
      <c r="K31" s="58"/>
      <c r="L31" s="58"/>
      <c r="M31" s="58"/>
    </row>
    <row r="32" spans="1:13" x14ac:dyDescent="0.2">
      <c r="A32" s="74" t="s">
        <v>136</v>
      </c>
      <c r="B32" s="75"/>
      <c r="C32" s="75"/>
      <c r="D32" s="75"/>
      <c r="E32" s="75"/>
      <c r="F32" s="75"/>
      <c r="G32" s="58"/>
      <c r="H32" s="58"/>
      <c r="I32" s="58"/>
      <c r="J32" s="58"/>
      <c r="K32" s="58"/>
      <c r="L32" s="58"/>
      <c r="M32" s="58"/>
    </row>
    <row r="33" spans="1:13" x14ac:dyDescent="0.2">
      <c r="A33" s="58"/>
      <c r="B33" s="75"/>
      <c r="C33" s="75"/>
      <c r="D33" s="75"/>
      <c r="E33" s="75"/>
      <c r="F33" s="75"/>
      <c r="G33" s="58"/>
      <c r="H33" s="58"/>
      <c r="I33" s="58"/>
      <c r="J33" s="58"/>
      <c r="K33" s="58"/>
      <c r="L33" s="58"/>
      <c r="M33" s="58"/>
    </row>
    <row r="34" spans="1:13" x14ac:dyDescent="0.2">
      <c r="A34" s="58"/>
      <c r="B34" s="75"/>
      <c r="C34" s="75"/>
      <c r="D34" s="75"/>
      <c r="E34" s="75"/>
      <c r="F34" s="75"/>
      <c r="G34" s="58"/>
      <c r="H34" s="58"/>
      <c r="I34" s="58"/>
      <c r="J34" s="58"/>
      <c r="K34" s="58"/>
      <c r="L34" s="58"/>
      <c r="M34" s="58"/>
    </row>
    <row r="35" spans="1:13" x14ac:dyDescent="0.2">
      <c r="A35" s="58"/>
      <c r="B35" s="75"/>
      <c r="C35" s="75"/>
      <c r="D35" s="75"/>
      <c r="E35" s="75"/>
      <c r="F35" s="75"/>
      <c r="G35" s="58"/>
      <c r="H35" s="58"/>
      <c r="I35" s="58"/>
      <c r="J35" s="58"/>
      <c r="K35" s="58"/>
      <c r="L35" s="58"/>
      <c r="M35" s="58"/>
    </row>
    <row r="36" spans="1:13" x14ac:dyDescent="0.2">
      <c r="A36" s="58"/>
      <c r="B36" s="75"/>
      <c r="C36" s="75"/>
      <c r="D36" s="75"/>
      <c r="E36" s="75"/>
      <c r="F36" s="75"/>
      <c r="G36" s="58"/>
      <c r="H36" s="58"/>
      <c r="I36" s="58"/>
      <c r="J36" s="58"/>
      <c r="K36" s="58"/>
      <c r="L36" s="58"/>
      <c r="M36" s="58"/>
    </row>
    <row r="37" spans="1:13" x14ac:dyDescent="0.2">
      <c r="A37" s="58"/>
      <c r="B37" s="75"/>
      <c r="C37" s="75"/>
      <c r="D37" s="75"/>
      <c r="E37" s="75"/>
      <c r="F37" s="75"/>
      <c r="G37" s="58"/>
      <c r="H37" s="58"/>
      <c r="I37" s="58"/>
      <c r="J37" s="58"/>
      <c r="K37" s="58"/>
      <c r="L37" s="58"/>
      <c r="M37" s="58"/>
    </row>
    <row r="38" spans="1:13" x14ac:dyDescent="0.2">
      <c r="A38" s="58"/>
      <c r="B38" s="75"/>
      <c r="C38" s="75"/>
      <c r="D38" s="75"/>
      <c r="E38" s="75"/>
      <c r="F38" s="75"/>
      <c r="G38" s="58"/>
      <c r="H38" s="58"/>
      <c r="I38" s="58"/>
      <c r="J38" s="58"/>
      <c r="K38" s="58"/>
      <c r="L38" s="58"/>
      <c r="M38" s="58"/>
    </row>
    <row r="39" spans="1:13" x14ac:dyDescent="0.2">
      <c r="A39" s="58"/>
      <c r="B39" s="75"/>
      <c r="C39" s="75"/>
      <c r="D39" s="75"/>
      <c r="E39" s="75"/>
      <c r="F39" s="75"/>
      <c r="G39" s="58"/>
      <c r="H39" s="58"/>
      <c r="I39" s="58"/>
      <c r="J39" s="58"/>
      <c r="K39" s="58"/>
      <c r="L39" s="58"/>
      <c r="M39" s="58"/>
    </row>
    <row r="40" spans="1:13" x14ac:dyDescent="0.2">
      <c r="A40" s="58"/>
      <c r="B40" s="75"/>
      <c r="C40" s="75"/>
      <c r="D40" s="75"/>
      <c r="E40" s="75"/>
      <c r="F40" s="75"/>
      <c r="G40" s="58"/>
      <c r="H40" s="58"/>
      <c r="I40" s="58"/>
      <c r="J40" s="58"/>
      <c r="K40" s="58"/>
      <c r="L40" s="58"/>
      <c r="M40" s="58"/>
    </row>
    <row r="41" spans="1:13" x14ac:dyDescent="0.2">
      <c r="A41" s="58"/>
      <c r="B41" s="75"/>
      <c r="C41" s="75"/>
      <c r="D41" s="75"/>
      <c r="E41" s="75"/>
      <c r="F41" s="75"/>
      <c r="G41" s="58"/>
      <c r="H41" s="58"/>
      <c r="I41" s="58"/>
      <c r="J41" s="58"/>
      <c r="K41" s="58"/>
      <c r="L41" s="58"/>
      <c r="M41" s="58"/>
    </row>
    <row r="42" spans="1:13" x14ac:dyDescent="0.2">
      <c r="A42" s="58"/>
      <c r="B42" s="75"/>
      <c r="C42" s="75"/>
      <c r="D42" s="75"/>
      <c r="E42" s="75"/>
      <c r="F42" s="75"/>
      <c r="G42" s="58"/>
      <c r="H42" s="58"/>
      <c r="I42" s="58"/>
      <c r="J42" s="58"/>
      <c r="K42" s="58"/>
      <c r="L42" s="58"/>
      <c r="M42" s="58"/>
    </row>
    <row r="43" spans="1:13" x14ac:dyDescent="0.2">
      <c r="A43" s="58"/>
      <c r="B43" s="75"/>
      <c r="C43" s="75"/>
      <c r="D43" s="75"/>
      <c r="E43" s="75"/>
      <c r="F43" s="75"/>
      <c r="G43" s="58"/>
      <c r="H43" s="58"/>
      <c r="I43" s="58"/>
      <c r="J43" s="58"/>
      <c r="K43" s="58"/>
      <c r="L43" s="58"/>
      <c r="M43" s="58"/>
    </row>
    <row r="44" spans="1:13" x14ac:dyDescent="0.2">
      <c r="A44" s="58"/>
      <c r="B44" s="75"/>
      <c r="C44" s="75"/>
      <c r="D44" s="75"/>
      <c r="E44" s="75"/>
      <c r="F44" s="75"/>
      <c r="G44" s="58"/>
      <c r="H44" s="58"/>
      <c r="I44" s="58"/>
      <c r="J44" s="58"/>
      <c r="K44" s="58"/>
      <c r="L44" s="58"/>
      <c r="M44" s="58"/>
    </row>
    <row r="45" spans="1:13" x14ac:dyDescent="0.2">
      <c r="A45" s="58"/>
      <c r="B45" s="75"/>
      <c r="C45" s="75"/>
      <c r="D45" s="75"/>
      <c r="E45" s="75"/>
      <c r="F45" s="75"/>
      <c r="G45" s="58"/>
      <c r="H45" s="58"/>
      <c r="I45" s="58"/>
      <c r="J45" s="58"/>
      <c r="K45" s="58"/>
      <c r="L45" s="58"/>
      <c r="M45" s="58"/>
    </row>
    <row r="46" spans="1:13" x14ac:dyDescent="0.2">
      <c r="A46" s="58"/>
      <c r="B46" s="75"/>
      <c r="C46" s="75"/>
      <c r="D46" s="75"/>
      <c r="E46" s="75"/>
      <c r="F46" s="75"/>
      <c r="G46" s="58"/>
      <c r="H46" s="58"/>
      <c r="I46" s="58"/>
      <c r="J46" s="58"/>
      <c r="K46" s="58"/>
      <c r="L46" s="58"/>
      <c r="M46" s="58"/>
    </row>
  </sheetData>
  <sheetProtection password="C6EC" sheet="1" objects="1" scenarios="1"/>
  <hyperlinks>
    <hyperlink ref="A32" r:id="rId1"/>
  </hyperlinks>
  <pageMargins left="0.51181102362204722" right="0.51181102362204722" top="0.78740157480314965" bottom="0.78740157480314965" header="0.31496062992125984" footer="0.31496062992125984"/>
  <pageSetup paperSize="9" scale="45" orientation="portrait" r:id="rId2"/>
  <headerFooter>
    <oddHeader>&amp;CCentro de Monitoramento de Tempo, do Clima e dos Recursos Hídricos  de Mato Grosso do Sul (Cemtec-MS)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0"/>
  <sheetViews>
    <sheetView zoomScale="90" zoomScaleNormal="90" workbookViewId="0">
      <selection activeCell="R36" sqref="R36"/>
    </sheetView>
  </sheetViews>
  <sheetFormatPr defaultRowHeight="12.75" x14ac:dyDescent="0.2"/>
  <cols>
    <col min="1" max="1" width="17.5703125" style="2" customWidth="1"/>
    <col min="2" max="3" width="5.85546875" style="2" customWidth="1"/>
    <col min="4" max="4" width="5.42578125" style="2" customWidth="1"/>
    <col min="5" max="5" width="5.5703125" style="2" customWidth="1"/>
    <col min="6" max="7" width="5.140625" style="2" customWidth="1"/>
    <col min="8" max="10" width="5.28515625" style="2" customWidth="1"/>
    <col min="11" max="11" width="5.42578125" style="2" customWidth="1"/>
    <col min="12" max="15" width="5.140625" style="2" customWidth="1"/>
    <col min="16" max="18" width="5.28515625" style="2" customWidth="1"/>
    <col min="19" max="20" width="5.140625" style="2" customWidth="1"/>
    <col min="21" max="21" width="5.42578125" style="2" customWidth="1"/>
    <col min="22" max="22" width="5.28515625" style="2" customWidth="1"/>
    <col min="23" max="23" width="5.140625" style="2" customWidth="1"/>
    <col min="24" max="27" width="5.28515625" style="2" customWidth="1"/>
    <col min="28" max="29" width="5.42578125" style="2" bestFit="1" customWidth="1"/>
    <col min="30" max="30" width="5.42578125" style="2" customWidth="1"/>
    <col min="31" max="31" width="5.42578125" style="2" bestFit="1" customWidth="1"/>
    <col min="32" max="32" width="5.42578125" style="2" customWidth="1"/>
    <col min="33" max="33" width="7.28515625" style="9" customWidth="1"/>
    <col min="34" max="34" width="6.7109375" style="12" customWidth="1"/>
  </cols>
  <sheetData>
    <row r="1" spans="1:34" ht="20.100000000000001" customHeight="1" x14ac:dyDescent="0.2">
      <c r="A1" s="138" t="s">
        <v>23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  <c r="R1" s="138"/>
      <c r="S1" s="138"/>
      <c r="T1" s="138"/>
      <c r="U1" s="138"/>
      <c r="V1" s="138"/>
      <c r="W1" s="138"/>
      <c r="X1" s="138"/>
      <c r="Y1" s="138"/>
      <c r="Z1" s="138"/>
      <c r="AA1" s="138"/>
      <c r="AB1" s="138"/>
      <c r="AC1" s="138"/>
      <c r="AD1" s="138"/>
      <c r="AE1" s="138"/>
      <c r="AF1" s="138"/>
      <c r="AG1" s="138"/>
      <c r="AH1" s="138"/>
    </row>
    <row r="2" spans="1:34" ht="20.100000000000001" customHeight="1" x14ac:dyDescent="0.2">
      <c r="A2" s="137" t="s">
        <v>21</v>
      </c>
      <c r="B2" s="135" t="s">
        <v>138</v>
      </c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5"/>
      <c r="W2" s="135"/>
      <c r="X2" s="135"/>
      <c r="Y2" s="135"/>
      <c r="Z2" s="135"/>
      <c r="AA2" s="135"/>
      <c r="AB2" s="135"/>
      <c r="AC2" s="135"/>
      <c r="AD2" s="135"/>
      <c r="AE2" s="135"/>
      <c r="AF2" s="135"/>
      <c r="AG2" s="135"/>
      <c r="AH2" s="135"/>
    </row>
    <row r="3" spans="1:34" s="4" customFormat="1" ht="20.100000000000001" customHeight="1" x14ac:dyDescent="0.2">
      <c r="A3" s="137"/>
      <c r="B3" s="134">
        <v>1</v>
      </c>
      <c r="C3" s="134">
        <f>SUM(B3+1)</f>
        <v>2</v>
      </c>
      <c r="D3" s="134">
        <f t="shared" ref="D3:AD3" si="0">SUM(C3+1)</f>
        <v>3</v>
      </c>
      <c r="E3" s="134">
        <f t="shared" si="0"/>
        <v>4</v>
      </c>
      <c r="F3" s="134">
        <f t="shared" si="0"/>
        <v>5</v>
      </c>
      <c r="G3" s="134">
        <f t="shared" si="0"/>
        <v>6</v>
      </c>
      <c r="H3" s="134">
        <f t="shared" si="0"/>
        <v>7</v>
      </c>
      <c r="I3" s="134">
        <f t="shared" si="0"/>
        <v>8</v>
      </c>
      <c r="J3" s="134">
        <f t="shared" si="0"/>
        <v>9</v>
      </c>
      <c r="K3" s="134">
        <f t="shared" si="0"/>
        <v>10</v>
      </c>
      <c r="L3" s="134">
        <f t="shared" si="0"/>
        <v>11</v>
      </c>
      <c r="M3" s="134">
        <f t="shared" si="0"/>
        <v>12</v>
      </c>
      <c r="N3" s="134">
        <f t="shared" si="0"/>
        <v>13</v>
      </c>
      <c r="O3" s="134">
        <f t="shared" si="0"/>
        <v>14</v>
      </c>
      <c r="P3" s="134">
        <f t="shared" si="0"/>
        <v>15</v>
      </c>
      <c r="Q3" s="134">
        <f t="shared" si="0"/>
        <v>16</v>
      </c>
      <c r="R3" s="134">
        <f t="shared" si="0"/>
        <v>17</v>
      </c>
      <c r="S3" s="134">
        <f t="shared" si="0"/>
        <v>18</v>
      </c>
      <c r="T3" s="134">
        <f t="shared" si="0"/>
        <v>19</v>
      </c>
      <c r="U3" s="134">
        <f t="shared" si="0"/>
        <v>20</v>
      </c>
      <c r="V3" s="134">
        <f t="shared" si="0"/>
        <v>21</v>
      </c>
      <c r="W3" s="134">
        <f t="shared" si="0"/>
        <v>22</v>
      </c>
      <c r="X3" s="134">
        <f t="shared" si="0"/>
        <v>23</v>
      </c>
      <c r="Y3" s="134">
        <f t="shared" si="0"/>
        <v>24</v>
      </c>
      <c r="Z3" s="134">
        <f t="shared" si="0"/>
        <v>25</v>
      </c>
      <c r="AA3" s="134">
        <f t="shared" si="0"/>
        <v>26</v>
      </c>
      <c r="AB3" s="134">
        <f t="shared" si="0"/>
        <v>27</v>
      </c>
      <c r="AC3" s="134">
        <f t="shared" si="0"/>
        <v>28</v>
      </c>
      <c r="AD3" s="134">
        <f t="shared" si="0"/>
        <v>29</v>
      </c>
      <c r="AE3" s="134">
        <v>30</v>
      </c>
      <c r="AF3" s="134">
        <v>31</v>
      </c>
      <c r="AG3" s="31" t="s">
        <v>41</v>
      </c>
      <c r="AH3" s="34" t="s">
        <v>40</v>
      </c>
    </row>
    <row r="4" spans="1:34" s="5" customFormat="1" ht="20.100000000000001" customHeight="1" x14ac:dyDescent="0.2">
      <c r="A4" s="137"/>
      <c r="B4" s="134"/>
      <c r="C4" s="134"/>
      <c r="D4" s="134"/>
      <c r="E4" s="134"/>
      <c r="F4" s="134"/>
      <c r="G4" s="134"/>
      <c r="H4" s="134"/>
      <c r="I4" s="134"/>
      <c r="J4" s="134"/>
      <c r="K4" s="134"/>
      <c r="L4" s="134"/>
      <c r="M4" s="134"/>
      <c r="N4" s="134"/>
      <c r="O4" s="134"/>
      <c r="P4" s="134"/>
      <c r="Q4" s="134"/>
      <c r="R4" s="134"/>
      <c r="S4" s="134"/>
      <c r="T4" s="134"/>
      <c r="U4" s="134"/>
      <c r="V4" s="134"/>
      <c r="W4" s="134"/>
      <c r="X4" s="134"/>
      <c r="Y4" s="134"/>
      <c r="Z4" s="134"/>
      <c r="AA4" s="134"/>
      <c r="AB4" s="134"/>
      <c r="AC4" s="134"/>
      <c r="AD4" s="134"/>
      <c r="AE4" s="134"/>
      <c r="AF4" s="134"/>
      <c r="AG4" s="31" t="s">
        <v>39</v>
      </c>
      <c r="AH4" s="34" t="s">
        <v>39</v>
      </c>
    </row>
    <row r="5" spans="1:34" s="5" customFormat="1" ht="20.100000000000001" customHeight="1" x14ac:dyDescent="0.2">
      <c r="A5" s="14" t="s">
        <v>45</v>
      </c>
      <c r="B5" s="15">
        <f>[1]Março!$C$5</f>
        <v>33.200000000000003</v>
      </c>
      <c r="C5" s="15">
        <f>[1]Março!$C$6</f>
        <v>33.299999999999997</v>
      </c>
      <c r="D5" s="15">
        <f>[1]Março!$C$7</f>
        <v>33</v>
      </c>
      <c r="E5" s="15">
        <f>[1]Março!$C$8</f>
        <v>31.6</v>
      </c>
      <c r="F5" s="15">
        <f>[1]Março!$C$9</f>
        <v>33.700000000000003</v>
      </c>
      <c r="G5" s="15">
        <f>[1]Março!$C$10</f>
        <v>34</v>
      </c>
      <c r="H5" s="15">
        <f>[1]Março!$C$11</f>
        <v>32.4</v>
      </c>
      <c r="I5" s="15">
        <f>[1]Março!$C$12</f>
        <v>29.6</v>
      </c>
      <c r="J5" s="15">
        <f>[1]Março!$C$13</f>
        <v>30.5</v>
      </c>
      <c r="K5" s="15">
        <f>[1]Março!$C$14</f>
        <v>32.9</v>
      </c>
      <c r="L5" s="15">
        <f>[1]Março!$C$15</f>
        <v>33.6</v>
      </c>
      <c r="M5" s="15">
        <f>[1]Março!$C$16</f>
        <v>34.200000000000003</v>
      </c>
      <c r="N5" s="15">
        <f>[1]Março!$C$17</f>
        <v>34.200000000000003</v>
      </c>
      <c r="O5" s="15">
        <f>[1]Março!$C$18</f>
        <v>33.299999999999997</v>
      </c>
      <c r="P5" s="15">
        <f>[1]Março!$C$19</f>
        <v>32.9</v>
      </c>
      <c r="Q5" s="15">
        <f>[1]Março!$C$20</f>
        <v>32.6</v>
      </c>
      <c r="R5" s="15">
        <f>[1]Março!$C$21</f>
        <v>34.1</v>
      </c>
      <c r="S5" s="15">
        <f>[1]Março!$C$22</f>
        <v>31.2</v>
      </c>
      <c r="T5" s="15">
        <f>[1]Março!$C$23</f>
        <v>29.8</v>
      </c>
      <c r="U5" s="15">
        <f>[1]Março!$C$24</f>
        <v>28.9</v>
      </c>
      <c r="V5" s="15">
        <f>[1]Março!$C$25</f>
        <v>30.1</v>
      </c>
      <c r="W5" s="15">
        <f>[1]Março!$C$26</f>
        <v>32.299999999999997</v>
      </c>
      <c r="X5" s="15">
        <f>[1]Março!$C$27</f>
        <v>32.700000000000003</v>
      </c>
      <c r="Y5" s="15">
        <f>[1]Março!$C$28</f>
        <v>33.1</v>
      </c>
      <c r="Z5" s="15">
        <f>[1]Março!$C$29</f>
        <v>33.1</v>
      </c>
      <c r="AA5" s="15">
        <f>[1]Março!$C$30</f>
        <v>34.299999999999997</v>
      </c>
      <c r="AB5" s="15">
        <f>[1]Março!$C$31</f>
        <v>29.4</v>
      </c>
      <c r="AC5" s="15">
        <f>[1]Março!$C$32</f>
        <v>33.1</v>
      </c>
      <c r="AD5" s="15">
        <f>[1]Março!$C$33</f>
        <v>32.700000000000003</v>
      </c>
      <c r="AE5" s="15">
        <f>[1]Março!$C$34</f>
        <v>31.1</v>
      </c>
      <c r="AF5" s="15">
        <f>[1]Março!$C$35</f>
        <v>33.799999999999997</v>
      </c>
      <c r="AG5" s="32">
        <f>MAX(B5:AF5)</f>
        <v>34.299999999999997</v>
      </c>
      <c r="AH5" s="35">
        <f>AVERAGE(B5:AF5)</f>
        <v>32.409677419354843</v>
      </c>
    </row>
    <row r="6" spans="1:34" ht="17.100000000000001" customHeight="1" x14ac:dyDescent="0.2">
      <c r="A6" s="14" t="s">
        <v>0</v>
      </c>
      <c r="B6" s="16">
        <f>[2]Março!$C$5</f>
        <v>32</v>
      </c>
      <c r="C6" s="16">
        <f>[2]Março!$C$6</f>
        <v>32.700000000000003</v>
      </c>
      <c r="D6" s="16">
        <f>[2]Março!$C$7</f>
        <v>32.1</v>
      </c>
      <c r="E6" s="16">
        <f>[2]Março!$C$8</f>
        <v>34.5</v>
      </c>
      <c r="F6" s="16">
        <f>[2]Março!$C$9</f>
        <v>31</v>
      </c>
      <c r="G6" s="16">
        <f>[2]Março!$C$10</f>
        <v>31.3</v>
      </c>
      <c r="H6" s="16">
        <f>[2]Março!$C$11</f>
        <v>33.299999999999997</v>
      </c>
      <c r="I6" s="16">
        <f>[2]Março!$C$12</f>
        <v>31.8</v>
      </c>
      <c r="J6" s="16">
        <f>[2]Março!$C$13</f>
        <v>31.1</v>
      </c>
      <c r="K6" s="16">
        <f>[2]Março!$C$14</f>
        <v>33.1</v>
      </c>
      <c r="L6" s="16">
        <f>[2]Março!$C$15</f>
        <v>33.9</v>
      </c>
      <c r="M6" s="16">
        <f>[2]Março!$C$16</f>
        <v>32.1</v>
      </c>
      <c r="N6" s="16">
        <f>[2]Março!$C$17</f>
        <v>31</v>
      </c>
      <c r="O6" s="16">
        <f>[2]Março!$C$18</f>
        <v>31.1</v>
      </c>
      <c r="P6" s="16">
        <f>[2]Março!$C$19</f>
        <v>31.8</v>
      </c>
      <c r="Q6" s="16">
        <f>[2]Março!$C$20</f>
        <v>33.1</v>
      </c>
      <c r="R6" s="16">
        <f>[2]Março!$C$21</f>
        <v>33.4</v>
      </c>
      <c r="S6" s="16">
        <f>[2]Março!$C$22</f>
        <v>32.5</v>
      </c>
      <c r="T6" s="16">
        <f>[2]Março!$C$23</f>
        <v>31.5</v>
      </c>
      <c r="U6" s="16">
        <f>[2]Março!$C$24</f>
        <v>30</v>
      </c>
      <c r="V6" s="16">
        <f>[2]Março!$C$25</f>
        <v>31.7</v>
      </c>
      <c r="W6" s="16">
        <f>[2]Março!$C$26</f>
        <v>30.9</v>
      </c>
      <c r="X6" s="16">
        <f>[2]Março!$C$27</f>
        <v>31</v>
      </c>
      <c r="Y6" s="16">
        <f>[2]Março!$C$28</f>
        <v>32</v>
      </c>
      <c r="Z6" s="16">
        <f>[2]Março!$C$29</f>
        <v>31.9</v>
      </c>
      <c r="AA6" s="16">
        <f>[2]Março!$C$30</f>
        <v>31.4</v>
      </c>
      <c r="AB6" s="16">
        <f>[2]Março!$C$31</f>
        <v>28.6</v>
      </c>
      <c r="AC6" s="16">
        <f>[2]Março!$C$32</f>
        <v>29.4</v>
      </c>
      <c r="AD6" s="16">
        <f>[2]Março!$C$33</f>
        <v>29</v>
      </c>
      <c r="AE6" s="16">
        <f>[2]Março!$C$34</f>
        <v>29.8</v>
      </c>
      <c r="AF6" s="16">
        <f>[2]Março!$C$35</f>
        <v>25.6</v>
      </c>
      <c r="AG6" s="33">
        <f t="shared" ref="AG6:AG16" si="1">MAX(B6:AF6)</f>
        <v>34.5</v>
      </c>
      <c r="AH6" s="36">
        <f t="shared" ref="AH6:AH16" si="2">AVERAGE(B6:AF6)</f>
        <v>31.438709677419357</v>
      </c>
    </row>
    <row r="7" spans="1:34" ht="17.100000000000001" customHeight="1" x14ac:dyDescent="0.2">
      <c r="A7" s="14" t="s">
        <v>1</v>
      </c>
      <c r="B7" s="16">
        <f>[3]Março!$C$5</f>
        <v>35.200000000000003</v>
      </c>
      <c r="C7" s="16">
        <f>[3]Março!$C$6</f>
        <v>34.700000000000003</v>
      </c>
      <c r="D7" s="16">
        <f>[3]Março!$C$7</f>
        <v>33.4</v>
      </c>
      <c r="E7" s="16">
        <f>[3]Março!$C$8</f>
        <v>33.1</v>
      </c>
      <c r="F7" s="16">
        <f>[3]Março!$C$9</f>
        <v>34</v>
      </c>
      <c r="G7" s="16">
        <f>[3]Março!$C$10</f>
        <v>35.5</v>
      </c>
      <c r="H7" s="16">
        <f>[3]Março!$C$11</f>
        <v>32.799999999999997</v>
      </c>
      <c r="I7" s="16">
        <f>[3]Março!$C$12</f>
        <v>32.5</v>
      </c>
      <c r="J7" s="16">
        <f>[3]Março!$C$13</f>
        <v>32.5</v>
      </c>
      <c r="K7" s="16">
        <f>[3]Março!$C$14</f>
        <v>33.4</v>
      </c>
      <c r="L7" s="16">
        <f>[3]Março!$C$15</f>
        <v>33.200000000000003</v>
      </c>
      <c r="M7" s="16">
        <f>[3]Março!$C$16</f>
        <v>34.5</v>
      </c>
      <c r="N7" s="16">
        <f>[3]Março!$C$17</f>
        <v>33.9</v>
      </c>
      <c r="O7" s="16">
        <f>[3]Março!$C$18</f>
        <v>34</v>
      </c>
      <c r="P7" s="16">
        <f>[3]Março!$C$19</f>
        <v>35.1</v>
      </c>
      <c r="Q7" s="16">
        <f>[3]Março!$C$20</f>
        <v>35.1</v>
      </c>
      <c r="R7" s="16">
        <f>[3]Março!$C$21</f>
        <v>35.5</v>
      </c>
      <c r="S7" s="16">
        <f>[3]Março!$C$22</f>
        <v>34.799999999999997</v>
      </c>
      <c r="T7" s="16">
        <f>[3]Março!$C$23</f>
        <v>34.200000000000003</v>
      </c>
      <c r="U7" s="16">
        <f>[3]Março!$C$24</f>
        <v>32.9</v>
      </c>
      <c r="V7" s="16">
        <f>[3]Março!$C$25</f>
        <v>33.299999999999997</v>
      </c>
      <c r="W7" s="16">
        <f>[3]Março!$C$26</f>
        <v>26.1</v>
      </c>
      <c r="X7" s="16">
        <f>[3]Março!$C$27</f>
        <v>34.1</v>
      </c>
      <c r="Y7" s="16">
        <f>[3]Março!$C$28</f>
        <v>34.9</v>
      </c>
      <c r="Z7" s="16">
        <f>[3]Março!$C$29</f>
        <v>34</v>
      </c>
      <c r="AA7" s="16">
        <f>[3]Março!$C$30</f>
        <v>34</v>
      </c>
      <c r="AB7" s="16">
        <f>[3]Março!$C$31</f>
        <v>27.8</v>
      </c>
      <c r="AC7" s="16">
        <f>[3]Março!$C$32</f>
        <v>32.4</v>
      </c>
      <c r="AD7" s="16">
        <f>[3]Março!$C$33</f>
        <v>31.7</v>
      </c>
      <c r="AE7" s="16">
        <f>[3]Março!$C$34</f>
        <v>33.799999999999997</v>
      </c>
      <c r="AF7" s="16">
        <f>[3]Março!$C$35</f>
        <v>36.1</v>
      </c>
      <c r="AG7" s="33">
        <f t="shared" si="1"/>
        <v>36.1</v>
      </c>
      <c r="AH7" s="36">
        <f t="shared" si="2"/>
        <v>33.499999999999993</v>
      </c>
    </row>
    <row r="8" spans="1:34" ht="17.100000000000001" customHeight="1" x14ac:dyDescent="0.2">
      <c r="A8" s="14" t="s">
        <v>58</v>
      </c>
      <c r="B8" s="16">
        <f>[4]Março!$C$5</f>
        <v>31.7</v>
      </c>
      <c r="C8" s="16">
        <f>[4]Março!$C$6</f>
        <v>32.1</v>
      </c>
      <c r="D8" s="16">
        <f>[4]Março!$C$7</f>
        <v>31.9</v>
      </c>
      <c r="E8" s="16">
        <f>[4]Março!$C$8</f>
        <v>30.4</v>
      </c>
      <c r="F8" s="16">
        <f>[4]Março!$C$9</f>
        <v>32.9</v>
      </c>
      <c r="G8" s="16">
        <f>[4]Março!$C$10</f>
        <v>32.5</v>
      </c>
      <c r="H8" s="16">
        <f>[4]Março!$C$11</f>
        <v>29.7</v>
      </c>
      <c r="I8" s="16">
        <f>[4]Março!$C$12</f>
        <v>30.5</v>
      </c>
      <c r="J8" s="16">
        <f>[4]Março!$C$13</f>
        <v>29.2</v>
      </c>
      <c r="K8" s="16">
        <f>[4]Março!$C$14</f>
        <v>29.9</v>
      </c>
      <c r="L8" s="16">
        <f>[4]Março!$C$15</f>
        <v>32.5</v>
      </c>
      <c r="M8" s="16">
        <f>[4]Março!$C$16</f>
        <v>32.299999999999997</v>
      </c>
      <c r="N8" s="16">
        <f>[4]Março!$C$17</f>
        <v>29.3</v>
      </c>
      <c r="O8" s="16">
        <f>[4]Março!$C$18</f>
        <v>32.1</v>
      </c>
      <c r="P8" s="16">
        <f>[4]Março!$C$19</f>
        <v>30.4</v>
      </c>
      <c r="Q8" s="16">
        <f>[4]Março!$C$20</f>
        <v>30.9</v>
      </c>
      <c r="R8" s="16">
        <f>[4]Março!$C$21</f>
        <v>31.2</v>
      </c>
      <c r="S8" s="16">
        <f>[4]Março!$C$22</f>
        <v>30</v>
      </c>
      <c r="T8" s="16">
        <f>[4]Março!$C$23</f>
        <v>29.1</v>
      </c>
      <c r="U8" s="16">
        <f>[4]Março!$C$24</f>
        <v>28.5</v>
      </c>
      <c r="V8" s="16">
        <f>[4]Março!$C$25</f>
        <v>29</v>
      </c>
      <c r="W8" s="16">
        <f>[4]Março!$C$26</f>
        <v>30.5</v>
      </c>
      <c r="X8" s="16">
        <f>[4]Março!$C$27</f>
        <v>31.6</v>
      </c>
      <c r="Y8" s="16">
        <f>[4]Março!$C$28</f>
        <v>30.9</v>
      </c>
      <c r="Z8" s="16">
        <f>[4]Março!$C$29</f>
        <v>30.6</v>
      </c>
      <c r="AA8" s="16">
        <f>[4]Março!$C$30</f>
        <v>33.299999999999997</v>
      </c>
      <c r="AB8" s="16">
        <f>[4]Março!$C$31</f>
        <v>35</v>
      </c>
      <c r="AC8" s="16">
        <f>[4]Março!$C$32</f>
        <v>31.8</v>
      </c>
      <c r="AD8" s="16">
        <f>[4]Março!$C$33</f>
        <v>31.2</v>
      </c>
      <c r="AE8" s="16">
        <f>[4]Março!$C$34</f>
        <v>31.3</v>
      </c>
      <c r="AF8" s="16">
        <f>[4]Março!$C$35</f>
        <v>32.4</v>
      </c>
      <c r="AG8" s="33">
        <f t="shared" si="1"/>
        <v>35</v>
      </c>
      <c r="AH8" s="36">
        <f t="shared" si="2"/>
        <v>31.119354838709675</v>
      </c>
    </row>
    <row r="9" spans="1:34" ht="17.100000000000001" customHeight="1" x14ac:dyDescent="0.2">
      <c r="A9" s="14" t="s">
        <v>46</v>
      </c>
      <c r="B9" s="16">
        <f>[5]Março!$C$5</f>
        <v>33.700000000000003</v>
      </c>
      <c r="C9" s="16">
        <f>[5]Março!$C$6</f>
        <v>35.299999999999997</v>
      </c>
      <c r="D9" s="16">
        <f>[5]Março!$C$7</f>
        <v>34.200000000000003</v>
      </c>
      <c r="E9" s="16">
        <f>[5]Março!$C$8</f>
        <v>32.6</v>
      </c>
      <c r="F9" s="16">
        <f>[5]Março!$C$9</f>
        <v>34.4</v>
      </c>
      <c r="G9" s="16">
        <f>[5]Março!$C$10</f>
        <v>33.299999999999997</v>
      </c>
      <c r="H9" s="16">
        <f>[5]Março!$C$11</f>
        <v>34.299999999999997</v>
      </c>
      <c r="I9" s="16">
        <f>[5]Março!$C$12</f>
        <v>29.4</v>
      </c>
      <c r="J9" s="16">
        <f>[5]Março!$C$13</f>
        <v>31.9</v>
      </c>
      <c r="K9" s="16">
        <f>[5]Março!$C$14</f>
        <v>34.1</v>
      </c>
      <c r="L9" s="16">
        <f>[5]Março!$C$15</f>
        <v>34.5</v>
      </c>
      <c r="M9" s="16">
        <f>[5]Março!$C$16</f>
        <v>34.1</v>
      </c>
      <c r="N9" s="16">
        <f>[5]Março!$C$17</f>
        <v>34.200000000000003</v>
      </c>
      <c r="O9" s="16">
        <f>[5]Março!$C$18</f>
        <v>34.4</v>
      </c>
      <c r="P9" s="16">
        <f>[5]Março!$C$19</f>
        <v>35</v>
      </c>
      <c r="Q9" s="16">
        <f>[5]Março!$C$20</f>
        <v>35.700000000000003</v>
      </c>
      <c r="R9" s="16">
        <f>[5]Março!$C$21</f>
        <v>35.9</v>
      </c>
      <c r="S9" s="16">
        <f>[5]Março!$C$22</f>
        <v>35.5</v>
      </c>
      <c r="T9" s="16">
        <f>[5]Março!$C$23</f>
        <v>34.9</v>
      </c>
      <c r="U9" s="16">
        <f>[5]Março!$C$24</f>
        <v>32.6</v>
      </c>
      <c r="V9" s="16">
        <f>[5]Março!$C$25</f>
        <v>33.6</v>
      </c>
      <c r="W9" s="16">
        <f>[5]Março!$C$26</f>
        <v>32</v>
      </c>
      <c r="X9" s="16">
        <f>[5]Março!$C$27</f>
        <v>31.6</v>
      </c>
      <c r="Y9" s="16">
        <f>[5]Março!$C$28</f>
        <v>34.700000000000003</v>
      </c>
      <c r="Z9" s="16">
        <f>[5]Março!$C$29</f>
        <v>33.4</v>
      </c>
      <c r="AA9" s="16">
        <f>[5]Março!$C$30</f>
        <v>34</v>
      </c>
      <c r="AB9" s="16">
        <f>[5]Março!$C$31</f>
        <v>26.8</v>
      </c>
      <c r="AC9" s="16">
        <f>[5]Março!$C$32</f>
        <v>28.1</v>
      </c>
      <c r="AD9" s="16">
        <f>[5]Março!$C$33</f>
        <v>29.1</v>
      </c>
      <c r="AE9" s="16">
        <f>[5]Março!$C$34</f>
        <v>32.200000000000003</v>
      </c>
      <c r="AF9" s="16">
        <f>[5]Março!$C$35</f>
        <v>27</v>
      </c>
      <c r="AG9" s="33">
        <f t="shared" ref="AG9" si="3">MAX(B9:AF9)</f>
        <v>35.9</v>
      </c>
      <c r="AH9" s="36">
        <f t="shared" ref="AH9" si="4">AVERAGE(B9:AF9)</f>
        <v>32.983870967741936</v>
      </c>
    </row>
    <row r="10" spans="1:34" ht="17.100000000000001" customHeight="1" x14ac:dyDescent="0.2">
      <c r="A10" s="14" t="s">
        <v>2</v>
      </c>
      <c r="B10" s="16">
        <f>[6]Março!$C$5</f>
        <v>32.5</v>
      </c>
      <c r="C10" s="16">
        <f>[6]Março!$C$6</f>
        <v>32</v>
      </c>
      <c r="D10" s="16">
        <f>[6]Março!$C$7</f>
        <v>30.4</v>
      </c>
      <c r="E10" s="16">
        <f>[6]Março!$C$8</f>
        <v>29.1</v>
      </c>
      <c r="F10" s="16">
        <f>[6]Março!$C$9</f>
        <v>31.1</v>
      </c>
      <c r="G10" s="16">
        <f>[6]Março!$C$10</f>
        <v>31.5</v>
      </c>
      <c r="H10" s="16">
        <f>[6]Março!$C$11</f>
        <v>30.7</v>
      </c>
      <c r="I10" s="16">
        <f>[6]Março!$C$12</f>
        <v>30.2</v>
      </c>
      <c r="J10" s="16">
        <f>[6]Março!$C$13</f>
        <v>29.3</v>
      </c>
      <c r="K10" s="16">
        <f>[6]Março!$C$14</f>
        <v>30.5</v>
      </c>
      <c r="L10" s="16">
        <f>[6]Março!$C$15</f>
        <v>30.3</v>
      </c>
      <c r="M10" s="16">
        <f>[6]Março!$C$16</f>
        <v>31.5</v>
      </c>
      <c r="N10" s="16">
        <f>[6]Março!$C$17</f>
        <v>31.1</v>
      </c>
      <c r="O10" s="16">
        <f>[6]Março!$C$18</f>
        <v>31.5</v>
      </c>
      <c r="P10" s="16">
        <f>[6]Março!$C$19</f>
        <v>31.5</v>
      </c>
      <c r="Q10" s="16">
        <f>[6]Março!$C$20</f>
        <v>32.6</v>
      </c>
      <c r="R10" s="16">
        <f>[6]Março!$C$21</f>
        <v>33.700000000000003</v>
      </c>
      <c r="S10" s="16">
        <f>[6]Março!$C$22</f>
        <v>32.1</v>
      </c>
      <c r="T10" s="16">
        <f>[6]Março!$C$23</f>
        <v>31.7</v>
      </c>
      <c r="U10" s="16">
        <f>[6]Março!$C$24</f>
        <v>30.4</v>
      </c>
      <c r="V10" s="16">
        <f>[6]Março!$C$25</f>
        <v>30.2</v>
      </c>
      <c r="W10" s="16">
        <f>[6]Março!$C$26</f>
        <v>32.6</v>
      </c>
      <c r="X10" s="16">
        <f>[6]Março!$C$27</f>
        <v>31.5</v>
      </c>
      <c r="Y10" s="16">
        <f>[6]Março!$C$28</f>
        <v>32.799999999999997</v>
      </c>
      <c r="Z10" s="16">
        <f>[6]Março!$C$29</f>
        <v>31.9</v>
      </c>
      <c r="AA10" s="16">
        <f>[6]Março!$C$30</f>
        <v>31</v>
      </c>
      <c r="AB10" s="16">
        <f>[6]Março!$C$31</f>
        <v>26.6</v>
      </c>
      <c r="AC10" s="16">
        <f>[6]Março!$C$32</f>
        <v>30.1</v>
      </c>
      <c r="AD10" s="16">
        <f>[6]Março!$C$33</f>
        <v>29.9</v>
      </c>
      <c r="AE10" s="16">
        <f>[6]Março!$C$34</f>
        <v>31.3</v>
      </c>
      <c r="AF10" s="16">
        <f>[6]Março!$C$35</f>
        <v>31.4</v>
      </c>
      <c r="AG10" s="33">
        <f t="shared" si="1"/>
        <v>33.700000000000003</v>
      </c>
      <c r="AH10" s="36">
        <f t="shared" si="2"/>
        <v>31.06451612903226</v>
      </c>
    </row>
    <row r="11" spans="1:34" ht="17.100000000000001" customHeight="1" x14ac:dyDescent="0.2">
      <c r="A11" s="14" t="s">
        <v>3</v>
      </c>
      <c r="B11" s="16">
        <f>[7]Março!$C$5</f>
        <v>32</v>
      </c>
      <c r="C11" s="16">
        <f>[7]Março!$C$6</f>
        <v>30.7</v>
      </c>
      <c r="D11" s="16">
        <f>[7]Março!$C$7</f>
        <v>32</v>
      </c>
      <c r="E11" s="16">
        <f>[7]Março!$C$8</f>
        <v>32.200000000000003</v>
      </c>
      <c r="F11" s="16">
        <f>[7]Março!$C$9</f>
        <v>32.9</v>
      </c>
      <c r="G11" s="16">
        <f>[7]Março!$C$10</f>
        <v>30.7</v>
      </c>
      <c r="H11" s="16">
        <f>[7]Março!$C$11</f>
        <v>32.5</v>
      </c>
      <c r="I11" s="16">
        <f>[7]Março!$C$12</f>
        <v>31.7</v>
      </c>
      <c r="J11" s="16">
        <f>[7]Março!$C$13</f>
        <v>30</v>
      </c>
      <c r="K11" s="16">
        <f>[7]Março!$C$14</f>
        <v>30.6</v>
      </c>
      <c r="L11" s="16">
        <f>[7]Março!$C$15</f>
        <v>32.5</v>
      </c>
      <c r="M11" s="16">
        <f>[7]Março!$C$16</f>
        <v>33</v>
      </c>
      <c r="N11" s="16">
        <f>[7]Março!$C$17</f>
        <v>30.4</v>
      </c>
      <c r="O11" s="16">
        <f>[7]Março!$C$18</f>
        <v>31.7</v>
      </c>
      <c r="P11" s="16">
        <f>[7]Março!$C$19</f>
        <v>30.4</v>
      </c>
      <c r="Q11" s="16">
        <f>[7]Março!$C$20</f>
        <v>31.7</v>
      </c>
      <c r="R11" s="16">
        <f>[7]Março!$C$21</f>
        <v>32.1</v>
      </c>
      <c r="S11" s="16">
        <f>[7]Março!$C$22</f>
        <v>29</v>
      </c>
      <c r="T11" s="16">
        <f>[7]Março!$C$23</f>
        <v>28.9</v>
      </c>
      <c r="U11" s="16">
        <f>[7]Março!$C$24</f>
        <v>27.2</v>
      </c>
      <c r="V11" s="16">
        <f>[7]Março!$C$25</f>
        <v>30.5</v>
      </c>
      <c r="W11" s="16">
        <f>[7]Março!$C$26</f>
        <v>30</v>
      </c>
      <c r="X11" s="16">
        <f>[7]Março!$C$27</f>
        <v>32.299999999999997</v>
      </c>
      <c r="Y11" s="16">
        <f>[7]Março!$C$28</f>
        <v>32.200000000000003</v>
      </c>
      <c r="Z11" s="16">
        <f>[7]Março!$C$29</f>
        <v>33.1</v>
      </c>
      <c r="AA11" s="16">
        <f>[7]Março!$C$30</f>
        <v>33.6</v>
      </c>
      <c r="AB11" s="16">
        <f>[7]Março!$C$31</f>
        <v>29.4</v>
      </c>
      <c r="AC11" s="16">
        <f>[7]Março!$C$32</f>
        <v>33.5</v>
      </c>
      <c r="AD11" s="16">
        <f>[7]Março!$C$33</f>
        <v>30.7</v>
      </c>
      <c r="AE11" s="16">
        <f>[7]Março!$C$34</f>
        <v>32.5</v>
      </c>
      <c r="AF11" s="16">
        <f>[7]Março!$C$35</f>
        <v>32</v>
      </c>
      <c r="AG11" s="33">
        <f t="shared" si="1"/>
        <v>33.6</v>
      </c>
      <c r="AH11" s="36">
        <f t="shared" si="2"/>
        <v>31.35483870967742</v>
      </c>
    </row>
    <row r="12" spans="1:34" ht="17.100000000000001" customHeight="1" x14ac:dyDescent="0.2">
      <c r="A12" s="14" t="s">
        <v>4</v>
      </c>
      <c r="B12" s="16">
        <f>[8]Março!$C$5</f>
        <v>29.6</v>
      </c>
      <c r="C12" s="16">
        <f>[8]Março!$C$6</f>
        <v>29.8</v>
      </c>
      <c r="D12" s="16">
        <f>[8]Março!$C$7</f>
        <v>31</v>
      </c>
      <c r="E12" s="16">
        <f>[8]Março!$C$8</f>
        <v>29.4</v>
      </c>
      <c r="F12" s="16">
        <f>[8]Março!$C$9</f>
        <v>29.7</v>
      </c>
      <c r="G12" s="16">
        <f>[8]Março!$C$10</f>
        <v>28.3</v>
      </c>
      <c r="H12" s="16">
        <f>[8]Março!$C$11</f>
        <v>28.8</v>
      </c>
      <c r="I12" s="16">
        <f>[8]Março!$C$12</f>
        <v>28.7</v>
      </c>
      <c r="J12" s="16">
        <f>[8]Março!$C$13</f>
        <v>29.7</v>
      </c>
      <c r="K12" s="16">
        <f>[8]Março!$C$14</f>
        <v>29.5</v>
      </c>
      <c r="L12" s="16">
        <f>[8]Março!$C$15</f>
        <v>30.2</v>
      </c>
      <c r="M12" s="16">
        <f>[8]Março!$C$16</f>
        <v>31.2</v>
      </c>
      <c r="N12" s="16">
        <f>[8]Março!$C$17</f>
        <v>28.1</v>
      </c>
      <c r="O12" s="16">
        <f>[8]Março!$C$18</f>
        <v>28.3</v>
      </c>
      <c r="P12" s="16">
        <f>[8]Março!$C$19</f>
        <v>29.7</v>
      </c>
      <c r="Q12" s="16">
        <f>[8]Março!$C$20</f>
        <v>29.9</v>
      </c>
      <c r="R12" s="16">
        <f>[8]Março!$C$21</f>
        <v>29.2</v>
      </c>
      <c r="S12" s="16">
        <f>[8]Março!$C$22</f>
        <v>27.8</v>
      </c>
      <c r="T12" s="16">
        <f>[8]Março!$C$23</f>
        <v>26.1</v>
      </c>
      <c r="U12" s="16">
        <f>[8]Março!$C$24</f>
        <v>25.7</v>
      </c>
      <c r="V12" s="16">
        <f>[8]Março!$C$25</f>
        <v>27.1</v>
      </c>
      <c r="W12" s="16">
        <f>[8]Março!$C$26</f>
        <v>28.2</v>
      </c>
      <c r="X12" s="16">
        <f>[8]Março!$C$27</f>
        <v>29.2</v>
      </c>
      <c r="Y12" s="16">
        <f>[8]Março!$C$28</f>
        <v>29.9</v>
      </c>
      <c r="Z12" s="16">
        <f>[8]Março!$C$29</f>
        <v>29.4</v>
      </c>
      <c r="AA12" s="16">
        <f>[8]Março!$C$30</f>
        <v>31.5</v>
      </c>
      <c r="AB12" s="16">
        <f>[8]Março!$C$31</f>
        <v>26.8</v>
      </c>
      <c r="AC12" s="16">
        <f>[8]Março!$C$32</f>
        <v>29.4</v>
      </c>
      <c r="AD12" s="16">
        <f>[8]Março!$C$33</f>
        <v>27.8</v>
      </c>
      <c r="AE12" s="16">
        <f>[8]Março!$C$34</f>
        <v>29.8</v>
      </c>
      <c r="AF12" s="16">
        <f>[8]Março!$C$35</f>
        <v>30.1</v>
      </c>
      <c r="AG12" s="33">
        <f t="shared" si="1"/>
        <v>31.5</v>
      </c>
      <c r="AH12" s="36">
        <f t="shared" si="2"/>
        <v>29.029032258064515</v>
      </c>
    </row>
    <row r="13" spans="1:34" ht="17.100000000000001" customHeight="1" x14ac:dyDescent="0.2">
      <c r="A13" s="14" t="s">
        <v>5</v>
      </c>
      <c r="B13" s="16">
        <f>[9]Março!$C$5</f>
        <v>33.700000000000003</v>
      </c>
      <c r="C13" s="16">
        <f>[9]Março!$C$6</f>
        <v>31.8</v>
      </c>
      <c r="D13" s="16">
        <f>[9]Março!$C$7</f>
        <v>33.700000000000003</v>
      </c>
      <c r="E13" s="16">
        <f>[9]Março!$C$8</f>
        <v>31.6</v>
      </c>
      <c r="F13" s="16">
        <f>[9]Março!$C$9</f>
        <v>32.9</v>
      </c>
      <c r="G13" s="16">
        <f>[9]Março!$C$10</f>
        <v>32.5</v>
      </c>
      <c r="H13" s="16">
        <f>[9]Março!$C$11</f>
        <v>33.299999999999997</v>
      </c>
      <c r="I13" s="16">
        <f>[9]Março!$C$12</f>
        <v>30.9</v>
      </c>
      <c r="J13" s="16">
        <f>[9]Março!$C$13</f>
        <v>33.299999999999997</v>
      </c>
      <c r="K13" s="16">
        <f>[9]Março!$C$14</f>
        <v>34.200000000000003</v>
      </c>
      <c r="L13" s="16">
        <f>[9]Março!$C$15</f>
        <v>35.1</v>
      </c>
      <c r="M13" s="16">
        <f>[9]Março!$C$16</f>
        <v>35.9</v>
      </c>
      <c r="N13" s="16">
        <f>[9]Março!$C$17</f>
        <v>36</v>
      </c>
      <c r="O13" s="16">
        <f>[9]Março!$C$18</f>
        <v>34.4</v>
      </c>
      <c r="P13" s="16">
        <f>[9]Março!$C$19</f>
        <v>35</v>
      </c>
      <c r="Q13" s="16">
        <f>[9]Março!$C$20</f>
        <v>34.299999999999997</v>
      </c>
      <c r="R13" s="16">
        <f>[9]Março!$C$21</f>
        <v>35.9</v>
      </c>
      <c r="S13" s="16">
        <f>[9]Março!$C$22</f>
        <v>33.4</v>
      </c>
      <c r="T13" s="16">
        <f>[9]Março!$C$23</f>
        <v>34.1</v>
      </c>
      <c r="U13" s="16">
        <f>[9]Março!$C$24</f>
        <v>34.799999999999997</v>
      </c>
      <c r="V13" s="16">
        <f>[9]Março!$C$25</f>
        <v>34</v>
      </c>
      <c r="W13" s="16">
        <f>[9]Março!$C$26</f>
        <v>34.6</v>
      </c>
      <c r="X13" s="16">
        <f>[9]Março!$C$27</f>
        <v>33.700000000000003</v>
      </c>
      <c r="Y13" s="16">
        <f>[9]Março!$C$28</f>
        <v>34.5</v>
      </c>
      <c r="Z13" s="16">
        <f>[9]Março!$C$29</f>
        <v>29.3</v>
      </c>
      <c r="AA13" s="16">
        <f>[9]Março!$C$30</f>
        <v>32.700000000000003</v>
      </c>
      <c r="AB13" s="16">
        <f>[9]Março!$C$31</f>
        <v>25.2</v>
      </c>
      <c r="AC13" s="16">
        <f>[9]Março!$C$32</f>
        <v>28</v>
      </c>
      <c r="AD13" s="16">
        <f>[9]Março!$C$33</f>
        <v>27.8</v>
      </c>
      <c r="AE13" s="16">
        <f>[9]Março!$C$34</f>
        <v>34</v>
      </c>
      <c r="AF13" s="16">
        <f>[9]Março!$C$35</f>
        <v>34.4</v>
      </c>
      <c r="AG13" s="33">
        <f t="shared" si="1"/>
        <v>36</v>
      </c>
      <c r="AH13" s="36">
        <f t="shared" si="2"/>
        <v>33.064516129032256</v>
      </c>
    </row>
    <row r="14" spans="1:34" ht="17.100000000000001" customHeight="1" x14ac:dyDescent="0.2">
      <c r="A14" s="14" t="s">
        <v>48</v>
      </c>
      <c r="B14" s="16">
        <f>[10]Março!$C$5</f>
        <v>31.1</v>
      </c>
      <c r="C14" s="16">
        <f>[10]Março!$C$6</f>
        <v>29.2</v>
      </c>
      <c r="D14" s="16">
        <f>[10]Março!$C$7</f>
        <v>30.7</v>
      </c>
      <c r="E14" s="16">
        <f>[10]Março!$C$8</f>
        <v>30</v>
      </c>
      <c r="F14" s="16">
        <f>[10]Março!$C$9</f>
        <v>30.3</v>
      </c>
      <c r="G14" s="16">
        <f>[10]Março!$C$10</f>
        <v>29</v>
      </c>
      <c r="H14" s="16">
        <f>[10]Março!$C$11</f>
        <v>30.6</v>
      </c>
      <c r="I14" s="16">
        <f>[10]Março!$C$12</f>
        <v>29.9</v>
      </c>
      <c r="J14" s="16">
        <f>[10]Março!$C$13</f>
        <v>30.1</v>
      </c>
      <c r="K14" s="16">
        <f>[10]Março!$C$14</f>
        <v>30.1</v>
      </c>
      <c r="L14" s="16">
        <f>[10]Março!$C$15</f>
        <v>30.6</v>
      </c>
      <c r="M14" s="16">
        <f>[10]Março!$C$16</f>
        <v>30.9</v>
      </c>
      <c r="N14" s="16">
        <f>[10]Março!$C$17</f>
        <v>30</v>
      </c>
      <c r="O14" s="16">
        <f>[10]Março!$C$18</f>
        <v>30.2</v>
      </c>
      <c r="P14" s="16">
        <f>[10]Março!$C$19</f>
        <v>31</v>
      </c>
      <c r="Q14" s="16">
        <f>[10]Março!$C$20</f>
        <v>29.4</v>
      </c>
      <c r="R14" s="16">
        <f>[10]Março!$C$21</f>
        <v>30.8</v>
      </c>
      <c r="S14" s="16">
        <f>[10]Março!$C$22</f>
        <v>29.2</v>
      </c>
      <c r="T14" s="16">
        <f>[10]Março!$C$23</f>
        <v>27.8</v>
      </c>
      <c r="U14" s="16">
        <f>[10]Março!$C$24</f>
        <v>27.6</v>
      </c>
      <c r="V14" s="16">
        <f>[10]Março!$C$25</f>
        <v>28.7</v>
      </c>
      <c r="W14" s="16">
        <f>[10]Março!$C$26</f>
        <v>29.9</v>
      </c>
      <c r="X14" s="16">
        <f>[10]Março!$C$27</f>
        <v>30.8</v>
      </c>
      <c r="Y14" s="16">
        <f>[10]Março!$C$28</f>
        <v>31.3</v>
      </c>
      <c r="Z14" s="16">
        <f>[10]Março!$C$29</f>
        <v>29.6</v>
      </c>
      <c r="AA14" s="16">
        <f>[10]Março!$C$30</f>
        <v>30.7</v>
      </c>
      <c r="AB14" s="16">
        <f>[10]Março!$C$31</f>
        <v>26.3</v>
      </c>
      <c r="AC14" s="16">
        <f>[10]Março!$C$32</f>
        <v>31.2</v>
      </c>
      <c r="AD14" s="16">
        <f>[10]Março!$C$33</f>
        <v>30.2</v>
      </c>
      <c r="AE14" s="16">
        <f>[10]Março!$C$34</f>
        <v>30.8</v>
      </c>
      <c r="AF14" s="16">
        <f>[10]Março!$C$35</f>
        <v>30.6</v>
      </c>
      <c r="AG14" s="33">
        <f>MAX(B14:AF14)</f>
        <v>31.3</v>
      </c>
      <c r="AH14" s="36">
        <f>AVERAGE(B14:AF14)</f>
        <v>29.954838709677421</v>
      </c>
    </row>
    <row r="15" spans="1:34" ht="17.100000000000001" customHeight="1" x14ac:dyDescent="0.2">
      <c r="A15" s="14" t="s">
        <v>6</v>
      </c>
      <c r="B15" s="16">
        <f>[11]Março!$C$5</f>
        <v>34.700000000000003</v>
      </c>
      <c r="C15" s="16">
        <f>[11]Março!$C$6</f>
        <v>32.299999999999997</v>
      </c>
      <c r="D15" s="16">
        <f>[11]Março!$C$7</f>
        <v>32.200000000000003</v>
      </c>
      <c r="E15" s="16">
        <f>[11]Março!$C$8</f>
        <v>31.9</v>
      </c>
      <c r="F15" s="16">
        <f>[11]Março!$C$9</f>
        <v>32.700000000000003</v>
      </c>
      <c r="G15" s="16">
        <f>[11]Março!$C$10</f>
        <v>34.5</v>
      </c>
      <c r="H15" s="16">
        <f>[11]Março!$C$11</f>
        <v>32.1</v>
      </c>
      <c r="I15" s="16">
        <f>[11]Março!$C$12</f>
        <v>32.5</v>
      </c>
      <c r="J15" s="16">
        <f>[11]Março!$C$13</f>
        <v>32.4</v>
      </c>
      <c r="K15" s="16">
        <f>[11]Março!$C$14</f>
        <v>33.1</v>
      </c>
      <c r="L15" s="16">
        <f>[11]Março!$C$15</f>
        <v>33.299999999999997</v>
      </c>
      <c r="M15" s="16">
        <f>[11]Março!$C$16</f>
        <v>34.200000000000003</v>
      </c>
      <c r="N15" s="16">
        <f>[11]Março!$C$17</f>
        <v>33.299999999999997</v>
      </c>
      <c r="O15" s="16">
        <f>[11]Março!$C$18</f>
        <v>33.700000000000003</v>
      </c>
      <c r="P15" s="16">
        <f>[11]Março!$C$19</f>
        <v>33.6</v>
      </c>
      <c r="Q15" s="16">
        <f>[11]Março!$C$20</f>
        <v>33.4</v>
      </c>
      <c r="R15" s="16">
        <f>[11]Março!$C$21</f>
        <v>35.299999999999997</v>
      </c>
      <c r="S15" s="16">
        <f>[11]Março!$C$22</f>
        <v>31.9</v>
      </c>
      <c r="T15" s="16">
        <f>[11]Março!$C$23</f>
        <v>33.1</v>
      </c>
      <c r="U15" s="16">
        <f>[11]Março!$C$24</f>
        <v>30.4</v>
      </c>
      <c r="V15" s="16">
        <f>[11]Março!$C$25</f>
        <v>32.1</v>
      </c>
      <c r="W15" s="16">
        <f>[11]Março!$C$26</f>
        <v>33.5</v>
      </c>
      <c r="X15" s="16">
        <f>[11]Março!$C$27</f>
        <v>33.9</v>
      </c>
      <c r="Y15" s="16">
        <f>[11]Março!$C$28</f>
        <v>34.6</v>
      </c>
      <c r="Z15" s="16">
        <f>[11]Março!$C$29</f>
        <v>31.7</v>
      </c>
      <c r="AA15" s="16">
        <f>[11]Março!$C$30</f>
        <v>33.5</v>
      </c>
      <c r="AB15" s="16">
        <f>[11]Março!$C$31</f>
        <v>29.8</v>
      </c>
      <c r="AC15" s="16">
        <f>[11]Março!$C$32</f>
        <v>33.1</v>
      </c>
      <c r="AD15" s="16">
        <f>[11]Março!$C$33</f>
        <v>33</v>
      </c>
      <c r="AE15" s="16">
        <f>[11]Março!$C$34</f>
        <v>33.200000000000003</v>
      </c>
      <c r="AF15" s="16">
        <f>[11]Março!$C$35</f>
        <v>34.700000000000003</v>
      </c>
      <c r="AG15" s="33">
        <f t="shared" si="1"/>
        <v>35.299999999999997</v>
      </c>
      <c r="AH15" s="36">
        <f t="shared" si="2"/>
        <v>33.022580645161291</v>
      </c>
    </row>
    <row r="16" spans="1:34" ht="17.100000000000001" customHeight="1" x14ac:dyDescent="0.2">
      <c r="A16" s="14" t="s">
        <v>7</v>
      </c>
      <c r="B16" s="16">
        <f>[12]Março!$C$5</f>
        <v>31.7</v>
      </c>
      <c r="C16" s="16">
        <f>[12]Março!$C$6</f>
        <v>32</v>
      </c>
      <c r="D16" s="16">
        <f>[12]Março!$C$7</f>
        <v>31.6</v>
      </c>
      <c r="E16" s="16">
        <f>[12]Março!$C$8</f>
        <v>28.9</v>
      </c>
      <c r="F16" s="16">
        <f>[12]Março!$C$9</f>
        <v>32.200000000000003</v>
      </c>
      <c r="G16" s="16">
        <f>[12]Março!$C$10</f>
        <v>30.9</v>
      </c>
      <c r="H16" s="16">
        <f>[12]Março!$C$11</f>
        <v>31.4</v>
      </c>
      <c r="I16" s="16" t="str">
        <f>[12]Março!$C$12</f>
        <v>*</v>
      </c>
      <c r="J16" s="16">
        <f>[12]Março!$C$13</f>
        <v>29.6</v>
      </c>
      <c r="K16" s="16">
        <f>[12]Março!$C$14</f>
        <v>29.7</v>
      </c>
      <c r="L16" s="16">
        <f>[12]Março!$C$15</f>
        <v>31.8</v>
      </c>
      <c r="M16" s="16">
        <f>[12]Março!$C$16</f>
        <v>33.299999999999997</v>
      </c>
      <c r="N16" s="16">
        <f>[12]Março!$C$17</f>
        <v>30.7</v>
      </c>
      <c r="O16" s="16">
        <f>[12]Março!$C$18</f>
        <v>31.8</v>
      </c>
      <c r="P16" s="16">
        <f>[12]Março!$C$19</f>
        <v>31.5</v>
      </c>
      <c r="Q16" s="16">
        <f>[12]Março!$C$20</f>
        <v>32</v>
      </c>
      <c r="R16" s="16">
        <f>[12]Março!$C$21</f>
        <v>33.1</v>
      </c>
      <c r="S16" s="16">
        <f>[12]Março!$C$22</f>
        <v>31.2</v>
      </c>
      <c r="T16" s="16">
        <f>[12]Março!$C$23</f>
        <v>29.8</v>
      </c>
      <c r="U16" s="16">
        <f>[12]Março!$C$24</f>
        <v>28.8</v>
      </c>
      <c r="V16" s="16">
        <f>[12]Março!$C$25</f>
        <v>30</v>
      </c>
      <c r="W16" s="16">
        <f>[12]Março!$C$26</f>
        <v>30.8</v>
      </c>
      <c r="X16" s="16">
        <f>[12]Março!$C$27</f>
        <v>30.2</v>
      </c>
      <c r="Y16" s="16">
        <f>[12]Março!$C$28</f>
        <v>31.7</v>
      </c>
      <c r="Z16" s="16">
        <f>[12]Março!$C$29</f>
        <v>29.3</v>
      </c>
      <c r="AA16" s="16">
        <f>[12]Março!$C$30</f>
        <v>31.5</v>
      </c>
      <c r="AB16" s="16">
        <f>[12]Março!$C$31</f>
        <v>28.6</v>
      </c>
      <c r="AC16" s="16">
        <f>[12]Março!$C$32</f>
        <v>29.5</v>
      </c>
      <c r="AD16" s="16">
        <f>[12]Março!$C$33</f>
        <v>28.2</v>
      </c>
      <c r="AE16" s="16">
        <f>[12]Março!$C$34</f>
        <v>30.2</v>
      </c>
      <c r="AF16" s="16">
        <f>[12]Março!$C$35</f>
        <v>30</v>
      </c>
      <c r="AG16" s="33">
        <f t="shared" si="1"/>
        <v>33.299999999999997</v>
      </c>
      <c r="AH16" s="36">
        <f t="shared" si="2"/>
        <v>30.733333333333338</v>
      </c>
    </row>
    <row r="17" spans="1:34" ht="17.100000000000001" customHeight="1" x14ac:dyDescent="0.2">
      <c r="A17" s="14" t="s">
        <v>8</v>
      </c>
      <c r="B17" s="16">
        <f>[13]Março!$C$5</f>
        <v>32.799999999999997</v>
      </c>
      <c r="C17" s="16">
        <f>[13]Março!$C$6</f>
        <v>33</v>
      </c>
      <c r="D17" s="16">
        <f>[13]Março!$C$7</f>
        <v>33.1</v>
      </c>
      <c r="E17" s="16">
        <f>[13]Março!$C$8</f>
        <v>34.5</v>
      </c>
      <c r="F17" s="16">
        <f>[13]Março!$C$9</f>
        <v>35.1</v>
      </c>
      <c r="G17" s="16">
        <f>[13]Março!$C$10</f>
        <v>32.700000000000003</v>
      </c>
      <c r="H17" s="16">
        <f>[13]Março!$C$11</f>
        <v>30.4</v>
      </c>
      <c r="I17" s="16">
        <f>[13]Março!$C$12</f>
        <v>29.9</v>
      </c>
      <c r="J17" s="16">
        <f>[13]Março!$C$13</f>
        <v>30.8</v>
      </c>
      <c r="K17" s="16">
        <f>[13]Março!$C$14</f>
        <v>32.200000000000003</v>
      </c>
      <c r="L17" s="16">
        <f>[13]Março!$C$15</f>
        <v>33.5</v>
      </c>
      <c r="M17" s="16">
        <f>[13]Março!$C$16</f>
        <v>33.6</v>
      </c>
      <c r="N17" s="16">
        <f>[13]Março!$C$17</f>
        <v>31.8</v>
      </c>
      <c r="O17" s="16">
        <f>[13]Março!$C$18</f>
        <v>31.8</v>
      </c>
      <c r="P17" s="16">
        <f>[13]Março!$C$19</f>
        <v>32.200000000000003</v>
      </c>
      <c r="Q17" s="16">
        <f>[13]Março!$C$20</f>
        <v>33.1</v>
      </c>
      <c r="R17" s="16">
        <f>[13]Março!$C$21</f>
        <v>33.1</v>
      </c>
      <c r="S17" s="16">
        <f>[13]Março!$C$22</f>
        <v>32.799999999999997</v>
      </c>
      <c r="T17" s="16">
        <f>[13]Março!$C$23</f>
        <v>31.4</v>
      </c>
      <c r="U17" s="16">
        <f>[13]Março!$C$24</f>
        <v>31.2</v>
      </c>
      <c r="V17" s="16">
        <f>[13]Março!$C$25</f>
        <v>31.3</v>
      </c>
      <c r="W17" s="16">
        <f>[13]Março!$C$26</f>
        <v>31.9</v>
      </c>
      <c r="X17" s="16">
        <f>[13]Março!$C$27</f>
        <v>30.5</v>
      </c>
      <c r="Y17" s="16">
        <f>[13]Março!$C$28</f>
        <v>32.299999999999997</v>
      </c>
      <c r="Z17" s="16">
        <f>[13]Março!$C$29</f>
        <v>32.6</v>
      </c>
      <c r="AA17" s="16">
        <f>[13]Março!$C$30</f>
        <v>32</v>
      </c>
      <c r="AB17" s="16">
        <f>[13]Março!$C$31</f>
        <v>30</v>
      </c>
      <c r="AC17" s="16">
        <f>[13]Março!$C$32</f>
        <v>30.2</v>
      </c>
      <c r="AD17" s="16">
        <f>[13]Março!$C$33</f>
        <v>29.4</v>
      </c>
      <c r="AE17" s="16">
        <f>[13]Março!$C$34</f>
        <v>29.6</v>
      </c>
      <c r="AF17" s="16">
        <f>[13]Março!$C$35</f>
        <v>29.9</v>
      </c>
      <c r="AG17" s="33">
        <f>MAX(B17:AF17)</f>
        <v>35.1</v>
      </c>
      <c r="AH17" s="36">
        <f>AVERAGE(B17:AF17)</f>
        <v>31.893548387096772</v>
      </c>
    </row>
    <row r="18" spans="1:34" ht="17.100000000000001" customHeight="1" x14ac:dyDescent="0.2">
      <c r="A18" s="14" t="s">
        <v>9</v>
      </c>
      <c r="B18" s="16">
        <f>[14]Março!$C$5</f>
        <v>32.200000000000003</v>
      </c>
      <c r="C18" s="16">
        <f>[14]Março!$C$6</f>
        <v>32.200000000000003</v>
      </c>
      <c r="D18" s="16">
        <f>[14]Março!$C$7</f>
        <v>32.299999999999997</v>
      </c>
      <c r="E18" s="16">
        <f>[14]Março!$C$8</f>
        <v>32.5</v>
      </c>
      <c r="F18" s="16">
        <f>[14]Março!$C$9</f>
        <v>33.9</v>
      </c>
      <c r="G18" s="16">
        <f>[14]Março!$C$10</f>
        <v>30.8</v>
      </c>
      <c r="H18" s="16">
        <f>[14]Março!$C$11</f>
        <v>31.4</v>
      </c>
      <c r="I18" s="16">
        <f>[14]Março!$C$12</f>
        <v>29.7</v>
      </c>
      <c r="J18" s="16">
        <f>[14]Março!$C$13</f>
        <v>30.6</v>
      </c>
      <c r="K18" s="16">
        <f>[14]Março!$C$14</f>
        <v>30.9</v>
      </c>
      <c r="L18" s="16">
        <f>[14]Março!$C$15</f>
        <v>33.1</v>
      </c>
      <c r="M18" s="16">
        <f>[14]Março!$C$16</f>
        <v>32.200000000000003</v>
      </c>
      <c r="N18" s="16">
        <f>[14]Março!$C$17</f>
        <v>31.4</v>
      </c>
      <c r="O18" s="16">
        <f>[14]Março!$C$18</f>
        <v>31.4</v>
      </c>
      <c r="P18" s="16">
        <f>[14]Março!$C$19</f>
        <v>31.9</v>
      </c>
      <c r="Q18" s="16">
        <f>[14]Março!$C$20</f>
        <v>32.700000000000003</v>
      </c>
      <c r="R18" s="16">
        <f>[14]Março!$C$21</f>
        <v>33</v>
      </c>
      <c r="S18" s="16">
        <f>[14]Março!$C$22</f>
        <v>31.4</v>
      </c>
      <c r="T18" s="16">
        <f>[14]Março!$C$23</f>
        <v>29.8</v>
      </c>
      <c r="U18" s="16">
        <f>[14]Março!$C$24</f>
        <v>29.4</v>
      </c>
      <c r="V18" s="16">
        <f>[14]Março!$C$25</f>
        <v>30.5</v>
      </c>
      <c r="W18" s="16">
        <f>[14]Março!$C$26</f>
        <v>31.9</v>
      </c>
      <c r="X18" s="16">
        <f>[14]Março!$C$27</f>
        <v>30.3</v>
      </c>
      <c r="Y18" s="16">
        <f>[14]Março!$C$28</f>
        <v>31.8</v>
      </c>
      <c r="Z18" s="16">
        <f>[14]Março!$C$29</f>
        <v>31.6</v>
      </c>
      <c r="AA18" s="16">
        <f>[14]Março!$C$30</f>
        <v>33.299999999999997</v>
      </c>
      <c r="AB18" s="16">
        <f>[14]Março!$C$31</f>
        <v>27.3</v>
      </c>
      <c r="AC18" s="16">
        <f>[14]Março!$C$32</f>
        <v>30.8</v>
      </c>
      <c r="AD18" s="16">
        <f>[14]Março!$C$33</f>
        <v>29.6</v>
      </c>
      <c r="AE18" s="16">
        <f>[14]Março!$C$34</f>
        <v>30.8</v>
      </c>
      <c r="AF18" s="16">
        <f>[14]Março!$C$35</f>
        <v>30.3</v>
      </c>
      <c r="AG18" s="33">
        <f>MAX(B18:AF18)</f>
        <v>33.9</v>
      </c>
      <c r="AH18" s="36">
        <f>AVERAGE(B18:AF18)</f>
        <v>31.322580645161274</v>
      </c>
    </row>
    <row r="19" spans="1:34" ht="17.100000000000001" customHeight="1" x14ac:dyDescent="0.2">
      <c r="A19" s="14" t="s">
        <v>47</v>
      </c>
      <c r="B19" s="16">
        <f>[15]Março!$C$5</f>
        <v>34.6</v>
      </c>
      <c r="C19" s="16">
        <f>[15]Março!$C$6</f>
        <v>35</v>
      </c>
      <c r="D19" s="16">
        <f>[15]Março!$C$7</f>
        <v>32</v>
      </c>
      <c r="E19" s="16">
        <f>[15]Março!$C$8</f>
        <v>31.9</v>
      </c>
      <c r="F19" s="16">
        <f>[15]Março!$C$9</f>
        <v>33.6</v>
      </c>
      <c r="G19" s="16">
        <f>[15]Março!$C$10</f>
        <v>33.5</v>
      </c>
      <c r="H19" s="16">
        <f>[15]Março!$C$11</f>
        <v>33.4</v>
      </c>
      <c r="I19" s="16">
        <f>[15]Março!$C$12</f>
        <v>31.5</v>
      </c>
      <c r="J19" s="16">
        <f>[15]Março!$C$13</f>
        <v>32.9</v>
      </c>
      <c r="K19" s="16">
        <f>[15]Março!$C$14</f>
        <v>33.9</v>
      </c>
      <c r="L19" s="16">
        <f>[15]Março!$C$15</f>
        <v>34.4</v>
      </c>
      <c r="M19" s="16">
        <f>[15]Março!$C$16</f>
        <v>34.700000000000003</v>
      </c>
      <c r="N19" s="16">
        <f>[15]Março!$C$17</f>
        <v>32.200000000000003</v>
      </c>
      <c r="O19" s="16">
        <f>[15]Março!$C$18</f>
        <v>33.6</v>
      </c>
      <c r="P19" s="16">
        <f>[15]Março!$C$19</f>
        <v>35.6</v>
      </c>
      <c r="Q19" s="16">
        <f>[15]Março!$C$20</f>
        <v>34.799999999999997</v>
      </c>
      <c r="R19" s="16">
        <f>[15]Março!$C$21</f>
        <v>36</v>
      </c>
      <c r="S19" s="16">
        <f>[15]Março!$C$22</f>
        <v>35.6</v>
      </c>
      <c r="T19" s="16">
        <f>[15]Março!$C$23</f>
        <v>34.700000000000003</v>
      </c>
      <c r="U19" s="16">
        <f>[15]Março!$C$24</f>
        <v>32.6</v>
      </c>
      <c r="V19" s="16">
        <f>[15]Março!$C$25</f>
        <v>34.5</v>
      </c>
      <c r="W19" s="16">
        <f>[15]Março!$C$26</f>
        <v>33.6</v>
      </c>
      <c r="X19" s="16">
        <f>[15]Março!$C$27</f>
        <v>32.9</v>
      </c>
      <c r="Y19" s="16">
        <f>[15]Março!$C$28</f>
        <v>34.6</v>
      </c>
      <c r="Z19" s="16">
        <f>[15]Março!$C$29</f>
        <v>34.200000000000003</v>
      </c>
      <c r="AA19" s="16">
        <f>[15]Março!$C$30</f>
        <v>33.9</v>
      </c>
      <c r="AB19" s="16">
        <f>[15]Março!$C$31</f>
        <v>29.7</v>
      </c>
      <c r="AC19" s="16">
        <f>[15]Março!$C$32</f>
        <v>31.3</v>
      </c>
      <c r="AD19" s="16">
        <f>[15]Março!$C$33</f>
        <v>31.3</v>
      </c>
      <c r="AE19" s="16">
        <f>[15]Março!$C$34</f>
        <v>32.799999999999997</v>
      </c>
      <c r="AF19" s="16">
        <f>[15]Março!$C$35</f>
        <v>32.799999999999997</v>
      </c>
      <c r="AG19" s="33">
        <f>MAX(B19:AF19)</f>
        <v>36</v>
      </c>
      <c r="AH19" s="36">
        <f>AVERAGE(B19:AF19)</f>
        <v>33.487096774193546</v>
      </c>
    </row>
    <row r="20" spans="1:34" ht="17.100000000000001" customHeight="1" x14ac:dyDescent="0.2">
      <c r="A20" s="14" t="s">
        <v>10</v>
      </c>
      <c r="B20" s="16">
        <f>[16]Março!$C$5</f>
        <v>32.9</v>
      </c>
      <c r="C20" s="16">
        <f>[16]Março!$C$6</f>
        <v>33.299999999999997</v>
      </c>
      <c r="D20" s="16">
        <f>[16]Março!$C$7</f>
        <v>32.200000000000003</v>
      </c>
      <c r="E20" s="16">
        <f>[16]Março!$C$8</f>
        <v>33.6</v>
      </c>
      <c r="F20" s="16">
        <f>[16]Março!$C$9</f>
        <v>33.4</v>
      </c>
      <c r="G20" s="16">
        <f>[16]Março!$C$10</f>
        <v>32</v>
      </c>
      <c r="H20" s="16">
        <f>[16]Março!$C$11</f>
        <v>31.4</v>
      </c>
      <c r="I20" s="16">
        <f>[16]Março!$C$12</f>
        <v>29.5</v>
      </c>
      <c r="J20" s="16">
        <f>[16]Março!$C$13</f>
        <v>30.9</v>
      </c>
      <c r="K20" s="16">
        <f>[16]Março!$C$14</f>
        <v>32.299999999999997</v>
      </c>
      <c r="L20" s="16">
        <f>[16]Março!$C$15</f>
        <v>33.6</v>
      </c>
      <c r="M20" s="16">
        <f>[16]Março!$C$16</f>
        <v>34.1</v>
      </c>
      <c r="N20" s="16">
        <f>[16]Março!$C$17</f>
        <v>32.4</v>
      </c>
      <c r="O20" s="16">
        <f>[16]Março!$C$18</f>
        <v>32</v>
      </c>
      <c r="P20" s="16">
        <f>[16]Março!$C$19</f>
        <v>32.200000000000003</v>
      </c>
      <c r="Q20" s="16">
        <f>[16]Março!$C$20</f>
        <v>33.6</v>
      </c>
      <c r="R20" s="16">
        <f>[16]Março!$C$21</f>
        <v>31.8</v>
      </c>
      <c r="S20" s="16">
        <f>[16]Março!$C$22</f>
        <v>32.799999999999997</v>
      </c>
      <c r="T20" s="16">
        <f>[16]Março!$C$23</f>
        <v>30.8</v>
      </c>
      <c r="U20" s="16">
        <f>[16]Março!$C$24</f>
        <v>30.6</v>
      </c>
      <c r="V20" s="16">
        <f>[16]Março!$C$25</f>
        <v>30.5</v>
      </c>
      <c r="W20" s="16">
        <f>[16]Março!$C$26</f>
        <v>31.3</v>
      </c>
      <c r="X20" s="16">
        <f>[16]Março!$C$27</f>
        <v>23.7</v>
      </c>
      <c r="Y20" s="16">
        <f>[16]Março!$C$28</f>
        <v>32.9</v>
      </c>
      <c r="Z20" s="16">
        <f>[16]Março!$C$29</f>
        <v>33</v>
      </c>
      <c r="AA20" s="16">
        <f>[16]Março!$C$30</f>
        <v>33.4</v>
      </c>
      <c r="AB20" s="16">
        <f>[16]Março!$C$31</f>
        <v>28.6</v>
      </c>
      <c r="AC20" s="16">
        <f>[16]Março!$C$32</f>
        <v>30.3</v>
      </c>
      <c r="AD20" s="16">
        <f>[16]Março!$C$33</f>
        <v>28.8</v>
      </c>
      <c r="AE20" s="16">
        <f>[16]Março!$C$34</f>
        <v>29.8</v>
      </c>
      <c r="AF20" s="16">
        <f>[16]Março!$C$35</f>
        <v>28.6</v>
      </c>
      <c r="AG20" s="33">
        <f t="shared" ref="AG20:AG30" si="5">MAX(B20:AF20)</f>
        <v>34.1</v>
      </c>
      <c r="AH20" s="36">
        <f t="shared" ref="AH20:AH30" si="6">AVERAGE(B20:AF20)</f>
        <v>31.493548387096766</v>
      </c>
    </row>
    <row r="21" spans="1:34" ht="17.100000000000001" customHeight="1" x14ac:dyDescent="0.2">
      <c r="A21" s="14" t="s">
        <v>11</v>
      </c>
      <c r="B21" s="16">
        <f>[17]Março!$C$5</f>
        <v>32.6</v>
      </c>
      <c r="C21" s="16">
        <f>[17]Março!$C$6</f>
        <v>32.799999999999997</v>
      </c>
      <c r="D21" s="16">
        <f>[17]Março!$C$7</f>
        <v>33.700000000000003</v>
      </c>
      <c r="E21" s="16">
        <f>[17]Março!$C$8</f>
        <v>33.200000000000003</v>
      </c>
      <c r="F21" s="16">
        <f>[17]Março!$C$9</f>
        <v>33.1</v>
      </c>
      <c r="G21" s="16">
        <f>[17]Março!$C$10</f>
        <v>32.299999999999997</v>
      </c>
      <c r="H21" s="16">
        <f>[17]Março!$C$11</f>
        <v>32.200000000000003</v>
      </c>
      <c r="I21" s="16">
        <f>[17]Março!$C$12</f>
        <v>31.9</v>
      </c>
      <c r="J21" s="16">
        <f>[17]Março!$C$13</f>
        <v>32.5</v>
      </c>
      <c r="K21" s="16">
        <f>[17]Março!$C$14</f>
        <v>33.200000000000003</v>
      </c>
      <c r="L21" s="16">
        <f>[17]Março!$C$15</f>
        <v>34.6</v>
      </c>
      <c r="M21" s="16">
        <f>[17]Março!$C$16</f>
        <v>33.6</v>
      </c>
      <c r="N21" s="16">
        <f>[17]Março!$C$17</f>
        <v>33.1</v>
      </c>
      <c r="O21" s="16">
        <f>[17]Março!$C$18</f>
        <v>32.9</v>
      </c>
      <c r="P21" s="16">
        <f>[17]Março!$C$19</f>
        <v>33</v>
      </c>
      <c r="Q21" s="16">
        <f>[17]Março!$C$20</f>
        <v>33.4</v>
      </c>
      <c r="R21" s="16">
        <f>[17]Março!$C$21</f>
        <v>33.799999999999997</v>
      </c>
      <c r="S21" s="16">
        <f>[17]Março!$C$22</f>
        <v>32.200000000000003</v>
      </c>
      <c r="T21" s="16">
        <f>[17]Março!$C$23</f>
        <v>31.9</v>
      </c>
      <c r="U21" s="16">
        <f>[17]Março!$C$24</f>
        <v>30.3</v>
      </c>
      <c r="V21" s="16">
        <f>[17]Março!$C$25</f>
        <v>30.7</v>
      </c>
      <c r="W21" s="16">
        <f>[17]Março!$C$26</f>
        <v>32.700000000000003</v>
      </c>
      <c r="X21" s="16">
        <f>[17]Março!$C$27</f>
        <v>32.799999999999997</v>
      </c>
      <c r="Y21" s="16">
        <f>[17]Março!$C$28</f>
        <v>33.5</v>
      </c>
      <c r="Z21" s="16">
        <f>[17]Março!$C$29</f>
        <v>31.6</v>
      </c>
      <c r="AA21" s="16">
        <f>[17]Março!$C$30</f>
        <v>35</v>
      </c>
      <c r="AB21" s="16">
        <f>[17]Março!$C$31</f>
        <v>29.5</v>
      </c>
      <c r="AC21" s="16">
        <f>[17]Março!$C$32</f>
        <v>31.3</v>
      </c>
      <c r="AD21" s="16">
        <f>[17]Março!$C$33</f>
        <v>28.9</v>
      </c>
      <c r="AE21" s="16">
        <f>[17]Março!$C$34</f>
        <v>32</v>
      </c>
      <c r="AF21" s="16">
        <f>[17]Março!$C$35</f>
        <v>31.6</v>
      </c>
      <c r="AG21" s="33">
        <f t="shared" si="5"/>
        <v>35</v>
      </c>
      <c r="AH21" s="36">
        <f t="shared" si="6"/>
        <v>32.448387096774191</v>
      </c>
    </row>
    <row r="22" spans="1:34" ht="17.100000000000001" customHeight="1" x14ac:dyDescent="0.2">
      <c r="A22" s="14" t="s">
        <v>12</v>
      </c>
      <c r="B22" s="16">
        <f>[18]Março!$C$5</f>
        <v>34.4</v>
      </c>
      <c r="C22" s="16">
        <f>[18]Março!$C$6</f>
        <v>33.9</v>
      </c>
      <c r="D22" s="16">
        <f>[18]Março!$C$7</f>
        <v>31.8</v>
      </c>
      <c r="E22" s="16">
        <f>[18]Março!$C$8</f>
        <v>31.2</v>
      </c>
      <c r="F22" s="16">
        <f>[18]Março!$C$9</f>
        <v>32.799999999999997</v>
      </c>
      <c r="G22" s="16">
        <f>[18]Março!$C$10</f>
        <v>33.700000000000003</v>
      </c>
      <c r="H22" s="16">
        <f>[18]Março!$C$11</f>
        <v>32.5</v>
      </c>
      <c r="I22" s="16">
        <f>[18]Março!$C$12</f>
        <v>32.200000000000003</v>
      </c>
      <c r="J22" s="16">
        <f>[18]Março!$C$13</f>
        <v>33.6</v>
      </c>
      <c r="K22" s="16">
        <f>[18]Março!$C$14</f>
        <v>34</v>
      </c>
      <c r="L22" s="16">
        <f>[18]Março!$C$15</f>
        <v>35.200000000000003</v>
      </c>
      <c r="M22" s="16">
        <f>[18]Março!$C$16</f>
        <v>34.700000000000003</v>
      </c>
      <c r="N22" s="16">
        <f>[18]Março!$C$17</f>
        <v>33.799999999999997</v>
      </c>
      <c r="O22" s="16">
        <f>[18]Março!$C$18</f>
        <v>33.1</v>
      </c>
      <c r="P22" s="16">
        <f>[18]Março!$C$19</f>
        <v>35.1</v>
      </c>
      <c r="Q22" s="16">
        <f>[18]Março!$C$20</f>
        <v>33.9</v>
      </c>
      <c r="R22" s="16">
        <f>[18]Março!$C$21</f>
        <v>35.299999999999997</v>
      </c>
      <c r="S22" s="16">
        <f>[18]Março!$C$22</f>
        <v>34.5</v>
      </c>
      <c r="T22" s="16">
        <f>[18]Março!$C$23</f>
        <v>34.1</v>
      </c>
      <c r="U22" s="16">
        <f>[18]Março!$C$24</f>
        <v>31.6</v>
      </c>
      <c r="V22" s="16">
        <f>[18]Março!$C$25</f>
        <v>32.4</v>
      </c>
      <c r="W22" s="16">
        <f>[18]Março!$C$26</f>
        <v>30.9</v>
      </c>
      <c r="X22" s="16" t="str">
        <f>[18]Março!$C$27</f>
        <v>*</v>
      </c>
      <c r="Y22" s="16" t="str">
        <f>[18]Março!$C$28</f>
        <v>*</v>
      </c>
      <c r="Z22" s="16" t="str">
        <f>[18]Março!$C$29</f>
        <v>*</v>
      </c>
      <c r="AA22" s="16" t="str">
        <f>[18]Março!$C$30</f>
        <v>*</v>
      </c>
      <c r="AB22" s="16" t="str">
        <f>[18]Março!$C$31</f>
        <v>*</v>
      </c>
      <c r="AC22" s="16" t="str">
        <f>[18]Março!$C$32</f>
        <v>*</v>
      </c>
      <c r="AD22" s="16" t="str">
        <f>[18]Março!$C$33</f>
        <v>*</v>
      </c>
      <c r="AE22" s="16" t="str">
        <f>[18]Março!$C$34</f>
        <v>*</v>
      </c>
      <c r="AF22" s="16" t="str">
        <f>[18]Março!$C$35</f>
        <v>*</v>
      </c>
      <c r="AG22" s="33">
        <f t="shared" si="5"/>
        <v>35.299999999999997</v>
      </c>
      <c r="AH22" s="36">
        <f t="shared" si="6"/>
        <v>33.395454545454541</v>
      </c>
    </row>
    <row r="23" spans="1:34" ht="17.100000000000001" customHeight="1" x14ac:dyDescent="0.2">
      <c r="A23" s="14" t="s">
        <v>13</v>
      </c>
      <c r="B23" s="16">
        <f>[19]Março!$C$5</f>
        <v>34.700000000000003</v>
      </c>
      <c r="C23" s="16">
        <f>[19]Março!$C$6</f>
        <v>33.200000000000003</v>
      </c>
      <c r="D23" s="16">
        <f>[19]Março!$C$7</f>
        <v>30.5</v>
      </c>
      <c r="E23" s="16">
        <f>[19]Março!$C$8</f>
        <v>30.6</v>
      </c>
      <c r="F23" s="16">
        <f>[19]Março!$C$9</f>
        <v>33.9</v>
      </c>
      <c r="G23" s="16">
        <f>[19]Março!$C$10</f>
        <v>34.700000000000003</v>
      </c>
      <c r="H23" s="16">
        <f>[19]Março!$C$11</f>
        <v>33.799999999999997</v>
      </c>
      <c r="I23" s="16">
        <f>[19]Março!$C$12</f>
        <v>33.5</v>
      </c>
      <c r="J23" s="16">
        <f>[19]Março!$C$13</f>
        <v>33.299999999999997</v>
      </c>
      <c r="K23" s="16">
        <f>[19]Março!$C$14</f>
        <v>34.4</v>
      </c>
      <c r="L23" s="16">
        <f>[19]Março!$C$15</f>
        <v>34.799999999999997</v>
      </c>
      <c r="M23" s="16">
        <f>[19]Março!$C$16</f>
        <v>35.1</v>
      </c>
      <c r="N23" s="16">
        <f>[19]Março!$C$17</f>
        <v>34.6</v>
      </c>
      <c r="O23" s="16">
        <f>[19]Março!$C$18</f>
        <v>34.200000000000003</v>
      </c>
      <c r="P23" s="16">
        <f>[19]Março!$C$19</f>
        <v>35</v>
      </c>
      <c r="Q23" s="16">
        <f>[19]Março!$C$20</f>
        <v>34.799999999999997</v>
      </c>
      <c r="R23" s="16">
        <f>[19]Março!$C$21</f>
        <v>35.299999999999997</v>
      </c>
      <c r="S23" s="16">
        <f>[19]Março!$C$22</f>
        <v>34.1</v>
      </c>
      <c r="T23" s="16">
        <f>[19]Março!$C$23</f>
        <v>33.9</v>
      </c>
      <c r="U23" s="16">
        <f>[19]Março!$C$24</f>
        <v>32.6</v>
      </c>
      <c r="V23" s="16">
        <f>[19]Março!$C$25</f>
        <v>33.299999999999997</v>
      </c>
      <c r="W23" s="16">
        <f>[19]Março!$C$26</f>
        <v>34.1</v>
      </c>
      <c r="X23" s="16">
        <f>[19]Março!$C$27</f>
        <v>34.4</v>
      </c>
      <c r="Y23" s="16">
        <f>[19]Março!$C$28</f>
        <v>35.4</v>
      </c>
      <c r="Z23" s="16">
        <f>[19]Março!$C$29</f>
        <v>32.799999999999997</v>
      </c>
      <c r="AA23" s="16">
        <f>[19]Março!$C$30</f>
        <v>32.9</v>
      </c>
      <c r="AB23" s="16">
        <f>[19]Março!$C$31</f>
        <v>26.4</v>
      </c>
      <c r="AC23" s="16">
        <f>[19]Março!$C$32</f>
        <v>30.4</v>
      </c>
      <c r="AD23" s="16">
        <f>[19]Março!$C$33</f>
        <v>31.7</v>
      </c>
      <c r="AE23" s="16">
        <f>[19]Março!$C$34</f>
        <v>33.1</v>
      </c>
      <c r="AF23" s="16">
        <f>[19]Março!$C$35</f>
        <v>34</v>
      </c>
      <c r="AG23" s="33">
        <f t="shared" si="5"/>
        <v>35.4</v>
      </c>
      <c r="AH23" s="36">
        <f t="shared" si="6"/>
        <v>33.403225806451616</v>
      </c>
    </row>
    <row r="24" spans="1:34" ht="17.100000000000001" customHeight="1" x14ac:dyDescent="0.2">
      <c r="A24" s="14" t="s">
        <v>14</v>
      </c>
      <c r="B24" s="16">
        <f>[20]Março!$C$5</f>
        <v>33.299999999999997</v>
      </c>
      <c r="C24" s="16">
        <f>[20]Março!$C$6</f>
        <v>31.7</v>
      </c>
      <c r="D24" s="16">
        <f>[20]Março!$C$7</f>
        <v>32.6</v>
      </c>
      <c r="E24" s="16">
        <f>[20]Março!$C$8</f>
        <v>33.5</v>
      </c>
      <c r="F24" s="16">
        <f>[20]Março!$C$9</f>
        <v>33.1</v>
      </c>
      <c r="G24" s="16">
        <f>[20]Março!$C$10</f>
        <v>32.299999999999997</v>
      </c>
      <c r="H24" s="16">
        <f>[20]Março!$C$11</f>
        <v>31.8</v>
      </c>
      <c r="I24" s="16">
        <f>[20]Março!$C$12</f>
        <v>31.4</v>
      </c>
      <c r="J24" s="16">
        <f>[20]Março!$C$13</f>
        <v>30.9</v>
      </c>
      <c r="K24" s="16">
        <f>[20]Março!$C$14</f>
        <v>30.4</v>
      </c>
      <c r="L24" s="16">
        <f>[20]Março!$C$15</f>
        <v>33.1</v>
      </c>
      <c r="M24" s="16">
        <f>[20]Março!$C$16</f>
        <v>33.1</v>
      </c>
      <c r="N24" s="16">
        <f>[20]Março!$C$17</f>
        <v>30.7</v>
      </c>
      <c r="O24" s="16">
        <f>[20]Março!$C$18</f>
        <v>30.7</v>
      </c>
      <c r="P24" s="16">
        <f>[20]Março!$C$19</f>
        <v>31.2</v>
      </c>
      <c r="Q24" s="16">
        <f>[20]Março!$C$20</f>
        <v>31.6</v>
      </c>
      <c r="R24" s="16">
        <f>[20]Março!$C$21</f>
        <v>31.5</v>
      </c>
      <c r="S24" s="16">
        <f>[20]Março!$C$22</f>
        <v>29.9</v>
      </c>
      <c r="T24" s="16">
        <f>[20]Março!$C$23</f>
        <v>27.8</v>
      </c>
      <c r="U24" s="16">
        <f>[20]Março!$C$24</f>
        <v>27.1</v>
      </c>
      <c r="V24" s="16">
        <f>[20]Março!$C$25</f>
        <v>28.6</v>
      </c>
      <c r="W24" s="16">
        <f>[20]Março!$C$26</f>
        <v>30.1</v>
      </c>
      <c r="X24" s="16">
        <f>[20]Março!$C$27</f>
        <v>32.700000000000003</v>
      </c>
      <c r="Y24" s="16">
        <f>[20]Março!$C$28</f>
        <v>31.7</v>
      </c>
      <c r="Z24" s="16">
        <f>[20]Março!$C$29</f>
        <v>32.1</v>
      </c>
      <c r="AA24" s="16">
        <f>[20]Março!$C$30</f>
        <v>33.5</v>
      </c>
      <c r="AB24" s="16">
        <f>[20]Março!$C$31</f>
        <v>29.5</v>
      </c>
      <c r="AC24" s="16">
        <f>[20]Março!$C$32</f>
        <v>32.299999999999997</v>
      </c>
      <c r="AD24" s="16">
        <f>[20]Março!$C$33</f>
        <v>31.3</v>
      </c>
      <c r="AE24" s="16">
        <f>[20]Março!$C$34</f>
        <v>32.5</v>
      </c>
      <c r="AF24" s="16">
        <f>[20]Março!$C$35</f>
        <v>31.9</v>
      </c>
      <c r="AG24" s="33">
        <f t="shared" si="5"/>
        <v>33.5</v>
      </c>
      <c r="AH24" s="36">
        <f t="shared" si="6"/>
        <v>31.416129032258063</v>
      </c>
    </row>
    <row r="25" spans="1:34" ht="17.100000000000001" customHeight="1" x14ac:dyDescent="0.2">
      <c r="A25" s="14" t="s">
        <v>15</v>
      </c>
      <c r="B25" s="16">
        <f>[21]Março!$C$5</f>
        <v>31.6</v>
      </c>
      <c r="C25" s="16">
        <f>[21]Março!$C$6</f>
        <v>32.4</v>
      </c>
      <c r="D25" s="16">
        <f>[21]Março!$C$7</f>
        <v>31.3</v>
      </c>
      <c r="E25" s="16">
        <f>[21]Março!$C$8</f>
        <v>30.3</v>
      </c>
      <c r="F25" s="16">
        <f>[21]Março!$C$9</f>
        <v>29.5</v>
      </c>
      <c r="G25" s="16">
        <f>[21]Março!$C$10</f>
        <v>27.9</v>
      </c>
      <c r="H25" s="16">
        <f>[21]Março!$C$11</f>
        <v>30.3</v>
      </c>
      <c r="I25" s="16">
        <f>[21]Março!$C$12</f>
        <v>28.5</v>
      </c>
      <c r="J25" s="16">
        <f>[21]Março!$C$13</f>
        <v>28.6</v>
      </c>
      <c r="K25" s="16">
        <f>[21]Março!$C$14</f>
        <v>30.3</v>
      </c>
      <c r="L25" s="16">
        <f>[21]Março!$C$15</f>
        <v>30.8</v>
      </c>
      <c r="M25" s="16">
        <f>[21]Março!$C$16</f>
        <v>31.4</v>
      </c>
      <c r="N25" s="16">
        <f>[21]Março!$C$17</f>
        <v>30.2</v>
      </c>
      <c r="O25" s="16">
        <f>[21]Março!$C$18</f>
        <v>29.7</v>
      </c>
      <c r="P25" s="16">
        <f>[21]Março!$C$19</f>
        <v>30.4</v>
      </c>
      <c r="Q25" s="16">
        <f>[21]Março!$C$20</f>
        <v>30.8</v>
      </c>
      <c r="R25" s="16">
        <f>[21]Março!$C$21</f>
        <v>32.299999999999997</v>
      </c>
      <c r="S25" s="16">
        <f>[21]Março!$C$22</f>
        <v>31.2</v>
      </c>
      <c r="T25" s="16">
        <f>[21]Março!$C$23</f>
        <v>30.1</v>
      </c>
      <c r="U25" s="16">
        <f>[21]Março!$C$24</f>
        <v>28.3</v>
      </c>
      <c r="V25" s="16">
        <f>[21]Março!$C$25</f>
        <v>30.3</v>
      </c>
      <c r="W25" s="16">
        <f>[21]Março!$C$26</f>
        <v>28.2</v>
      </c>
      <c r="X25" s="16">
        <f>[21]Março!$C$27</f>
        <v>28.9</v>
      </c>
      <c r="Y25" s="16">
        <f>[21]Março!$C$28</f>
        <v>30.7</v>
      </c>
      <c r="Z25" s="16">
        <f>[21]Março!$C$29</f>
        <v>30.1</v>
      </c>
      <c r="AA25" s="16">
        <f>[21]Março!$C$30</f>
        <v>29.7</v>
      </c>
      <c r="AB25" s="16">
        <f>[21]Março!$C$31</f>
        <v>27.2</v>
      </c>
      <c r="AC25" s="16">
        <f>[21]Março!$C$32</f>
        <v>27.1</v>
      </c>
      <c r="AD25" s="16">
        <f>[21]Março!$C$33</f>
        <v>27.5</v>
      </c>
      <c r="AE25" s="16">
        <f>[21]Março!$C$34</f>
        <v>28.3</v>
      </c>
      <c r="AF25" s="16">
        <f>[21]Março!$C$35</f>
        <v>25.4</v>
      </c>
      <c r="AG25" s="33">
        <f t="shared" si="5"/>
        <v>32.4</v>
      </c>
      <c r="AH25" s="36">
        <f t="shared" si="6"/>
        <v>29.654838709677421</v>
      </c>
    </row>
    <row r="26" spans="1:34" ht="17.100000000000001" customHeight="1" x14ac:dyDescent="0.2">
      <c r="A26" s="14" t="s">
        <v>16</v>
      </c>
      <c r="B26" s="16">
        <f>[22]Março!$C$5</f>
        <v>35.200000000000003</v>
      </c>
      <c r="C26" s="16">
        <f>[22]Março!$C$6</f>
        <v>34.6</v>
      </c>
      <c r="D26" s="16">
        <f>[22]Março!$C$7</f>
        <v>34.4</v>
      </c>
      <c r="E26" s="16">
        <f>[22]Março!$C$8</f>
        <v>31.4</v>
      </c>
      <c r="F26" s="16">
        <f>[22]Março!$C$9</f>
        <v>34.700000000000003</v>
      </c>
      <c r="G26" s="16">
        <f>[22]Março!$C$10</f>
        <v>34.5</v>
      </c>
      <c r="H26" s="16">
        <f>[22]Março!$C$11</f>
        <v>33.4</v>
      </c>
      <c r="I26" s="16">
        <f>[22]Março!$C$12</f>
        <v>32.700000000000003</v>
      </c>
      <c r="J26" s="16">
        <f>[22]Março!$C$13</f>
        <v>32.700000000000003</v>
      </c>
      <c r="K26" s="16">
        <f>[22]Março!$C$14</f>
        <v>35.299999999999997</v>
      </c>
      <c r="L26" s="16">
        <f>[22]Março!$C$15</f>
        <v>35.700000000000003</v>
      </c>
      <c r="M26" s="16">
        <f>[22]Março!$C$16</f>
        <v>35.9</v>
      </c>
      <c r="N26" s="16">
        <f>[22]Março!$C$17</f>
        <v>35.9</v>
      </c>
      <c r="O26" s="16">
        <f>[22]Março!$C$18</f>
        <v>35.9</v>
      </c>
      <c r="P26" s="16">
        <f>[22]Março!$C$19</f>
        <v>36.5</v>
      </c>
      <c r="Q26" s="16">
        <f>[22]Março!$C$20</f>
        <v>36.6</v>
      </c>
      <c r="R26" s="16">
        <f>[22]Março!$C$21</f>
        <v>37.200000000000003</v>
      </c>
      <c r="S26" s="16">
        <f>[22]Março!$C$22</f>
        <v>38.1</v>
      </c>
      <c r="T26" s="16">
        <f>[22]Março!$C$23</f>
        <v>37.5</v>
      </c>
      <c r="U26" s="16">
        <f>[22]Março!$C$24</f>
        <v>34.9</v>
      </c>
      <c r="V26" s="16">
        <f>[22]Março!$C$25</f>
        <v>34.9</v>
      </c>
      <c r="W26" s="16">
        <f>[22]Março!$C$26</f>
        <v>33.799999999999997</v>
      </c>
      <c r="X26" s="16">
        <f>[22]Março!$C$27</f>
        <v>33.1</v>
      </c>
      <c r="Y26" s="16">
        <f>[22]Março!$C$28</f>
        <v>36.4</v>
      </c>
      <c r="Z26" s="16">
        <f>[22]Março!$C$29</f>
        <v>34.4</v>
      </c>
      <c r="AA26" s="16">
        <f>[22]Março!$C$30</f>
        <v>33.5</v>
      </c>
      <c r="AB26" s="16">
        <f>[22]Março!$C$31</f>
        <v>24.4</v>
      </c>
      <c r="AC26" s="16">
        <f>[22]Março!$C$32</f>
        <v>27.6</v>
      </c>
      <c r="AD26" s="16">
        <f>[22]Março!$C$33</f>
        <v>28.9</v>
      </c>
      <c r="AE26" s="16">
        <f>[22]Março!$C$34</f>
        <v>34.5</v>
      </c>
      <c r="AF26" s="16">
        <f>[22]Março!$C$35</f>
        <v>29.4</v>
      </c>
      <c r="AG26" s="33">
        <f t="shared" si="5"/>
        <v>38.1</v>
      </c>
      <c r="AH26" s="36">
        <f t="shared" si="6"/>
        <v>34</v>
      </c>
    </row>
    <row r="27" spans="1:34" ht="17.100000000000001" customHeight="1" x14ac:dyDescent="0.2">
      <c r="A27" s="14" t="s">
        <v>17</v>
      </c>
      <c r="B27" s="16">
        <f>[23]Março!$C$5</f>
        <v>33.5</v>
      </c>
      <c r="C27" s="16">
        <f>[23]Março!$C$6</f>
        <v>32.1</v>
      </c>
      <c r="D27" s="16">
        <f>[23]Março!$C$7</f>
        <v>34.200000000000003</v>
      </c>
      <c r="E27" s="16">
        <f>[23]Março!$C$8</f>
        <v>33.5</v>
      </c>
      <c r="F27" s="16">
        <f>[23]Março!$C$9</f>
        <v>34.200000000000003</v>
      </c>
      <c r="G27" s="16">
        <f>[23]Março!$C$10</f>
        <v>33.5</v>
      </c>
      <c r="H27" s="16">
        <f>[23]Março!$C$11</f>
        <v>31.9</v>
      </c>
      <c r="I27" s="16">
        <f>[23]Março!$C$12</f>
        <v>29.9</v>
      </c>
      <c r="J27" s="16">
        <f>[23]Março!$C$13</f>
        <v>31.9</v>
      </c>
      <c r="K27" s="16">
        <f>[23]Março!$C$14</f>
        <v>33.1</v>
      </c>
      <c r="L27" s="16">
        <f>[23]Março!$C$15</f>
        <v>33.5</v>
      </c>
      <c r="M27" s="16">
        <f>[23]Março!$C$16</f>
        <v>34.200000000000003</v>
      </c>
      <c r="N27" s="16">
        <f>[23]Março!$C$17</f>
        <v>32.4</v>
      </c>
      <c r="O27" s="16">
        <f>[23]Março!$C$18</f>
        <v>33.299999999999997</v>
      </c>
      <c r="P27" s="16">
        <f>[23]Março!$C$19</f>
        <v>33.200000000000003</v>
      </c>
      <c r="Q27" s="16">
        <f>[23]Março!$C$20</f>
        <v>33.299999999999997</v>
      </c>
      <c r="R27" s="16">
        <f>[23]Março!$C$21</f>
        <v>34.1</v>
      </c>
      <c r="S27" s="16">
        <f>[23]Março!$C$22</f>
        <v>32.1</v>
      </c>
      <c r="T27" s="16">
        <f>[23]Março!$C$23</f>
        <v>30.9</v>
      </c>
      <c r="U27" s="16">
        <f>[23]Março!$C$24</f>
        <v>30.8</v>
      </c>
      <c r="V27" s="16">
        <f>[23]Março!$C$25</f>
        <v>30.7</v>
      </c>
      <c r="W27" s="16">
        <f>[23]Março!$C$26</f>
        <v>32.299999999999997</v>
      </c>
      <c r="X27" s="16">
        <f>[23]Março!$C$27</f>
        <v>31.9</v>
      </c>
      <c r="Y27" s="16">
        <f>[23]Março!$C$28</f>
        <v>33.1</v>
      </c>
      <c r="Z27" s="16">
        <f>[23]Março!$C$29</f>
        <v>31.2</v>
      </c>
      <c r="AA27" s="16">
        <f>[23]Março!$C$30</f>
        <v>32.6</v>
      </c>
      <c r="AB27" s="16">
        <f>[23]Março!$C$31</f>
        <v>29.8</v>
      </c>
      <c r="AC27" s="16">
        <f>[23]Março!$C$32</f>
        <v>31.1</v>
      </c>
      <c r="AD27" s="16">
        <f>[23]Março!$C$33</f>
        <v>30.3</v>
      </c>
      <c r="AE27" s="16">
        <f>[23]Março!$C$34</f>
        <v>31.4</v>
      </c>
      <c r="AF27" s="16">
        <f>[23]Março!$C$35</f>
        <v>32.5</v>
      </c>
      <c r="AG27" s="33">
        <f t="shared" si="5"/>
        <v>34.200000000000003</v>
      </c>
      <c r="AH27" s="36">
        <f t="shared" si="6"/>
        <v>32.338709677419352</v>
      </c>
    </row>
    <row r="28" spans="1:34" ht="17.100000000000001" customHeight="1" x14ac:dyDescent="0.2">
      <c r="A28" s="14" t="s">
        <v>18</v>
      </c>
      <c r="B28" s="80" t="str">
        <f>[24]Março!$C$5</f>
        <v>*</v>
      </c>
      <c r="C28" s="80" t="str">
        <f>[24]Março!$C$6</f>
        <v>*</v>
      </c>
      <c r="D28" s="80" t="str">
        <f>[24]Março!$C$7</f>
        <v>*</v>
      </c>
      <c r="E28" s="80" t="str">
        <f>[24]Março!$C$8</f>
        <v>*</v>
      </c>
      <c r="F28" s="16" t="str">
        <f>[24]Março!$C$9</f>
        <v>*</v>
      </c>
      <c r="G28" s="16" t="str">
        <f>[24]Março!$C$10</f>
        <v>*</v>
      </c>
      <c r="H28" s="16" t="str">
        <f>[24]Março!$C$11</f>
        <v>*</v>
      </c>
      <c r="I28" s="16" t="str">
        <f>[24]Março!$C$12</f>
        <v>*</v>
      </c>
      <c r="J28" s="16" t="str">
        <f>[24]Março!$C$13</f>
        <v>*</v>
      </c>
      <c r="K28" s="16" t="str">
        <f>[24]Março!$C$14</f>
        <v>*</v>
      </c>
      <c r="L28" s="16" t="str">
        <f>[24]Março!$C$15</f>
        <v>*</v>
      </c>
      <c r="M28" s="16" t="str">
        <f>[24]Março!$C$16</f>
        <v>*</v>
      </c>
      <c r="N28" s="16" t="str">
        <f>[24]Março!$C$17</f>
        <v>*</v>
      </c>
      <c r="O28" s="16" t="str">
        <f>[24]Março!$C$18</f>
        <v>*</v>
      </c>
      <c r="P28" s="16" t="str">
        <f>[24]Março!$C$19</f>
        <v>*</v>
      </c>
      <c r="Q28" s="16" t="str">
        <f>[24]Março!$C$20</f>
        <v>*</v>
      </c>
      <c r="R28" s="16" t="str">
        <f>[24]Março!$C$21</f>
        <v>*</v>
      </c>
      <c r="S28" s="16" t="str">
        <f>[24]Março!$C$22</f>
        <v>*</v>
      </c>
      <c r="T28" s="16" t="str">
        <f>[24]Março!$C$23</f>
        <v>*</v>
      </c>
      <c r="U28" s="16" t="str">
        <f>[24]Março!$C$24</f>
        <v>*</v>
      </c>
      <c r="V28" s="16" t="str">
        <f>[24]Março!$C$25</f>
        <v>*</v>
      </c>
      <c r="W28" s="16" t="str">
        <f>[24]Março!$C$26</f>
        <v>*</v>
      </c>
      <c r="X28" s="16" t="str">
        <f>[24]Março!$C$27</f>
        <v>*</v>
      </c>
      <c r="Y28" s="16" t="str">
        <f>[24]Março!$C$28</f>
        <v>*</v>
      </c>
      <c r="Z28" s="16" t="str">
        <f>[24]Março!$C$29</f>
        <v>*</v>
      </c>
      <c r="AA28" s="16" t="str">
        <f>[24]Março!$C$30</f>
        <v>*</v>
      </c>
      <c r="AB28" s="16" t="str">
        <f>[24]Março!$C$31</f>
        <v>*</v>
      </c>
      <c r="AC28" s="16" t="str">
        <f>[24]Março!$C$32</f>
        <v>*</v>
      </c>
      <c r="AD28" s="16" t="str">
        <f>[24]Março!$C$33</f>
        <v>*</v>
      </c>
      <c r="AE28" s="16" t="str">
        <f>[24]Março!$C$34</f>
        <v>*</v>
      </c>
      <c r="AF28" s="16" t="str">
        <f>[24]Março!$C$35</f>
        <v>*</v>
      </c>
      <c r="AG28" s="33" t="s">
        <v>140</v>
      </c>
      <c r="AH28" s="36" t="s">
        <v>140</v>
      </c>
    </row>
    <row r="29" spans="1:34" ht="17.100000000000001" customHeight="1" x14ac:dyDescent="0.2">
      <c r="A29" s="14" t="s">
        <v>19</v>
      </c>
      <c r="B29" s="16">
        <f>[25]Março!$C$5</f>
        <v>31.9</v>
      </c>
      <c r="C29" s="16">
        <f>[25]Março!$C$6</f>
        <v>32.4</v>
      </c>
      <c r="D29" s="16">
        <f>[25]Março!$C$7</f>
        <v>31.9</v>
      </c>
      <c r="E29" s="16">
        <f>[25]Março!$C$8</f>
        <v>31.4</v>
      </c>
      <c r="F29" s="16">
        <f>[25]Março!$C$9</f>
        <v>30.4</v>
      </c>
      <c r="G29" s="16">
        <f>[25]Março!$C$10</f>
        <v>30.3</v>
      </c>
      <c r="H29" s="16">
        <f>[25]Março!$C$11</f>
        <v>30.9</v>
      </c>
      <c r="I29" s="16">
        <f>[25]Março!$C$12</f>
        <v>29.6</v>
      </c>
      <c r="J29" s="16">
        <f>[25]Março!$C$13</f>
        <v>30.5</v>
      </c>
      <c r="K29" s="16">
        <f>[25]Março!$C$14</f>
        <v>31.7</v>
      </c>
      <c r="L29" s="16">
        <f>[25]Março!$C$15</f>
        <v>31.7</v>
      </c>
      <c r="M29" s="16">
        <f>[25]Março!$C$16</f>
        <v>32.1</v>
      </c>
      <c r="N29" s="16">
        <f>[25]Março!$C$17</f>
        <v>30.6</v>
      </c>
      <c r="O29" s="16">
        <f>[25]Março!$C$18</f>
        <v>30</v>
      </c>
      <c r="P29" s="16">
        <f>[25]Março!$C$19</f>
        <v>31.6</v>
      </c>
      <c r="Q29" s="16">
        <f>[25]Março!$C$20</f>
        <v>32.799999999999997</v>
      </c>
      <c r="R29" s="16">
        <f>[25]Março!$C$21</f>
        <v>32.9</v>
      </c>
      <c r="S29" s="16">
        <f>[25]Março!$C$22</f>
        <v>32.6</v>
      </c>
      <c r="T29" s="16">
        <f>[25]Março!$C$23</f>
        <v>30.9</v>
      </c>
      <c r="U29" s="16">
        <f>[25]Março!$C$24</f>
        <v>30.4</v>
      </c>
      <c r="V29" s="16">
        <f>[25]Março!$C$25</f>
        <v>31.5</v>
      </c>
      <c r="W29" s="16">
        <f>[25]Março!$C$26</f>
        <v>28.2</v>
      </c>
      <c r="X29" s="16">
        <f>[25]Março!$C$27</f>
        <v>29</v>
      </c>
      <c r="Y29" s="16">
        <f>[25]Março!$C$28</f>
        <v>31.5</v>
      </c>
      <c r="Z29" s="16">
        <f>[25]Março!$C$29</f>
        <v>31.3</v>
      </c>
      <c r="AA29" s="16">
        <f>[25]Março!$C$30</f>
        <v>28.6</v>
      </c>
      <c r="AB29" s="16">
        <f>[25]Março!$C$31</f>
        <v>29.4</v>
      </c>
      <c r="AC29" s="16">
        <f>[25]Março!$C$32</f>
        <v>28.4</v>
      </c>
      <c r="AD29" s="16">
        <f>[25]Março!$C$33</f>
        <v>27.2</v>
      </c>
      <c r="AE29" s="16">
        <f>[25]Março!$C$34</f>
        <v>27.8</v>
      </c>
      <c r="AF29" s="16">
        <f>[25]Março!$C$35</f>
        <v>26.7</v>
      </c>
      <c r="AG29" s="33">
        <f t="shared" si="5"/>
        <v>32.9</v>
      </c>
      <c r="AH29" s="36">
        <f t="shared" si="6"/>
        <v>30.522580645161291</v>
      </c>
    </row>
    <row r="30" spans="1:34" ht="17.100000000000001" customHeight="1" x14ac:dyDescent="0.2">
      <c r="A30" s="14" t="s">
        <v>31</v>
      </c>
      <c r="B30" s="16">
        <f>[26]Março!$C$5</f>
        <v>32.6</v>
      </c>
      <c r="C30" s="16">
        <f>[26]Março!$C$6</f>
        <v>32.6</v>
      </c>
      <c r="D30" s="16">
        <f>[26]Março!$C$7</f>
        <v>31.2</v>
      </c>
      <c r="E30" s="16">
        <f>[26]Março!$C$8</f>
        <v>29.4</v>
      </c>
      <c r="F30" s="16">
        <f>[26]Março!$C$9</f>
        <v>32</v>
      </c>
      <c r="G30" s="16">
        <f>[26]Março!$C$10</f>
        <v>32.5</v>
      </c>
      <c r="H30" s="16">
        <f>[26]Março!$C$11</f>
        <v>31.1</v>
      </c>
      <c r="I30" s="16">
        <f>[26]Março!$C$12</f>
        <v>31.2</v>
      </c>
      <c r="J30" s="16">
        <f>[26]Março!$C$13</f>
        <v>31.6</v>
      </c>
      <c r="K30" s="16">
        <f>[26]Março!$C$14</f>
        <v>31.3</v>
      </c>
      <c r="L30" s="16">
        <f>[26]Março!$C$15</f>
        <v>31.8</v>
      </c>
      <c r="M30" s="16">
        <f>[26]Março!$C$16</f>
        <v>32.4</v>
      </c>
      <c r="N30" s="16">
        <f>[26]Março!$C$17</f>
        <v>32</v>
      </c>
      <c r="O30" s="16">
        <f>[26]Março!$C$18</f>
        <v>32.200000000000003</v>
      </c>
      <c r="P30" s="16">
        <f>[26]Março!$C$19</f>
        <v>32.299999999999997</v>
      </c>
      <c r="Q30" s="16">
        <f>[26]Março!$C$20</f>
        <v>32.5</v>
      </c>
      <c r="R30" s="16">
        <f>[26]Março!$C$21</f>
        <v>33.700000000000003</v>
      </c>
      <c r="S30" s="16">
        <f>[26]Março!$C$22</f>
        <v>33.299999999999997</v>
      </c>
      <c r="T30" s="16">
        <f>[26]Março!$C$23</f>
        <v>32.1</v>
      </c>
      <c r="U30" s="16">
        <f>[26]Março!$C$24</f>
        <v>31.4</v>
      </c>
      <c r="V30" s="16">
        <f>[26]Março!$C$25</f>
        <v>31.6</v>
      </c>
      <c r="W30" s="16">
        <f>[26]Março!$C$26</f>
        <v>32.299999999999997</v>
      </c>
      <c r="X30" s="16">
        <f>[26]Março!$C$27</f>
        <v>32</v>
      </c>
      <c r="Y30" s="16">
        <f>[26]Março!$C$28</f>
        <v>33.4</v>
      </c>
      <c r="Z30" s="16">
        <f>[26]Março!$C$29</f>
        <v>32.6</v>
      </c>
      <c r="AA30" s="16">
        <f>[26]Março!$C$30</f>
        <v>32.6</v>
      </c>
      <c r="AB30" s="16">
        <f>[26]Março!$C$31</f>
        <v>28.3</v>
      </c>
      <c r="AC30" s="16">
        <f>[26]Março!$C$32</f>
        <v>29.8</v>
      </c>
      <c r="AD30" s="16">
        <f>[26]Março!$C$33</f>
        <v>30</v>
      </c>
      <c r="AE30" s="16">
        <f>[26]Março!$C$34</f>
        <v>31.7</v>
      </c>
      <c r="AF30" s="16">
        <f>[26]Março!$C$35</f>
        <v>32.299999999999997</v>
      </c>
      <c r="AG30" s="33">
        <f t="shared" si="5"/>
        <v>33.700000000000003</v>
      </c>
      <c r="AH30" s="36">
        <f t="shared" si="6"/>
        <v>31.799999999999994</v>
      </c>
    </row>
    <row r="31" spans="1:34" ht="17.100000000000001" customHeight="1" x14ac:dyDescent="0.2">
      <c r="A31" s="14" t="s">
        <v>49</v>
      </c>
      <c r="B31" s="16">
        <f>[27]Março!$C$5</f>
        <v>32.200000000000003</v>
      </c>
      <c r="C31" s="16">
        <f>[27]Março!$C$6</f>
        <v>31.2</v>
      </c>
      <c r="D31" s="16">
        <f>[27]Março!$C$7</f>
        <v>31.5</v>
      </c>
      <c r="E31" s="16">
        <f>[27]Março!$C$8</f>
        <v>30.4</v>
      </c>
      <c r="F31" s="16">
        <f>[27]Março!$C$9</f>
        <v>29.6</v>
      </c>
      <c r="G31" s="16">
        <f>[27]Março!$C$10</f>
        <v>32.1</v>
      </c>
      <c r="H31" s="16">
        <f>[27]Março!$C$11</f>
        <v>31.8</v>
      </c>
      <c r="I31" s="16">
        <f>[27]Março!$C$12</f>
        <v>30.6</v>
      </c>
      <c r="J31" s="16">
        <f>[27]Março!$C$13</f>
        <v>31.7</v>
      </c>
      <c r="K31" s="16">
        <f>[27]Março!$C$14</f>
        <v>30.9</v>
      </c>
      <c r="L31" s="16">
        <f>[27]Março!$C$15</f>
        <v>31.5</v>
      </c>
      <c r="M31" s="16">
        <f>[27]Março!$C$16</f>
        <v>31.2</v>
      </c>
      <c r="N31" s="16">
        <f>[27]Março!$C$17</f>
        <v>31.6</v>
      </c>
      <c r="O31" s="16">
        <f>[27]Março!$C$18</f>
        <v>31.5</v>
      </c>
      <c r="P31" s="16">
        <f>[27]Março!$C$19</f>
        <v>31</v>
      </c>
      <c r="Q31" s="16">
        <f>[27]Março!$C$20</f>
        <v>31.3</v>
      </c>
      <c r="R31" s="16">
        <f>[27]Março!$C$21</f>
        <v>30.8</v>
      </c>
      <c r="S31" s="16">
        <f>[27]Março!$C$22</f>
        <v>30.9</v>
      </c>
      <c r="T31" s="16">
        <f>[27]Março!$C$23</f>
        <v>29.5</v>
      </c>
      <c r="U31" s="16">
        <f>[27]Março!$C$24</f>
        <v>30.1</v>
      </c>
      <c r="V31" s="16">
        <f>[27]Março!$C$25</f>
        <v>30.1</v>
      </c>
      <c r="W31" s="16">
        <f>[27]Março!$C$26</f>
        <v>31.6</v>
      </c>
      <c r="X31" s="16">
        <f>[27]Março!$C$27</f>
        <v>32.5</v>
      </c>
      <c r="Y31" s="16">
        <f>[27]Março!$C$28</f>
        <v>32.9</v>
      </c>
      <c r="Z31" s="16">
        <f>[27]Março!$C$29</f>
        <v>31.8</v>
      </c>
      <c r="AA31" s="16">
        <f>[27]Março!$C$30</f>
        <v>31.5</v>
      </c>
      <c r="AB31" s="16">
        <f>[27]Março!$C$31</f>
        <v>27.8</v>
      </c>
      <c r="AC31" s="16">
        <f>[27]Março!$C$32</f>
        <v>31.4</v>
      </c>
      <c r="AD31" s="16">
        <f>[27]Março!$C$33</f>
        <v>30.3</v>
      </c>
      <c r="AE31" s="16">
        <f>[27]Março!$C$34</f>
        <v>31.1</v>
      </c>
      <c r="AF31" s="16">
        <f>[27]Março!$C$35</f>
        <v>32.299999999999997</v>
      </c>
      <c r="AG31" s="33">
        <f>MAX(B31:AF31)</f>
        <v>32.9</v>
      </c>
      <c r="AH31" s="36">
        <f>AVERAGE(B31:AF31)</f>
        <v>31.119354838709672</v>
      </c>
    </row>
    <row r="32" spans="1:34" ht="17.100000000000001" customHeight="1" x14ac:dyDescent="0.2">
      <c r="A32" s="14" t="s">
        <v>20</v>
      </c>
      <c r="B32" s="16">
        <f>[28]Março!$C$5</f>
        <v>34.200000000000003</v>
      </c>
      <c r="C32" s="16">
        <f>[28]Março!$C$6</f>
        <v>33.6</v>
      </c>
      <c r="D32" s="16">
        <f>[28]Março!$C$7</f>
        <v>34.4</v>
      </c>
      <c r="E32" s="16">
        <f>[28]Março!$C$8</f>
        <v>32.1</v>
      </c>
      <c r="F32" s="16">
        <f>[28]Março!$C$9</f>
        <v>34.4</v>
      </c>
      <c r="G32" s="16">
        <f>[28]Março!$C$10</f>
        <v>32.700000000000003</v>
      </c>
      <c r="H32" s="16">
        <f>[28]Março!$C$11</f>
        <v>32</v>
      </c>
      <c r="I32" s="16">
        <f>[28]Março!$C$12</f>
        <v>31.1</v>
      </c>
      <c r="J32" s="16">
        <f>[28]Março!$C$13</f>
        <v>28.1</v>
      </c>
      <c r="K32" s="16">
        <f>[28]Março!$C$14</f>
        <v>31.9</v>
      </c>
      <c r="L32" s="16">
        <f>[28]Março!$C$15</f>
        <v>32.4</v>
      </c>
      <c r="M32" s="16">
        <f>[28]Março!$C$16</f>
        <v>32.4</v>
      </c>
      <c r="N32" s="16">
        <f>[28]Março!$C$17</f>
        <v>33</v>
      </c>
      <c r="O32" s="16">
        <f>[28]Março!$C$18</f>
        <v>32</v>
      </c>
      <c r="P32" s="16">
        <f>[28]Março!$C$19</f>
        <v>32.700000000000003</v>
      </c>
      <c r="Q32" s="16">
        <f>[28]Março!$C$20</f>
        <v>33.5</v>
      </c>
      <c r="R32" s="16">
        <f>[28]Março!$C$21</f>
        <v>33</v>
      </c>
      <c r="S32" s="16">
        <f>[28]Março!$C$22</f>
        <v>32.200000000000003</v>
      </c>
      <c r="T32" s="16">
        <f>[28]Março!$C$23</f>
        <v>28</v>
      </c>
      <c r="U32" s="16">
        <f>[28]Março!$C$24</f>
        <v>29.8</v>
      </c>
      <c r="V32" s="16">
        <f>[28]Março!$C$25</f>
        <v>30.5</v>
      </c>
      <c r="W32" s="16">
        <f>[28]Março!$C$26</f>
        <v>31.3</v>
      </c>
      <c r="X32" s="16">
        <f>[28]Março!$C$27</f>
        <v>33.200000000000003</v>
      </c>
      <c r="Y32" s="16">
        <f>[28]Março!$C$28</f>
        <v>34.200000000000003</v>
      </c>
      <c r="Z32" s="16">
        <f>[28]Março!$C$29</f>
        <v>34.1</v>
      </c>
      <c r="AA32" s="16">
        <f>[28]Março!$C$30</f>
        <v>34.799999999999997</v>
      </c>
      <c r="AB32" s="16">
        <f>[28]Março!$C$31</f>
        <v>30.4</v>
      </c>
      <c r="AC32" s="16">
        <f>[28]Março!$C$32</f>
        <v>33.700000000000003</v>
      </c>
      <c r="AD32" s="16">
        <f>[28]Março!$C$33</f>
        <v>32.299999999999997</v>
      </c>
      <c r="AE32" s="16">
        <f>[28]Março!$C$34</f>
        <v>31.5</v>
      </c>
      <c r="AF32" s="16">
        <f>[28]Março!$C$35</f>
        <v>33.799999999999997</v>
      </c>
      <c r="AG32" s="33">
        <f>MAX(B32:AF32)</f>
        <v>34.799999999999997</v>
      </c>
      <c r="AH32" s="36">
        <f>AVERAGE(B32:AF32)</f>
        <v>32.364516129032253</v>
      </c>
    </row>
    <row r="33" spans="1:35" s="5" customFormat="1" ht="17.100000000000001" customHeight="1" thickBot="1" x14ac:dyDescent="0.25">
      <c r="A33" s="81" t="s">
        <v>33</v>
      </c>
      <c r="B33" s="82">
        <f t="shared" ref="B33:AG33" si="7">MAX(B5:B32)</f>
        <v>35.200000000000003</v>
      </c>
      <c r="C33" s="82">
        <f t="shared" si="7"/>
        <v>35.299999999999997</v>
      </c>
      <c r="D33" s="82">
        <f t="shared" si="7"/>
        <v>34.4</v>
      </c>
      <c r="E33" s="82">
        <f t="shared" si="7"/>
        <v>34.5</v>
      </c>
      <c r="F33" s="82">
        <f t="shared" si="7"/>
        <v>35.1</v>
      </c>
      <c r="G33" s="82">
        <f t="shared" si="7"/>
        <v>35.5</v>
      </c>
      <c r="H33" s="82">
        <f t="shared" si="7"/>
        <v>34.299999999999997</v>
      </c>
      <c r="I33" s="82">
        <f t="shared" si="7"/>
        <v>33.5</v>
      </c>
      <c r="J33" s="82">
        <f t="shared" si="7"/>
        <v>33.6</v>
      </c>
      <c r="K33" s="82">
        <f t="shared" si="7"/>
        <v>35.299999999999997</v>
      </c>
      <c r="L33" s="82">
        <f t="shared" si="7"/>
        <v>35.700000000000003</v>
      </c>
      <c r="M33" s="82">
        <f t="shared" si="7"/>
        <v>35.9</v>
      </c>
      <c r="N33" s="82">
        <f t="shared" si="7"/>
        <v>36</v>
      </c>
      <c r="O33" s="82">
        <f t="shared" si="7"/>
        <v>35.9</v>
      </c>
      <c r="P33" s="82">
        <f t="shared" si="7"/>
        <v>36.5</v>
      </c>
      <c r="Q33" s="82">
        <f t="shared" si="7"/>
        <v>36.6</v>
      </c>
      <c r="R33" s="82">
        <f t="shared" si="7"/>
        <v>37.200000000000003</v>
      </c>
      <c r="S33" s="82">
        <f t="shared" si="7"/>
        <v>38.1</v>
      </c>
      <c r="T33" s="82">
        <f t="shared" si="7"/>
        <v>37.5</v>
      </c>
      <c r="U33" s="82">
        <f t="shared" si="7"/>
        <v>34.9</v>
      </c>
      <c r="V33" s="82">
        <f t="shared" si="7"/>
        <v>34.9</v>
      </c>
      <c r="W33" s="82">
        <f t="shared" si="7"/>
        <v>34.6</v>
      </c>
      <c r="X33" s="82">
        <f t="shared" si="7"/>
        <v>34.4</v>
      </c>
      <c r="Y33" s="82">
        <f t="shared" si="7"/>
        <v>36.4</v>
      </c>
      <c r="Z33" s="82">
        <f t="shared" si="7"/>
        <v>34.4</v>
      </c>
      <c r="AA33" s="82">
        <f t="shared" si="7"/>
        <v>35</v>
      </c>
      <c r="AB33" s="82">
        <f t="shared" si="7"/>
        <v>35</v>
      </c>
      <c r="AC33" s="82">
        <f t="shared" si="7"/>
        <v>33.700000000000003</v>
      </c>
      <c r="AD33" s="82">
        <f t="shared" si="7"/>
        <v>33</v>
      </c>
      <c r="AE33" s="82">
        <f t="shared" si="7"/>
        <v>34.5</v>
      </c>
      <c r="AF33" s="82">
        <f t="shared" si="7"/>
        <v>36.1</v>
      </c>
      <c r="AG33" s="83">
        <f t="shared" si="7"/>
        <v>38.1</v>
      </c>
      <c r="AH33" s="105">
        <f>AVERAGE(AH5:AH32)</f>
        <v>31.864268129321886</v>
      </c>
    </row>
    <row r="34" spans="1:35" x14ac:dyDescent="0.2">
      <c r="A34" s="84"/>
      <c r="B34" s="85"/>
      <c r="C34" s="85"/>
      <c r="D34" s="85"/>
      <c r="E34" s="85"/>
      <c r="F34" s="85"/>
      <c r="G34" s="85"/>
      <c r="H34" s="85"/>
      <c r="I34" s="85"/>
      <c r="J34" s="85"/>
      <c r="K34" s="85"/>
      <c r="L34" s="85"/>
      <c r="M34" s="85"/>
      <c r="N34" s="85"/>
      <c r="O34" s="85"/>
      <c r="P34" s="85"/>
      <c r="Q34" s="85"/>
      <c r="R34" s="85"/>
      <c r="S34" s="85"/>
      <c r="T34" s="85"/>
      <c r="U34" s="85"/>
      <c r="V34" s="85"/>
      <c r="W34" s="85"/>
      <c r="X34" s="85"/>
      <c r="Y34" s="85"/>
      <c r="Z34" s="85"/>
      <c r="AA34" s="85"/>
      <c r="AB34" s="85"/>
      <c r="AC34" s="85"/>
      <c r="AD34" s="86"/>
      <c r="AE34" s="87"/>
      <c r="AF34" s="88"/>
      <c r="AG34" s="88"/>
      <c r="AH34" s="89"/>
    </row>
    <row r="35" spans="1:35" x14ac:dyDescent="0.2">
      <c r="A35" s="95"/>
      <c r="B35" s="91"/>
      <c r="C35" s="91"/>
      <c r="D35" s="92" t="s">
        <v>139</v>
      </c>
      <c r="E35" s="92"/>
      <c r="F35" s="92"/>
      <c r="G35" s="92"/>
      <c r="H35" s="93"/>
      <c r="I35" s="93"/>
      <c r="J35" s="93"/>
      <c r="K35" s="93"/>
      <c r="L35" s="93"/>
      <c r="M35" s="93" t="s">
        <v>51</v>
      </c>
      <c r="N35" s="93"/>
      <c r="O35" s="93"/>
      <c r="P35" s="93"/>
      <c r="Q35" s="93"/>
      <c r="R35" s="93"/>
      <c r="S35" s="93"/>
      <c r="T35" s="93"/>
      <c r="U35" s="93"/>
      <c r="V35" s="93" t="s">
        <v>59</v>
      </c>
      <c r="W35" s="93"/>
      <c r="X35" s="93"/>
      <c r="Y35" s="93"/>
      <c r="Z35" s="93"/>
      <c r="AA35" s="93"/>
      <c r="AB35" s="93"/>
      <c r="AC35" s="93"/>
      <c r="AD35" s="91"/>
      <c r="AE35" s="93"/>
      <c r="AF35" s="93"/>
      <c r="AG35" s="91"/>
      <c r="AH35" s="99"/>
    </row>
    <row r="36" spans="1:35" x14ac:dyDescent="0.2">
      <c r="A36" s="95"/>
      <c r="B36" s="93"/>
      <c r="C36" s="93"/>
      <c r="D36" s="93"/>
      <c r="E36" s="93"/>
      <c r="F36" s="93"/>
      <c r="G36" s="93"/>
      <c r="H36" s="93"/>
      <c r="I36" s="93"/>
      <c r="J36" s="96"/>
      <c r="K36" s="96"/>
      <c r="L36" s="96"/>
      <c r="M36" s="96" t="s">
        <v>52</v>
      </c>
      <c r="N36" s="96"/>
      <c r="O36" s="96"/>
      <c r="P36" s="96"/>
      <c r="Q36" s="93"/>
      <c r="R36" s="93"/>
      <c r="S36" s="93"/>
      <c r="T36" s="93"/>
      <c r="U36" s="93"/>
      <c r="V36" s="96" t="s">
        <v>60</v>
      </c>
      <c r="W36" s="96"/>
      <c r="X36" s="93"/>
      <c r="Y36" s="93"/>
      <c r="Z36" s="93"/>
      <c r="AA36" s="93"/>
      <c r="AB36" s="93"/>
      <c r="AC36" s="93"/>
      <c r="AD36" s="91"/>
      <c r="AE36" s="97"/>
      <c r="AF36" s="98"/>
      <c r="AG36" s="93"/>
      <c r="AH36" s="99"/>
      <c r="AI36" s="2"/>
    </row>
    <row r="37" spans="1:35" ht="13.5" thickBot="1" x14ac:dyDescent="0.25">
      <c r="A37" s="102"/>
      <c r="B37" s="103"/>
      <c r="C37" s="103"/>
      <c r="D37" s="103"/>
      <c r="E37" s="103"/>
      <c r="F37" s="103"/>
      <c r="G37" s="103"/>
      <c r="H37" s="103"/>
      <c r="I37" s="103"/>
      <c r="J37" s="103"/>
      <c r="K37" s="103"/>
      <c r="L37" s="103"/>
      <c r="M37" s="103"/>
      <c r="N37" s="103"/>
      <c r="O37" s="103"/>
      <c r="P37" s="103"/>
      <c r="Q37" s="103"/>
      <c r="R37" s="103"/>
      <c r="S37" s="103"/>
      <c r="T37" s="103"/>
      <c r="U37" s="103"/>
      <c r="V37" s="103"/>
      <c r="W37" s="103"/>
      <c r="X37" s="103"/>
      <c r="Y37" s="103"/>
      <c r="Z37" s="103"/>
      <c r="AA37" s="103"/>
      <c r="AB37" s="103"/>
      <c r="AC37" s="103"/>
      <c r="AD37" s="106"/>
      <c r="AE37" s="107"/>
      <c r="AF37" s="108"/>
      <c r="AG37" s="109"/>
      <c r="AH37" s="110"/>
      <c r="AI37" s="2"/>
    </row>
    <row r="39" spans="1:35" x14ac:dyDescent="0.2">
      <c r="K39" s="2" t="s">
        <v>50</v>
      </c>
    </row>
    <row r="40" spans="1:35" x14ac:dyDescent="0.2">
      <c r="L40" s="2" t="s">
        <v>50</v>
      </c>
      <c r="AA40" s="2" t="s">
        <v>50</v>
      </c>
    </row>
  </sheetData>
  <mergeCells count="34">
    <mergeCell ref="AE3:AE4"/>
    <mergeCell ref="V3:V4"/>
    <mergeCell ref="B2:AH2"/>
    <mergeCell ref="E3:E4"/>
    <mergeCell ref="K3:K4"/>
    <mergeCell ref="U3:U4"/>
    <mergeCell ref="L3:L4"/>
    <mergeCell ref="M3:M4"/>
    <mergeCell ref="G3:G4"/>
    <mergeCell ref="T3:T4"/>
    <mergeCell ref="S3:S4"/>
    <mergeCell ref="J3:J4"/>
    <mergeCell ref="I3:I4"/>
    <mergeCell ref="O3:O4"/>
    <mergeCell ref="N3:N4"/>
    <mergeCell ref="H3:H4"/>
    <mergeCell ref="A2:A4"/>
    <mergeCell ref="C3:C4"/>
    <mergeCell ref="D3:D4"/>
    <mergeCell ref="B3:B4"/>
    <mergeCell ref="AF3:AF4"/>
    <mergeCell ref="F3:F4"/>
    <mergeCell ref="A1:AH1"/>
    <mergeCell ref="AA3:AA4"/>
    <mergeCell ref="AB3:AB4"/>
    <mergeCell ref="AC3:AC4"/>
    <mergeCell ref="AD3:AD4"/>
    <mergeCell ref="W3:W4"/>
    <mergeCell ref="X3:X4"/>
    <mergeCell ref="Y3:Y4"/>
    <mergeCell ref="P3:P4"/>
    <mergeCell ref="Q3:Q4"/>
    <mergeCell ref="R3:R4"/>
    <mergeCell ref="Z3:Z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2"/>
  <sheetViews>
    <sheetView zoomScale="90" zoomScaleNormal="90" workbookViewId="0">
      <selection activeCell="I41" sqref="I41"/>
    </sheetView>
  </sheetViews>
  <sheetFormatPr defaultRowHeight="12.75" x14ac:dyDescent="0.2"/>
  <cols>
    <col min="1" max="1" width="18.7109375" style="2" customWidth="1"/>
    <col min="2" max="2" width="5.42578125" style="2" customWidth="1"/>
    <col min="3" max="4" width="5.28515625" style="2" customWidth="1"/>
    <col min="5" max="5" width="5.42578125" style="2" customWidth="1"/>
    <col min="6" max="6" width="5.140625" style="2" customWidth="1"/>
    <col min="7" max="7" width="5.28515625" style="2" customWidth="1"/>
    <col min="8" max="8" width="5.7109375" style="2" customWidth="1"/>
    <col min="9" max="10" width="5.42578125" style="2" customWidth="1"/>
    <col min="11" max="11" width="5" style="2" customWidth="1"/>
    <col min="12" max="12" width="5.140625" style="2" customWidth="1"/>
    <col min="13" max="13" width="5.28515625" style="2" customWidth="1"/>
    <col min="14" max="14" width="5.42578125" style="2" customWidth="1"/>
    <col min="15" max="15" width="5.5703125" style="2" customWidth="1"/>
    <col min="16" max="16" width="5.140625" style="2" customWidth="1"/>
    <col min="17" max="17" width="5.28515625" style="2" customWidth="1"/>
    <col min="18" max="18" width="5.140625" style="2" customWidth="1"/>
    <col min="19" max="19" width="5" style="2" customWidth="1"/>
    <col min="20" max="20" width="5.28515625" style="2" customWidth="1"/>
    <col min="21" max="25" width="5.140625" style="2" customWidth="1"/>
    <col min="26" max="26" width="5" style="2" customWidth="1"/>
    <col min="27" max="27" width="5.140625" style="2" customWidth="1"/>
    <col min="28" max="28" width="5.42578125" style="2" customWidth="1"/>
    <col min="29" max="29" width="5.140625" style="2" customWidth="1"/>
    <col min="30" max="30" width="5" style="2" customWidth="1"/>
    <col min="31" max="31" width="5.140625" style="2" customWidth="1"/>
    <col min="32" max="32" width="5.28515625" style="2" customWidth="1"/>
    <col min="33" max="33" width="6.85546875" style="9" customWidth="1"/>
    <col min="34" max="34" width="7" style="1" customWidth="1"/>
  </cols>
  <sheetData>
    <row r="1" spans="1:34" ht="20.100000000000001" customHeight="1" x14ac:dyDescent="0.2">
      <c r="A1" s="138" t="s">
        <v>24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  <c r="R1" s="138"/>
      <c r="S1" s="138"/>
      <c r="T1" s="138"/>
      <c r="U1" s="138"/>
      <c r="V1" s="138"/>
      <c r="W1" s="138"/>
      <c r="X1" s="138"/>
      <c r="Y1" s="138"/>
      <c r="Z1" s="138"/>
      <c r="AA1" s="138"/>
      <c r="AB1" s="138"/>
      <c r="AC1" s="138"/>
      <c r="AD1" s="138"/>
      <c r="AE1" s="138"/>
      <c r="AF1" s="138"/>
      <c r="AG1" s="138"/>
      <c r="AH1" s="138"/>
    </row>
    <row r="2" spans="1:34" s="4" customFormat="1" ht="20.100000000000001" customHeight="1" x14ac:dyDescent="0.2">
      <c r="A2" s="137" t="s">
        <v>21</v>
      </c>
      <c r="B2" s="135" t="s">
        <v>138</v>
      </c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5"/>
      <c r="W2" s="135"/>
      <c r="X2" s="135"/>
      <c r="Y2" s="135"/>
      <c r="Z2" s="135"/>
      <c r="AA2" s="135"/>
      <c r="AB2" s="135"/>
      <c r="AC2" s="135"/>
      <c r="AD2" s="135"/>
      <c r="AE2" s="135"/>
      <c r="AF2" s="135"/>
      <c r="AG2" s="135"/>
      <c r="AH2" s="135"/>
    </row>
    <row r="3" spans="1:34" s="5" customFormat="1" ht="20.100000000000001" customHeight="1" x14ac:dyDescent="0.2">
      <c r="A3" s="137"/>
      <c r="B3" s="134">
        <v>1</v>
      </c>
      <c r="C3" s="134">
        <f>SUM(B3+1)</f>
        <v>2</v>
      </c>
      <c r="D3" s="134">
        <f t="shared" ref="D3:AD3" si="0">SUM(C3+1)</f>
        <v>3</v>
      </c>
      <c r="E3" s="134">
        <f t="shared" si="0"/>
        <v>4</v>
      </c>
      <c r="F3" s="134">
        <f t="shared" si="0"/>
        <v>5</v>
      </c>
      <c r="G3" s="134">
        <f t="shared" si="0"/>
        <v>6</v>
      </c>
      <c r="H3" s="134">
        <f t="shared" si="0"/>
        <v>7</v>
      </c>
      <c r="I3" s="134">
        <f t="shared" si="0"/>
        <v>8</v>
      </c>
      <c r="J3" s="134">
        <f t="shared" si="0"/>
        <v>9</v>
      </c>
      <c r="K3" s="134">
        <f t="shared" si="0"/>
        <v>10</v>
      </c>
      <c r="L3" s="134">
        <f t="shared" si="0"/>
        <v>11</v>
      </c>
      <c r="M3" s="134">
        <f t="shared" si="0"/>
        <v>12</v>
      </c>
      <c r="N3" s="134">
        <f t="shared" si="0"/>
        <v>13</v>
      </c>
      <c r="O3" s="134">
        <f t="shared" si="0"/>
        <v>14</v>
      </c>
      <c r="P3" s="134">
        <f t="shared" si="0"/>
        <v>15</v>
      </c>
      <c r="Q3" s="134">
        <f t="shared" si="0"/>
        <v>16</v>
      </c>
      <c r="R3" s="134">
        <f t="shared" si="0"/>
        <v>17</v>
      </c>
      <c r="S3" s="134">
        <f t="shared" si="0"/>
        <v>18</v>
      </c>
      <c r="T3" s="134">
        <f t="shared" si="0"/>
        <v>19</v>
      </c>
      <c r="U3" s="134">
        <f t="shared" si="0"/>
        <v>20</v>
      </c>
      <c r="V3" s="134">
        <f t="shared" si="0"/>
        <v>21</v>
      </c>
      <c r="W3" s="134">
        <f t="shared" si="0"/>
        <v>22</v>
      </c>
      <c r="X3" s="134">
        <f t="shared" si="0"/>
        <v>23</v>
      </c>
      <c r="Y3" s="134">
        <f t="shared" si="0"/>
        <v>24</v>
      </c>
      <c r="Z3" s="134">
        <f t="shared" si="0"/>
        <v>25</v>
      </c>
      <c r="AA3" s="134">
        <f t="shared" si="0"/>
        <v>26</v>
      </c>
      <c r="AB3" s="134">
        <f t="shared" si="0"/>
        <v>27</v>
      </c>
      <c r="AC3" s="134">
        <f t="shared" si="0"/>
        <v>28</v>
      </c>
      <c r="AD3" s="134">
        <f t="shared" si="0"/>
        <v>29</v>
      </c>
      <c r="AE3" s="134">
        <v>30</v>
      </c>
      <c r="AF3" s="134">
        <v>31</v>
      </c>
      <c r="AG3" s="31" t="s">
        <v>42</v>
      </c>
      <c r="AH3" s="34" t="s">
        <v>40</v>
      </c>
    </row>
    <row r="4" spans="1:34" s="5" customFormat="1" ht="20.100000000000001" customHeight="1" x14ac:dyDescent="0.2">
      <c r="A4" s="137"/>
      <c r="B4" s="134"/>
      <c r="C4" s="134"/>
      <c r="D4" s="134"/>
      <c r="E4" s="134"/>
      <c r="F4" s="134"/>
      <c r="G4" s="134"/>
      <c r="H4" s="134"/>
      <c r="I4" s="134"/>
      <c r="J4" s="134"/>
      <c r="K4" s="134"/>
      <c r="L4" s="134"/>
      <c r="M4" s="134"/>
      <c r="N4" s="134"/>
      <c r="O4" s="134"/>
      <c r="P4" s="134"/>
      <c r="Q4" s="134"/>
      <c r="R4" s="134"/>
      <c r="S4" s="134"/>
      <c r="T4" s="134"/>
      <c r="U4" s="134"/>
      <c r="V4" s="134"/>
      <c r="W4" s="134"/>
      <c r="X4" s="134"/>
      <c r="Y4" s="134"/>
      <c r="Z4" s="134"/>
      <c r="AA4" s="134"/>
      <c r="AB4" s="134"/>
      <c r="AC4" s="134"/>
      <c r="AD4" s="134"/>
      <c r="AE4" s="134"/>
      <c r="AF4" s="134"/>
      <c r="AG4" s="31" t="s">
        <v>39</v>
      </c>
      <c r="AH4" s="34" t="s">
        <v>39</v>
      </c>
    </row>
    <row r="5" spans="1:34" s="5" customFormat="1" ht="20.100000000000001" customHeight="1" x14ac:dyDescent="0.2">
      <c r="A5" s="14" t="s">
        <v>45</v>
      </c>
      <c r="B5" s="15">
        <f>[1]Março!$D$5</f>
        <v>21.5</v>
      </c>
      <c r="C5" s="15">
        <f>[1]Março!$D$6</f>
        <v>21.9</v>
      </c>
      <c r="D5" s="15">
        <f>[1]Março!$D$7</f>
        <v>22.6</v>
      </c>
      <c r="E5" s="15">
        <f>[1]Março!$D$8</f>
        <v>22.6</v>
      </c>
      <c r="F5" s="15">
        <f>[1]Março!$D$9</f>
        <v>20.8</v>
      </c>
      <c r="G5" s="15">
        <f>[1]Março!$D$10</f>
        <v>22.2</v>
      </c>
      <c r="H5" s="15">
        <f>[1]Março!$D$11</f>
        <v>21.9</v>
      </c>
      <c r="I5" s="15">
        <f>[1]Março!$D$12</f>
        <v>22.6</v>
      </c>
      <c r="J5" s="15">
        <f>[1]Março!$D$13</f>
        <v>22.4</v>
      </c>
      <c r="K5" s="15">
        <f>[1]Março!$D$14</f>
        <v>21.4</v>
      </c>
      <c r="L5" s="15">
        <f>[1]Março!$D$15</f>
        <v>21.5</v>
      </c>
      <c r="M5" s="15">
        <f>[1]Março!$D$16</f>
        <v>20.2</v>
      </c>
      <c r="N5" s="15">
        <f>[1]Março!$D$17</f>
        <v>18.8</v>
      </c>
      <c r="O5" s="15">
        <f>[1]Março!$D$18</f>
        <v>19.600000000000001</v>
      </c>
      <c r="P5" s="15">
        <f>[1]Março!$D$19</f>
        <v>19.8</v>
      </c>
      <c r="Q5" s="15">
        <f>[1]Março!$D$20</f>
        <v>20.3</v>
      </c>
      <c r="R5" s="15">
        <f>[1]Março!$D$21</f>
        <v>20.8</v>
      </c>
      <c r="S5" s="15">
        <f>[1]Março!$D$22</f>
        <v>20.3</v>
      </c>
      <c r="T5" s="15">
        <f>[1]Março!$D$23</f>
        <v>19.7</v>
      </c>
      <c r="U5" s="15">
        <f>[1]Março!$D$24</f>
        <v>19.5</v>
      </c>
      <c r="V5" s="15">
        <f>[1]Março!$D$25</f>
        <v>21.1</v>
      </c>
      <c r="W5" s="15">
        <f>[1]Março!$D$26</f>
        <v>19.5</v>
      </c>
      <c r="X5" s="15">
        <f>[1]Março!$D$27</f>
        <v>18.7</v>
      </c>
      <c r="Y5" s="15">
        <f>[1]Março!$D$28</f>
        <v>17.7</v>
      </c>
      <c r="Z5" s="15">
        <f>[1]Março!$D$29</f>
        <v>18.600000000000001</v>
      </c>
      <c r="AA5" s="15">
        <f>[1]Março!$D$30</f>
        <v>21.4</v>
      </c>
      <c r="AB5" s="15">
        <f>[1]Março!$D$31</f>
        <v>21.4</v>
      </c>
      <c r="AC5" s="15">
        <f>[1]Março!$D$32</f>
        <v>21.7</v>
      </c>
      <c r="AD5" s="15">
        <f>[1]Março!$D$33</f>
        <v>23.3</v>
      </c>
      <c r="AE5" s="15">
        <f>[1]Março!$D$34</f>
        <v>22</v>
      </c>
      <c r="AF5" s="15">
        <f>[1]Março!$D$35</f>
        <v>21.1</v>
      </c>
      <c r="AG5" s="32">
        <f>MIN(B5:AF5)</f>
        <v>17.7</v>
      </c>
      <c r="AH5" s="35">
        <f>AVERAGE(B5:AF5)</f>
        <v>20.867741935483874</v>
      </c>
    </row>
    <row r="6" spans="1:34" ht="17.100000000000001" customHeight="1" x14ac:dyDescent="0.2">
      <c r="A6" s="14" t="s">
        <v>0</v>
      </c>
      <c r="B6" s="16">
        <f>[2]Março!$D$5</f>
        <v>21.1</v>
      </c>
      <c r="C6" s="16">
        <f>[2]Março!$D$6</f>
        <v>21.4</v>
      </c>
      <c r="D6" s="16">
        <f>[2]Março!$D$7</f>
        <v>22</v>
      </c>
      <c r="E6" s="16">
        <f>[2]Março!$D$8</f>
        <v>19.7</v>
      </c>
      <c r="F6" s="16">
        <f>[2]Março!$D$9</f>
        <v>21.7</v>
      </c>
      <c r="G6" s="16">
        <f>[2]Março!$D$10</f>
        <v>21.7</v>
      </c>
      <c r="H6" s="16">
        <f>[2]Março!$D$11</f>
        <v>21.3</v>
      </c>
      <c r="I6" s="16">
        <f>[2]Março!$D$12</f>
        <v>21.1</v>
      </c>
      <c r="J6" s="16">
        <f>[2]Março!$D$13</f>
        <v>20.399999999999999</v>
      </c>
      <c r="K6" s="16">
        <f>[2]Março!$D$14</f>
        <v>19.100000000000001</v>
      </c>
      <c r="L6" s="16">
        <f>[2]Março!$D$15</f>
        <v>20.100000000000001</v>
      </c>
      <c r="M6" s="16">
        <f>[2]Março!$D$16</f>
        <v>18.8</v>
      </c>
      <c r="N6" s="16">
        <f>[2]Março!$D$17</f>
        <v>17.7</v>
      </c>
      <c r="O6" s="16">
        <f>[2]Março!$D$18</f>
        <v>17.7</v>
      </c>
      <c r="P6" s="16">
        <f>[2]Março!$D$19</f>
        <v>19.5</v>
      </c>
      <c r="Q6" s="16">
        <f>[2]Março!$D$20</f>
        <v>19</v>
      </c>
      <c r="R6" s="16">
        <f>[2]Março!$D$21</f>
        <v>20.2</v>
      </c>
      <c r="S6" s="16">
        <f>[2]Março!$D$22</f>
        <v>19.7</v>
      </c>
      <c r="T6" s="16">
        <f>[2]Março!$D$23</f>
        <v>19.7</v>
      </c>
      <c r="U6" s="16">
        <f>[2]Março!$D$24</f>
        <v>19.100000000000001</v>
      </c>
      <c r="V6" s="16">
        <f>[2]Março!$D$25</f>
        <v>19.2</v>
      </c>
      <c r="W6" s="16">
        <f>[2]Março!$D$26</f>
        <v>19.2</v>
      </c>
      <c r="X6" s="16">
        <f>[2]Março!$D$27</f>
        <v>13.4</v>
      </c>
      <c r="Y6" s="16">
        <f>[2]Março!$D$28</f>
        <v>15.3</v>
      </c>
      <c r="Z6" s="16">
        <f>[2]Março!$D$29</f>
        <v>16.399999999999999</v>
      </c>
      <c r="AA6" s="16">
        <f>[2]Março!$D$30</f>
        <v>21.4</v>
      </c>
      <c r="AB6" s="16">
        <f>[2]Março!$D$31</f>
        <v>20.3</v>
      </c>
      <c r="AC6" s="16">
        <f>[2]Março!$D$32</f>
        <v>21</v>
      </c>
      <c r="AD6" s="16">
        <f>[2]Março!$D$33</f>
        <v>21.1</v>
      </c>
      <c r="AE6" s="16">
        <f>[2]Março!$D$34</f>
        <v>19.8</v>
      </c>
      <c r="AF6" s="16">
        <f>[2]Março!$D$35</f>
        <v>17.2</v>
      </c>
      <c r="AG6" s="33">
        <f t="shared" ref="AG6:AG16" si="1">MIN(B6:AF6)</f>
        <v>13.4</v>
      </c>
      <c r="AH6" s="36">
        <f>AVERAGE(B6:AF6)</f>
        <v>19.525806451612901</v>
      </c>
    </row>
    <row r="7" spans="1:34" ht="17.100000000000001" customHeight="1" x14ac:dyDescent="0.2">
      <c r="A7" s="14" t="s">
        <v>1</v>
      </c>
      <c r="B7" s="16">
        <f>[3]Março!$D$5</f>
        <v>22.4</v>
      </c>
      <c r="C7" s="16">
        <f>[3]Março!$D$6</f>
        <v>22.9</v>
      </c>
      <c r="D7" s="16">
        <f>[3]Março!$D$7</f>
        <v>23.3</v>
      </c>
      <c r="E7" s="16">
        <f>[3]Março!$D$8</f>
        <v>25</v>
      </c>
      <c r="F7" s="16">
        <f>[3]Março!$D$9</f>
        <v>23.7</v>
      </c>
      <c r="G7" s="16">
        <f>[3]Março!$D$10</f>
        <v>23.6</v>
      </c>
      <c r="H7" s="16">
        <f>[3]Março!$D$11</f>
        <v>23.2</v>
      </c>
      <c r="I7" s="16">
        <f>[3]Março!$D$12</f>
        <v>23.4</v>
      </c>
      <c r="J7" s="16">
        <f>[3]Março!$D$13</f>
        <v>22.8</v>
      </c>
      <c r="K7" s="16">
        <f>[3]Março!$D$14</f>
        <v>21.6</v>
      </c>
      <c r="L7" s="16">
        <f>[3]Março!$D$15</f>
        <v>22</v>
      </c>
      <c r="M7" s="16">
        <f>[3]Março!$D$16</f>
        <v>21.8</v>
      </c>
      <c r="N7" s="16">
        <f>[3]Março!$D$17</f>
        <v>21.7</v>
      </c>
      <c r="O7" s="16">
        <f>[3]Março!$D$18</f>
        <v>21.8</v>
      </c>
      <c r="P7" s="16">
        <f>[3]Março!$D$19</f>
        <v>22</v>
      </c>
      <c r="Q7" s="16">
        <f>[3]Março!$D$20</f>
        <v>22.2</v>
      </c>
      <c r="R7" s="16">
        <f>[3]Março!$D$21</f>
        <v>22.2</v>
      </c>
      <c r="S7" s="16">
        <f>[3]Março!$D$22</f>
        <v>21.5</v>
      </c>
      <c r="T7" s="16">
        <f>[3]Março!$D$23</f>
        <v>21.2</v>
      </c>
      <c r="U7" s="16">
        <f>[3]Março!$D$24</f>
        <v>20.8</v>
      </c>
      <c r="V7" s="16">
        <f>[3]Março!$D$25</f>
        <v>20.7</v>
      </c>
      <c r="W7" s="16">
        <f>[3]Março!$D$26</f>
        <v>22.4</v>
      </c>
      <c r="X7" s="16">
        <f>[3]Março!$D$27</f>
        <v>20.7</v>
      </c>
      <c r="Y7" s="16">
        <f>[3]Março!$D$28</f>
        <v>17.5</v>
      </c>
      <c r="Z7" s="16">
        <f>[3]Março!$D$29</f>
        <v>21.9</v>
      </c>
      <c r="AA7" s="16">
        <f>[3]Março!$D$30</f>
        <v>22</v>
      </c>
      <c r="AB7" s="16">
        <f>[3]Março!$D$31</f>
        <v>23.2</v>
      </c>
      <c r="AC7" s="16">
        <f>[3]Março!$D$32</f>
        <v>22.4</v>
      </c>
      <c r="AD7" s="16">
        <f>[3]Março!$D$33</f>
        <v>23.2</v>
      </c>
      <c r="AE7" s="16">
        <f>[3]Março!$D$34</f>
        <v>21.6</v>
      </c>
      <c r="AF7" s="16">
        <f>[3]Março!$D$35</f>
        <v>20.5</v>
      </c>
      <c r="AG7" s="33">
        <f t="shared" si="1"/>
        <v>17.5</v>
      </c>
      <c r="AH7" s="36">
        <f t="shared" ref="AH7:AH15" si="2">AVERAGE(B7:AF7)</f>
        <v>22.103225806451615</v>
      </c>
    </row>
    <row r="8" spans="1:34" ht="17.100000000000001" customHeight="1" x14ac:dyDescent="0.2">
      <c r="A8" s="14" t="s">
        <v>58</v>
      </c>
      <c r="B8" s="16">
        <f>[4]Março!$D$5</f>
        <v>21.4</v>
      </c>
      <c r="C8" s="16">
        <f>[4]Março!$D$6</f>
        <v>21.9</v>
      </c>
      <c r="D8" s="16">
        <f>[4]Março!$D$7</f>
        <v>23.2</v>
      </c>
      <c r="E8" s="16">
        <f>[4]Março!$D$8</f>
        <v>22.2</v>
      </c>
      <c r="F8" s="16">
        <f>[4]Março!$D$9</f>
        <v>21.6</v>
      </c>
      <c r="G8" s="16">
        <f>[4]Março!$D$10</f>
        <v>21.5</v>
      </c>
      <c r="H8" s="16">
        <f>[4]Março!$D$11</f>
        <v>21.5</v>
      </c>
      <c r="I8" s="16">
        <f>[4]Março!$D$12</f>
        <v>21.8</v>
      </c>
      <c r="J8" s="16">
        <f>[4]Março!$D$13</f>
        <v>21.8</v>
      </c>
      <c r="K8" s="16">
        <f>[4]Março!$D$14</f>
        <v>21.6</v>
      </c>
      <c r="L8" s="16">
        <f>[4]Março!$D$15</f>
        <v>21.2</v>
      </c>
      <c r="M8" s="16">
        <f>[4]Março!$D$16</f>
        <v>20</v>
      </c>
      <c r="N8" s="16">
        <f>[4]Março!$D$17</f>
        <v>18.600000000000001</v>
      </c>
      <c r="O8" s="16">
        <f>[4]Março!$D$18</f>
        <v>19.5</v>
      </c>
      <c r="P8" s="16">
        <f>[4]Março!$D$19</f>
        <v>20.100000000000001</v>
      </c>
      <c r="Q8" s="16">
        <f>[4]Março!$D$20</f>
        <v>21.3</v>
      </c>
      <c r="R8" s="16">
        <f>[4]Março!$D$21</f>
        <v>22.4</v>
      </c>
      <c r="S8" s="16">
        <f>[4]Março!$D$22</f>
        <v>21.8</v>
      </c>
      <c r="T8" s="16">
        <f>[4]Março!$D$23</f>
        <v>21</v>
      </c>
      <c r="U8" s="16">
        <f>[4]Março!$D$24</f>
        <v>20.399999999999999</v>
      </c>
      <c r="V8" s="16">
        <f>[4]Março!$D$25</f>
        <v>19.600000000000001</v>
      </c>
      <c r="W8" s="16">
        <f>[4]Março!$D$26</f>
        <v>19.8</v>
      </c>
      <c r="X8" s="16">
        <f>[4]Março!$D$27</f>
        <v>19.100000000000001</v>
      </c>
      <c r="Y8" s="16">
        <f>[4]Março!$D$28</f>
        <v>20.100000000000001</v>
      </c>
      <c r="Z8" s="16">
        <f>[4]Março!$D$29</f>
        <v>19.3</v>
      </c>
      <c r="AA8" s="16">
        <f>[4]Março!$D$30</f>
        <v>21.9</v>
      </c>
      <c r="AB8" s="16">
        <f>[4]Março!$D$31</f>
        <v>22.7</v>
      </c>
      <c r="AC8" s="16">
        <f>[4]Março!$D$32</f>
        <v>22.3</v>
      </c>
      <c r="AD8" s="16">
        <f>[4]Março!$D$33</f>
        <v>22.2</v>
      </c>
      <c r="AE8" s="16">
        <f>[4]Março!$D$34</f>
        <v>22.7</v>
      </c>
      <c r="AF8" s="16">
        <f>[4]Março!$D$35</f>
        <v>21.6</v>
      </c>
      <c r="AG8" s="33">
        <f t="shared" si="1"/>
        <v>18.600000000000001</v>
      </c>
      <c r="AH8" s="36">
        <f t="shared" si="2"/>
        <v>21.164516129032265</v>
      </c>
    </row>
    <row r="9" spans="1:34" ht="17.100000000000001" customHeight="1" x14ac:dyDescent="0.2">
      <c r="A9" s="14" t="s">
        <v>46</v>
      </c>
      <c r="B9" s="16">
        <f>[5]Março!$D$5</f>
        <v>21.4</v>
      </c>
      <c r="C9" s="16">
        <f>[5]Março!$D$6</f>
        <v>21.1</v>
      </c>
      <c r="D9" s="16">
        <f>[5]Março!$D$7</f>
        <v>22.7</v>
      </c>
      <c r="E9" s="16">
        <f>[5]Março!$D$8</f>
        <v>23.9</v>
      </c>
      <c r="F9" s="16">
        <f>[5]Março!$D$9</f>
        <v>22.7</v>
      </c>
      <c r="G9" s="16">
        <f>[5]Março!$D$10</f>
        <v>22.2</v>
      </c>
      <c r="H9" s="16">
        <f>[5]Março!$D$11</f>
        <v>22.1</v>
      </c>
      <c r="I9" s="16">
        <f>[5]Março!$D$12</f>
        <v>22.5</v>
      </c>
      <c r="J9" s="16">
        <f>[5]Março!$D$13</f>
        <v>19.8</v>
      </c>
      <c r="K9" s="16">
        <f>[5]Março!$D$14</f>
        <v>19.3</v>
      </c>
      <c r="L9" s="16">
        <f>[5]Março!$D$15</f>
        <v>20</v>
      </c>
      <c r="M9" s="16">
        <f>[5]Março!$D$16</f>
        <v>18</v>
      </c>
      <c r="N9" s="16">
        <f>[5]Março!$D$17</f>
        <v>18.8</v>
      </c>
      <c r="O9" s="16">
        <f>[5]Março!$D$18</f>
        <v>19.399999999999999</v>
      </c>
      <c r="P9" s="16">
        <f>[5]Março!$D$19</f>
        <v>20.100000000000001</v>
      </c>
      <c r="Q9" s="16">
        <f>[5]Março!$D$20</f>
        <v>20</v>
      </c>
      <c r="R9" s="16">
        <f>[5]Março!$D$21</f>
        <v>20.399999999999999</v>
      </c>
      <c r="S9" s="16">
        <f>[5]Março!$D$22</f>
        <v>19.899999999999999</v>
      </c>
      <c r="T9" s="16">
        <f>[5]Março!$D$23</f>
        <v>19.3</v>
      </c>
      <c r="U9" s="16">
        <f>[5]Março!$D$24</f>
        <v>18.8</v>
      </c>
      <c r="V9" s="16">
        <f>[5]Março!$D$25</f>
        <v>19.3</v>
      </c>
      <c r="W9" s="16">
        <f>[5]Março!$D$26</f>
        <v>19.5</v>
      </c>
      <c r="X9" s="16">
        <f>[5]Março!$D$27</f>
        <v>12.9</v>
      </c>
      <c r="Y9" s="16">
        <f>[5]Março!$D$28</f>
        <v>13.2</v>
      </c>
      <c r="Z9" s="16">
        <f>[5]Março!$D$29</f>
        <v>17.399999999999999</v>
      </c>
      <c r="AA9" s="16">
        <f>[5]Março!$D$30</f>
        <v>22.7</v>
      </c>
      <c r="AB9" s="16">
        <f>[5]Março!$D$31</f>
        <v>21.4</v>
      </c>
      <c r="AC9" s="16">
        <f>[5]Março!$D$32</f>
        <v>20.7</v>
      </c>
      <c r="AD9" s="16">
        <f>[5]Março!$D$33</f>
        <v>21.1</v>
      </c>
      <c r="AE9" s="16">
        <f>[5]Março!$D$34</f>
        <v>17.899999999999999</v>
      </c>
      <c r="AF9" s="16">
        <f>[5]Março!$D$35</f>
        <v>19</v>
      </c>
      <c r="AG9" s="33">
        <f t="shared" ref="AG9" si="3">MIN(B9:AF9)</f>
        <v>12.9</v>
      </c>
      <c r="AH9" s="36">
        <f t="shared" ref="AH9" si="4">AVERAGE(B9:AF9)</f>
        <v>19.919354838709676</v>
      </c>
    </row>
    <row r="10" spans="1:34" ht="17.100000000000001" customHeight="1" x14ac:dyDescent="0.2">
      <c r="A10" s="14" t="s">
        <v>2</v>
      </c>
      <c r="B10" s="16">
        <f>[6]Março!$D$5</f>
        <v>21</v>
      </c>
      <c r="C10" s="16">
        <f>[6]Março!$D$6</f>
        <v>22.1</v>
      </c>
      <c r="D10" s="16">
        <f>[6]Março!$D$7</f>
        <v>21.6</v>
      </c>
      <c r="E10" s="16">
        <f>[6]Março!$D$8</f>
        <v>22.5</v>
      </c>
      <c r="F10" s="16">
        <f>[6]Março!$D$9</f>
        <v>21.4</v>
      </c>
      <c r="G10" s="16">
        <f>[6]Março!$D$10</f>
        <v>21.2</v>
      </c>
      <c r="H10" s="16">
        <f>[6]Março!$D$11</f>
        <v>21.3</v>
      </c>
      <c r="I10" s="16">
        <f>[6]Março!$D$12</f>
        <v>21.7</v>
      </c>
      <c r="J10" s="16">
        <f>[6]Março!$D$13</f>
        <v>21.3</v>
      </c>
      <c r="K10" s="16">
        <f>[6]Março!$D$14</f>
        <v>21</v>
      </c>
      <c r="L10" s="16">
        <f>[6]Março!$D$15</f>
        <v>21.2</v>
      </c>
      <c r="M10" s="16">
        <f>[6]Março!$D$16</f>
        <v>21</v>
      </c>
      <c r="N10" s="16">
        <f>[6]Março!$D$17</f>
        <v>20.8</v>
      </c>
      <c r="O10" s="16">
        <f>[6]Março!$D$18</f>
        <v>19.600000000000001</v>
      </c>
      <c r="P10" s="16">
        <f>[6]Março!$D$19</f>
        <v>20.6</v>
      </c>
      <c r="Q10" s="16">
        <f>[6]Março!$D$20</f>
        <v>19.3</v>
      </c>
      <c r="R10" s="16">
        <f>[6]Março!$D$21</f>
        <v>20.5</v>
      </c>
      <c r="S10" s="16">
        <f>[6]Março!$D$22</f>
        <v>19.5</v>
      </c>
      <c r="T10" s="16">
        <f>[6]Março!$D$23</f>
        <v>19.5</v>
      </c>
      <c r="U10" s="16">
        <f>[6]Março!$D$24</f>
        <v>19.399999999999999</v>
      </c>
      <c r="V10" s="16">
        <f>[6]Março!$D$25</f>
        <v>18.600000000000001</v>
      </c>
      <c r="W10" s="16">
        <f>[6]Março!$D$26</f>
        <v>18.7</v>
      </c>
      <c r="X10" s="16">
        <f>[6]Março!$D$27</f>
        <v>18.399999999999999</v>
      </c>
      <c r="Y10" s="16">
        <f>[6]Março!$D$28</f>
        <v>18.3</v>
      </c>
      <c r="Z10" s="16">
        <f>[6]Março!$D$29</f>
        <v>23.3</v>
      </c>
      <c r="AA10" s="16">
        <f>[6]Março!$D$30</f>
        <v>22.3</v>
      </c>
      <c r="AB10" s="16">
        <f>[6]Março!$D$31</f>
        <v>20.5</v>
      </c>
      <c r="AC10" s="16">
        <f>[6]Março!$D$32</f>
        <v>19.5</v>
      </c>
      <c r="AD10" s="16">
        <f>[6]Março!$D$33</f>
        <v>20.5</v>
      </c>
      <c r="AE10" s="16">
        <f>[6]Março!$D$34</f>
        <v>21.1</v>
      </c>
      <c r="AF10" s="16">
        <f>[6]Março!$D$35</f>
        <v>19.7</v>
      </c>
      <c r="AG10" s="33">
        <f t="shared" si="1"/>
        <v>18.3</v>
      </c>
      <c r="AH10" s="36">
        <f t="shared" si="2"/>
        <v>20.561290322580643</v>
      </c>
    </row>
    <row r="11" spans="1:34" ht="17.100000000000001" customHeight="1" x14ac:dyDescent="0.2">
      <c r="A11" s="14" t="s">
        <v>3</v>
      </c>
      <c r="B11" s="16">
        <f>[7]Março!$D$5</f>
        <v>21.3</v>
      </c>
      <c r="C11" s="16">
        <f>[7]Março!$D$6</f>
        <v>21.7</v>
      </c>
      <c r="D11" s="16">
        <f>[7]Março!$D$7</f>
        <v>22</v>
      </c>
      <c r="E11" s="16">
        <f>[7]Março!$D$8</f>
        <v>21</v>
      </c>
      <c r="F11" s="16">
        <f>[7]Março!$D$9</f>
        <v>21.1</v>
      </c>
      <c r="G11" s="16">
        <f>[7]Março!$D$10</f>
        <v>20.9</v>
      </c>
      <c r="H11" s="16">
        <f>[7]Março!$D$11</f>
        <v>21.9</v>
      </c>
      <c r="I11" s="16">
        <f>[7]Março!$D$12</f>
        <v>22</v>
      </c>
      <c r="J11" s="16">
        <f>[7]Março!$D$13</f>
        <v>20.399999999999999</v>
      </c>
      <c r="K11" s="16">
        <f>[7]Março!$D$14</f>
        <v>20.5</v>
      </c>
      <c r="L11" s="16">
        <f>[7]Março!$D$15</f>
        <v>20</v>
      </c>
      <c r="M11" s="16">
        <f>[7]Março!$D$16</f>
        <v>20</v>
      </c>
      <c r="N11" s="16">
        <f>[7]Março!$D$17</f>
        <v>19.600000000000001</v>
      </c>
      <c r="O11" s="16">
        <f>[7]Março!$D$18</f>
        <v>20.6</v>
      </c>
      <c r="P11" s="16">
        <f>[7]Março!$D$19</f>
        <v>18.600000000000001</v>
      </c>
      <c r="Q11" s="16">
        <f>[7]Março!$D$20</f>
        <v>20</v>
      </c>
      <c r="R11" s="16">
        <f>[7]Março!$D$21</f>
        <v>20.8</v>
      </c>
      <c r="S11" s="16">
        <f>[7]Março!$D$22</f>
        <v>20.100000000000001</v>
      </c>
      <c r="T11" s="16">
        <f>[7]Março!$D$23</f>
        <v>20</v>
      </c>
      <c r="U11" s="16">
        <f>[7]Março!$D$24</f>
        <v>18.899999999999999</v>
      </c>
      <c r="V11" s="16">
        <f>[7]Março!$D$25</f>
        <v>19.8</v>
      </c>
      <c r="W11" s="16">
        <f>[7]Março!$D$26</f>
        <v>19.8</v>
      </c>
      <c r="X11" s="16">
        <f>[7]Março!$D$27</f>
        <v>19</v>
      </c>
      <c r="Y11" s="16">
        <f>[7]Março!$D$28</f>
        <v>19.8</v>
      </c>
      <c r="Z11" s="16">
        <f>[7]Março!$D$29</f>
        <v>20.7</v>
      </c>
      <c r="AA11" s="16">
        <f>[7]Março!$D$30</f>
        <v>21.4</v>
      </c>
      <c r="AB11" s="16">
        <f>[7]Março!$D$31</f>
        <v>20.9</v>
      </c>
      <c r="AC11" s="16">
        <f>[7]Março!$D$32</f>
        <v>20.399999999999999</v>
      </c>
      <c r="AD11" s="16">
        <f>[7]Março!$D$33</f>
        <v>22.3</v>
      </c>
      <c r="AE11" s="16">
        <f>[7]Março!$D$34</f>
        <v>22</v>
      </c>
      <c r="AF11" s="16">
        <f>[7]Março!$D$35</f>
        <v>21.8</v>
      </c>
      <c r="AG11" s="33">
        <f t="shared" si="1"/>
        <v>18.600000000000001</v>
      </c>
      <c r="AH11" s="36">
        <f>AVERAGE(B11:AF11)</f>
        <v>20.622580645161289</v>
      </c>
    </row>
    <row r="12" spans="1:34" ht="17.100000000000001" customHeight="1" x14ac:dyDescent="0.2">
      <c r="A12" s="14" t="s">
        <v>4</v>
      </c>
      <c r="B12" s="16">
        <f>[8]Março!$D$5</f>
        <v>20.399999999999999</v>
      </c>
      <c r="C12" s="16">
        <f>[8]Março!$D$6</f>
        <v>19.3</v>
      </c>
      <c r="D12" s="16">
        <f>[8]Março!$D$7</f>
        <v>18.899999999999999</v>
      </c>
      <c r="E12" s="16">
        <f>[8]Março!$D$8</f>
        <v>19.3</v>
      </c>
      <c r="F12" s="16">
        <f>[8]Março!$D$9</f>
        <v>18.3</v>
      </c>
      <c r="G12" s="16">
        <f>[8]Março!$D$10</f>
        <v>19.600000000000001</v>
      </c>
      <c r="H12" s="16">
        <f>[8]Março!$D$11</f>
        <v>20.3</v>
      </c>
      <c r="I12" s="16">
        <f>[8]Março!$D$12</f>
        <v>20.6</v>
      </c>
      <c r="J12" s="16">
        <f>[8]Março!$D$13</f>
        <v>19.399999999999999</v>
      </c>
      <c r="K12" s="16">
        <f>[8]Março!$D$14</f>
        <v>19.899999999999999</v>
      </c>
      <c r="L12" s="16">
        <f>[8]Março!$D$15</f>
        <v>19.5</v>
      </c>
      <c r="M12" s="16">
        <f>[8]Março!$D$16</f>
        <v>18.899999999999999</v>
      </c>
      <c r="N12" s="16">
        <f>[8]Março!$D$17</f>
        <v>17.3</v>
      </c>
      <c r="O12" s="16">
        <f>[8]Março!$D$18</f>
        <v>17.100000000000001</v>
      </c>
      <c r="P12" s="16">
        <f>[8]Março!$D$19</f>
        <v>17.5</v>
      </c>
      <c r="Q12" s="16">
        <f>[8]Março!$D$20</f>
        <v>18.899999999999999</v>
      </c>
      <c r="R12" s="16">
        <f>[8]Março!$D$21</f>
        <v>20.3</v>
      </c>
      <c r="S12" s="16">
        <f>[8]Março!$D$22</f>
        <v>18.7</v>
      </c>
      <c r="T12" s="16">
        <f>[8]Março!$D$23</f>
        <v>18.399999999999999</v>
      </c>
      <c r="U12" s="16">
        <f>[8]Março!$D$24</f>
        <v>17</v>
      </c>
      <c r="V12" s="16">
        <f>[8]Março!$D$25</f>
        <v>18.2</v>
      </c>
      <c r="W12" s="16">
        <f>[8]Março!$D$26</f>
        <v>17.600000000000001</v>
      </c>
      <c r="X12" s="16">
        <f>[8]Março!$D$27</f>
        <v>18</v>
      </c>
      <c r="Y12" s="16">
        <f>[8]Março!$D$28</f>
        <v>20.2</v>
      </c>
      <c r="Z12" s="16">
        <f>[8]Março!$D$29</f>
        <v>20</v>
      </c>
      <c r="AA12" s="16">
        <f>[8]Março!$D$30</f>
        <v>20.3</v>
      </c>
      <c r="AB12" s="16">
        <f>[8]Março!$D$31</f>
        <v>18.600000000000001</v>
      </c>
      <c r="AC12" s="16">
        <f>[8]Março!$D$32</f>
        <v>19.100000000000001</v>
      </c>
      <c r="AD12" s="16">
        <f>[8]Março!$D$33</f>
        <v>20.9</v>
      </c>
      <c r="AE12" s="16">
        <f>[8]Março!$D$34</f>
        <v>20.3</v>
      </c>
      <c r="AF12" s="16">
        <f>[8]Março!$D$35</f>
        <v>20.2</v>
      </c>
      <c r="AG12" s="33">
        <f t="shared" si="1"/>
        <v>17</v>
      </c>
      <c r="AH12" s="36">
        <f t="shared" si="2"/>
        <v>19.129032258064516</v>
      </c>
    </row>
    <row r="13" spans="1:34" ht="17.100000000000001" customHeight="1" x14ac:dyDescent="0.2">
      <c r="A13" s="14" t="s">
        <v>5</v>
      </c>
      <c r="B13" s="16">
        <f>[9]Março!$D$5</f>
        <v>25.2</v>
      </c>
      <c r="C13" s="16">
        <f>[9]Março!$D$6</f>
        <v>24.2</v>
      </c>
      <c r="D13" s="17">
        <f>[9]Março!$D$7</f>
        <v>24.9</v>
      </c>
      <c r="E13" s="17">
        <f>[9]Março!$D$8</f>
        <v>23.7</v>
      </c>
      <c r="F13" s="17">
        <f>[9]Março!$D$9</f>
        <v>24.9</v>
      </c>
      <c r="G13" s="17">
        <f>[9]Março!$D$10</f>
        <v>24.5</v>
      </c>
      <c r="H13" s="17">
        <f>[9]Março!$D$11</f>
        <v>25.4</v>
      </c>
      <c r="I13" s="17">
        <f>[9]Março!$D$12</f>
        <v>24.9</v>
      </c>
      <c r="J13" s="17">
        <f>[9]Março!$D$13</f>
        <v>24.4</v>
      </c>
      <c r="K13" s="17">
        <f>[9]Março!$D$14</f>
        <v>25.2</v>
      </c>
      <c r="L13" s="17">
        <f>[9]Março!$D$15</f>
        <v>24.2</v>
      </c>
      <c r="M13" s="17">
        <f>[9]Março!$D$16</f>
        <v>25</v>
      </c>
      <c r="N13" s="17">
        <f>[9]Março!$D$17</f>
        <v>25.2</v>
      </c>
      <c r="O13" s="17">
        <f>[9]Março!$D$18</f>
        <v>25.9</v>
      </c>
      <c r="P13" s="16">
        <f>[9]Março!$D$19</f>
        <v>25.9</v>
      </c>
      <c r="Q13" s="16">
        <f>[9]Março!$D$20</f>
        <v>25.3</v>
      </c>
      <c r="R13" s="16">
        <f>[9]Março!$D$21</f>
        <v>26.1</v>
      </c>
      <c r="S13" s="16">
        <f>[9]Março!$D$22</f>
        <v>23.4</v>
      </c>
      <c r="T13" s="16">
        <f>[9]Março!$D$23</f>
        <v>25.3</v>
      </c>
      <c r="U13" s="16">
        <f>[9]Março!$D$24</f>
        <v>24</v>
      </c>
      <c r="V13" s="16">
        <f>[9]Março!$D$25</f>
        <v>24.9</v>
      </c>
      <c r="W13" s="16">
        <f>[9]Março!$D$26</f>
        <v>25.3</v>
      </c>
      <c r="X13" s="16">
        <f>[9]Março!$D$27</f>
        <v>24</v>
      </c>
      <c r="Y13" s="16">
        <f>[9]Março!$D$28</f>
        <v>22.1</v>
      </c>
      <c r="Z13" s="16">
        <f>[9]Março!$D$29</f>
        <v>25.3</v>
      </c>
      <c r="AA13" s="16">
        <f>[9]Março!$D$30</f>
        <v>23.6</v>
      </c>
      <c r="AB13" s="16">
        <f>[9]Março!$D$31</f>
        <v>20.7</v>
      </c>
      <c r="AC13" s="16">
        <f>[9]Março!$D$32</f>
        <v>20.9</v>
      </c>
      <c r="AD13" s="16">
        <f>[9]Março!$D$33</f>
        <v>23</v>
      </c>
      <c r="AE13" s="16">
        <f>[9]Março!$D$34</f>
        <v>23.6</v>
      </c>
      <c r="AF13" s="16">
        <f>[9]Março!$D$35</f>
        <v>23.9</v>
      </c>
      <c r="AG13" s="33">
        <f t="shared" si="1"/>
        <v>20.7</v>
      </c>
      <c r="AH13" s="36">
        <f>AVERAGE(B13:AF13)</f>
        <v>24.351612903225806</v>
      </c>
    </row>
    <row r="14" spans="1:34" ht="17.100000000000001" customHeight="1" x14ac:dyDescent="0.2">
      <c r="A14" s="14" t="s">
        <v>48</v>
      </c>
      <c r="B14" s="16">
        <f>[10]Março!$D$5</f>
        <v>20.399999999999999</v>
      </c>
      <c r="C14" s="16">
        <f>[10]Março!$D$6</f>
        <v>19.899999999999999</v>
      </c>
      <c r="D14" s="17">
        <f>[10]Março!$D$7</f>
        <v>20.3</v>
      </c>
      <c r="E14" s="17">
        <f>[10]Março!$D$8</f>
        <v>19.899999999999999</v>
      </c>
      <c r="F14" s="17">
        <f>[10]Março!$D$9</f>
        <v>19.3</v>
      </c>
      <c r="G14" s="17">
        <f>[10]Março!$D$10</f>
        <v>20.6</v>
      </c>
      <c r="H14" s="17">
        <f>[10]Março!$D$11</f>
        <v>20.5</v>
      </c>
      <c r="I14" s="17">
        <f>[10]Março!$D$12</f>
        <v>20.3</v>
      </c>
      <c r="J14" s="17">
        <f>[10]Março!$D$13</f>
        <v>20.2</v>
      </c>
      <c r="K14" s="17">
        <f>[10]Março!$D$14</f>
        <v>19.3</v>
      </c>
      <c r="L14" s="17">
        <f>[10]Março!$D$15</f>
        <v>19.600000000000001</v>
      </c>
      <c r="M14" s="17">
        <f>[10]Março!$D$16</f>
        <v>17.8</v>
      </c>
      <c r="N14" s="17">
        <f>[10]Março!$D$17</f>
        <v>17.399999999999999</v>
      </c>
      <c r="O14" s="17">
        <f>[10]Março!$D$18</f>
        <v>17.899999999999999</v>
      </c>
      <c r="P14" s="16">
        <f>[10]Março!$D$19</f>
        <v>18.8</v>
      </c>
      <c r="Q14" s="16">
        <f>[10]Março!$D$20</f>
        <v>17.899999999999999</v>
      </c>
      <c r="R14" s="16">
        <f>[10]Março!$D$21</f>
        <v>19.5</v>
      </c>
      <c r="S14" s="16">
        <f>[10]Março!$D$22</f>
        <v>18.899999999999999</v>
      </c>
      <c r="T14" s="16">
        <f>[10]Março!$D$23</f>
        <v>18.3</v>
      </c>
      <c r="U14" s="16">
        <f>[10]Março!$D$24</f>
        <v>16.899999999999999</v>
      </c>
      <c r="V14" s="16">
        <f>[10]Março!$D$25</f>
        <v>18.8</v>
      </c>
      <c r="W14" s="16">
        <f>[10]Março!$D$26</f>
        <v>17.8</v>
      </c>
      <c r="X14" s="16">
        <f>[10]Março!$D$27</f>
        <v>18.600000000000001</v>
      </c>
      <c r="Y14" s="16">
        <f>[10]Março!$D$28</f>
        <v>20.100000000000001</v>
      </c>
      <c r="Z14" s="16">
        <f>[10]Março!$D$29</f>
        <v>19.3</v>
      </c>
      <c r="AA14" s="16">
        <f>[10]Março!$D$30</f>
        <v>20</v>
      </c>
      <c r="AB14" s="16">
        <f>[10]Março!$D$31</f>
        <v>19.100000000000001</v>
      </c>
      <c r="AC14" s="16">
        <f>[10]Março!$D$32</f>
        <v>19.3</v>
      </c>
      <c r="AD14" s="16">
        <f>[10]Março!$D$33</f>
        <v>21.1</v>
      </c>
      <c r="AE14" s="16">
        <f>[10]Março!$D$34</f>
        <v>19.100000000000001</v>
      </c>
      <c r="AF14" s="16">
        <f>[10]Março!$D$35</f>
        <v>20.5</v>
      </c>
      <c r="AG14" s="33">
        <f>MIN(B14:AF14)</f>
        <v>16.899999999999999</v>
      </c>
      <c r="AH14" s="36">
        <f>AVERAGE(B14:AF14)</f>
        <v>19.270967741935486</v>
      </c>
    </row>
    <row r="15" spans="1:34" ht="17.100000000000001" customHeight="1" x14ac:dyDescent="0.2">
      <c r="A15" s="14" t="s">
        <v>6</v>
      </c>
      <c r="B15" s="17">
        <f>[11]Março!$D$5</f>
        <v>22.4</v>
      </c>
      <c r="C15" s="17">
        <f>[11]Março!$D$6</f>
        <v>22.5</v>
      </c>
      <c r="D15" s="17">
        <f>[11]Março!$D$7</f>
        <v>22.7</v>
      </c>
      <c r="E15" s="17">
        <f>[11]Março!$D$8</f>
        <v>21.9</v>
      </c>
      <c r="F15" s="17">
        <f>[11]Março!$D$9</f>
        <v>22.4</v>
      </c>
      <c r="G15" s="17">
        <f>[11]Março!$D$10</f>
        <v>22.2</v>
      </c>
      <c r="H15" s="17">
        <f>[11]Março!$D$11</f>
        <v>22.8</v>
      </c>
      <c r="I15" s="17">
        <f>[11]Março!$D$12</f>
        <v>22.3</v>
      </c>
      <c r="J15" s="17">
        <f>[11]Março!$D$13</f>
        <v>22.6</v>
      </c>
      <c r="K15" s="17">
        <f>[11]Março!$D$14</f>
        <v>21.2</v>
      </c>
      <c r="L15" s="17">
        <f>[11]Março!$D$15</f>
        <v>20.7</v>
      </c>
      <c r="M15" s="17">
        <f>[11]Março!$D$16</f>
        <v>19.899999999999999</v>
      </c>
      <c r="N15" s="17">
        <f>[11]Março!$D$17</f>
        <v>20.399999999999999</v>
      </c>
      <c r="O15" s="17">
        <f>[11]Março!$D$18</f>
        <v>20.3</v>
      </c>
      <c r="P15" s="17">
        <f>[11]Março!$D$19</f>
        <v>21.3</v>
      </c>
      <c r="Q15" s="17">
        <f>[11]Março!$D$20</f>
        <v>20.3</v>
      </c>
      <c r="R15" s="17">
        <f>[11]Março!$D$21</f>
        <v>22.4</v>
      </c>
      <c r="S15" s="17">
        <f>[11]Março!$D$22</f>
        <v>20.6</v>
      </c>
      <c r="T15" s="17">
        <f>[11]Março!$D$23</f>
        <v>19.899999999999999</v>
      </c>
      <c r="U15" s="17">
        <f>[11]Março!$D$24</f>
        <v>19.600000000000001</v>
      </c>
      <c r="V15" s="17">
        <f>[11]Março!$D$25</f>
        <v>20.399999999999999</v>
      </c>
      <c r="W15" s="17">
        <f>[11]Março!$D$26</f>
        <v>20.100000000000001</v>
      </c>
      <c r="X15" s="17">
        <f>[11]Março!$D$27</f>
        <v>19.5</v>
      </c>
      <c r="Y15" s="17">
        <f>[11]Março!$D$28</f>
        <v>18.8</v>
      </c>
      <c r="Z15" s="17">
        <f>[11]Março!$D$29</f>
        <v>22.3</v>
      </c>
      <c r="AA15" s="17">
        <f>[11]Março!$D$30</f>
        <v>22.9</v>
      </c>
      <c r="AB15" s="17">
        <f>[11]Março!$D$31</f>
        <v>22.1</v>
      </c>
      <c r="AC15" s="17">
        <f>[11]Março!$D$32</f>
        <v>20.7</v>
      </c>
      <c r="AD15" s="17">
        <f>[11]Março!$D$33</f>
        <v>22.5</v>
      </c>
      <c r="AE15" s="17">
        <f>[11]Março!$D$34</f>
        <v>22.3</v>
      </c>
      <c r="AF15" s="17">
        <f>[11]Março!$D$35</f>
        <v>21.4</v>
      </c>
      <c r="AG15" s="33">
        <f t="shared" si="1"/>
        <v>18.8</v>
      </c>
      <c r="AH15" s="36">
        <f t="shared" si="2"/>
        <v>21.335483870967742</v>
      </c>
    </row>
    <row r="16" spans="1:34" ht="17.100000000000001" customHeight="1" x14ac:dyDescent="0.2">
      <c r="A16" s="14" t="s">
        <v>7</v>
      </c>
      <c r="B16" s="17">
        <f>[12]Março!$D$5</f>
        <v>24.4</v>
      </c>
      <c r="C16" s="17">
        <f>[12]Março!$D$6</f>
        <v>26.8</v>
      </c>
      <c r="D16" s="17">
        <f>[12]Março!$D$7</f>
        <v>26</v>
      </c>
      <c r="E16" s="17">
        <f>[12]Março!$D$8</f>
        <v>26.1</v>
      </c>
      <c r="F16" s="17">
        <f>[12]Março!$D$9</f>
        <v>26.7</v>
      </c>
      <c r="G16" s="17">
        <f>[12]Março!$D$10</f>
        <v>29.2</v>
      </c>
      <c r="H16" s="17">
        <f>[12]Março!$D$11</f>
        <v>26.2</v>
      </c>
      <c r="I16" s="17" t="str">
        <f>[12]Março!$D$12</f>
        <v>*</v>
      </c>
      <c r="J16" s="17">
        <f>[12]Março!$D$13</f>
        <v>26.3</v>
      </c>
      <c r="K16" s="17">
        <f>[12]Março!$D$14</f>
        <v>26.8</v>
      </c>
      <c r="L16" s="17">
        <f>[12]Março!$D$15</f>
        <v>28</v>
      </c>
      <c r="M16" s="17">
        <f>[12]Março!$D$16</f>
        <v>29.6</v>
      </c>
      <c r="N16" s="17">
        <f>[12]Março!$D$17</f>
        <v>22.5</v>
      </c>
      <c r="O16" s="17">
        <f>[12]Março!$D$18</f>
        <v>18</v>
      </c>
      <c r="P16" s="17">
        <f>[12]Março!$D$19</f>
        <v>23.6</v>
      </c>
      <c r="Q16" s="17">
        <f>[12]Março!$D$20</f>
        <v>27.6</v>
      </c>
      <c r="R16" s="17">
        <f>[12]Março!$D$21</f>
        <v>21.7</v>
      </c>
      <c r="S16" s="17">
        <f>[12]Março!$D$22</f>
        <v>20.5</v>
      </c>
      <c r="T16" s="17">
        <f>[12]Março!$D$23</f>
        <v>21</v>
      </c>
      <c r="U16" s="17">
        <f>[12]Março!$D$24</f>
        <v>20.100000000000001</v>
      </c>
      <c r="V16" s="17">
        <f>[12]Março!$D$25</f>
        <v>21.4</v>
      </c>
      <c r="W16" s="17">
        <f>[12]Março!$D$26</f>
        <v>19.2</v>
      </c>
      <c r="X16" s="17">
        <f>[12]Março!$D$27</f>
        <v>13.8</v>
      </c>
      <c r="Y16" s="17">
        <f>[12]Março!$D$28</f>
        <v>19</v>
      </c>
      <c r="Z16" s="17">
        <f>[12]Março!$D$29</f>
        <v>20.9</v>
      </c>
      <c r="AA16" s="17">
        <f>[12]Março!$D$30</f>
        <v>21.3</v>
      </c>
      <c r="AB16" s="17">
        <f>[12]Março!$D$31</f>
        <v>20.8</v>
      </c>
      <c r="AC16" s="17">
        <f>[12]Março!$D$32</f>
        <v>20.7</v>
      </c>
      <c r="AD16" s="17">
        <f>[12]Março!$D$33</f>
        <v>21.7</v>
      </c>
      <c r="AE16" s="17">
        <f>[12]Março!$D$34</f>
        <v>21.6</v>
      </c>
      <c r="AF16" s="17">
        <f>[12]Março!$D$35</f>
        <v>17.8</v>
      </c>
      <c r="AG16" s="33">
        <f t="shared" si="1"/>
        <v>13.8</v>
      </c>
      <c r="AH16" s="36">
        <f>AVERAGE(B16:AF16)</f>
        <v>22.976666666666667</v>
      </c>
    </row>
    <row r="17" spans="1:34" ht="17.100000000000001" customHeight="1" x14ac:dyDescent="0.2">
      <c r="A17" s="14" t="s">
        <v>8</v>
      </c>
      <c r="B17" s="17">
        <f>[13]Março!$D$5</f>
        <v>21.3</v>
      </c>
      <c r="C17" s="17">
        <f>[13]Março!$D$6</f>
        <v>21.4</v>
      </c>
      <c r="D17" s="17">
        <f>[13]Março!$D$7</f>
        <v>23.2</v>
      </c>
      <c r="E17" s="17">
        <f>[13]Março!$D$8</f>
        <v>22.9</v>
      </c>
      <c r="F17" s="17">
        <f>[13]Março!$D$9</f>
        <v>21.6</v>
      </c>
      <c r="G17" s="17">
        <f>[13]Março!$D$10</f>
        <v>20.7</v>
      </c>
      <c r="H17" s="17">
        <f>[13]Março!$D$11</f>
        <v>21.1</v>
      </c>
      <c r="I17" s="17">
        <f>[13]Março!$D$12</f>
        <v>22.3</v>
      </c>
      <c r="J17" s="17">
        <f>[13]Março!$D$13</f>
        <v>21.5</v>
      </c>
      <c r="K17" s="17">
        <f>[13]Março!$D$14</f>
        <v>20.6</v>
      </c>
      <c r="L17" s="17">
        <f>[13]Março!$D$15</f>
        <v>20.5</v>
      </c>
      <c r="M17" s="17">
        <f>[13]Março!$D$16</f>
        <v>19.600000000000001</v>
      </c>
      <c r="N17" s="17">
        <f>[13]Março!$D$17</f>
        <v>18.3</v>
      </c>
      <c r="O17" s="17">
        <f>[13]Março!$D$18</f>
        <v>17.899999999999999</v>
      </c>
      <c r="P17" s="17">
        <f>[13]Março!$D$19</f>
        <v>20.5</v>
      </c>
      <c r="Q17" s="17">
        <f>[13]Março!$D$20</f>
        <v>20.2</v>
      </c>
      <c r="R17" s="17">
        <f>[13]Março!$D$21</f>
        <v>20.5</v>
      </c>
      <c r="S17" s="17">
        <f>[13]Março!$D$22</f>
        <v>21.8</v>
      </c>
      <c r="T17" s="17">
        <f>[13]Março!$D$23</f>
        <v>20.5</v>
      </c>
      <c r="U17" s="17">
        <f>[13]Março!$D$24</f>
        <v>19.5</v>
      </c>
      <c r="V17" s="17">
        <f>[13]Março!$D$25</f>
        <v>21</v>
      </c>
      <c r="W17" s="17">
        <f>[13]Março!$D$26</f>
        <v>19.600000000000001</v>
      </c>
      <c r="X17" s="17">
        <f>[13]Março!$D$27</f>
        <v>14.9</v>
      </c>
      <c r="Y17" s="17">
        <f>[13]Março!$D$28</f>
        <v>17.899999999999999</v>
      </c>
      <c r="Z17" s="17">
        <f>[13]Março!$D$29</f>
        <v>18.399999999999999</v>
      </c>
      <c r="AA17" s="17">
        <f>[13]Março!$D$30</f>
        <v>20.7</v>
      </c>
      <c r="AB17" s="17">
        <f>[13]Março!$D$31</f>
        <v>20.9</v>
      </c>
      <c r="AC17" s="17">
        <f>[13]Março!$D$32</f>
        <v>21.2</v>
      </c>
      <c r="AD17" s="17">
        <f>[13]Março!$D$33</f>
        <v>22</v>
      </c>
      <c r="AE17" s="17">
        <f>[13]Março!$D$34</f>
        <v>21.5</v>
      </c>
      <c r="AF17" s="17">
        <f>[13]Março!$D$35</f>
        <v>16.7</v>
      </c>
      <c r="AG17" s="33">
        <f>MIN(B17:AF17)</f>
        <v>14.9</v>
      </c>
      <c r="AH17" s="36">
        <f>AVERAGE(B17:AF17)</f>
        <v>20.345161290322583</v>
      </c>
    </row>
    <row r="18" spans="1:34" ht="17.100000000000001" customHeight="1" x14ac:dyDescent="0.2">
      <c r="A18" s="14" t="s">
        <v>9</v>
      </c>
      <c r="B18" s="17">
        <f>[14]Março!$D$5</f>
        <v>21.6</v>
      </c>
      <c r="C18" s="17">
        <f>[14]Março!$D$6</f>
        <v>21.9</v>
      </c>
      <c r="D18" s="17">
        <f>[14]Março!$D$7</f>
        <v>22.7</v>
      </c>
      <c r="E18" s="17">
        <f>[14]Março!$D$8</f>
        <v>22.6</v>
      </c>
      <c r="F18" s="17">
        <f>[14]Março!$D$9</f>
        <v>21.8</v>
      </c>
      <c r="G18" s="17">
        <f>[14]Março!$D$10</f>
        <v>22.1</v>
      </c>
      <c r="H18" s="17">
        <f>[14]Março!$D$11</f>
        <v>22</v>
      </c>
      <c r="I18" s="17">
        <f>[14]Março!$D$12</f>
        <v>20.9</v>
      </c>
      <c r="J18" s="17">
        <f>[14]Março!$D$13</f>
        <v>21</v>
      </c>
      <c r="K18" s="17">
        <f>[14]Março!$D$14</f>
        <v>20.3</v>
      </c>
      <c r="L18" s="17">
        <f>[14]Março!$D$15</f>
        <v>22.2</v>
      </c>
      <c r="M18" s="17">
        <f>[14]Março!$D$16</f>
        <v>20</v>
      </c>
      <c r="N18" s="17">
        <f>[14]Março!$D$17</f>
        <v>18.899999999999999</v>
      </c>
      <c r="O18" s="17">
        <f>[14]Março!$D$18</f>
        <v>18.899999999999999</v>
      </c>
      <c r="P18" s="17">
        <f>[14]Março!$D$19</f>
        <v>19.899999999999999</v>
      </c>
      <c r="Q18" s="17">
        <f>[14]Março!$D$20</f>
        <v>22.1</v>
      </c>
      <c r="R18" s="17">
        <f>[14]Março!$D$21</f>
        <v>23.1</v>
      </c>
      <c r="S18" s="17">
        <f>[14]Março!$D$22</f>
        <v>21.7</v>
      </c>
      <c r="T18" s="17">
        <f>[14]Março!$D$23</f>
        <v>20.399999999999999</v>
      </c>
      <c r="U18" s="17">
        <f>[14]Março!$D$24</f>
        <v>20.2</v>
      </c>
      <c r="V18" s="17">
        <f>[14]Março!$D$25</f>
        <v>21</v>
      </c>
      <c r="W18" s="17">
        <f>[14]Março!$D$26</f>
        <v>20.7</v>
      </c>
      <c r="X18" s="17">
        <f>[14]Março!$D$27</f>
        <v>16.5</v>
      </c>
      <c r="Y18" s="17">
        <f>[14]Março!$D$28</f>
        <v>20.399999999999999</v>
      </c>
      <c r="Z18" s="17">
        <f>[14]Março!$D$29</f>
        <v>19.899999999999999</v>
      </c>
      <c r="AA18" s="17">
        <f>[14]Março!$D$30</f>
        <v>22.7</v>
      </c>
      <c r="AB18" s="17">
        <f>[14]Março!$D$31</f>
        <v>20.3</v>
      </c>
      <c r="AC18" s="17">
        <f>[14]Março!$D$32</f>
        <v>21.8</v>
      </c>
      <c r="AD18" s="17">
        <f>[14]Março!$D$33</f>
        <v>21.9</v>
      </c>
      <c r="AE18" s="17">
        <f>[14]Março!$D$34</f>
        <v>21.9</v>
      </c>
      <c r="AF18" s="17">
        <f>[14]Março!$D$35</f>
        <v>20.3</v>
      </c>
      <c r="AG18" s="33">
        <f t="shared" ref="AG18:AG30" si="5">MIN(B18:AF18)</f>
        <v>16.5</v>
      </c>
      <c r="AH18" s="36">
        <f t="shared" ref="AH18:AH30" si="6">AVERAGE(B18:AF18)</f>
        <v>21.022580645161284</v>
      </c>
    </row>
    <row r="19" spans="1:34" ht="17.100000000000001" customHeight="1" x14ac:dyDescent="0.2">
      <c r="A19" s="14" t="s">
        <v>47</v>
      </c>
      <c r="B19" s="17">
        <f>[15]Março!$D$5</f>
        <v>22.1</v>
      </c>
      <c r="C19" s="17">
        <f>[15]Março!$D$6</f>
        <v>23.2</v>
      </c>
      <c r="D19" s="17">
        <f>[15]Março!$D$7</f>
        <v>23.7</v>
      </c>
      <c r="E19" s="17">
        <f>[15]Março!$D$8</f>
        <v>24.7</v>
      </c>
      <c r="F19" s="17">
        <f>[15]Março!$D$9</f>
        <v>23.5</v>
      </c>
      <c r="G19" s="17">
        <f>[15]Março!$D$10</f>
        <v>23</v>
      </c>
      <c r="H19" s="17">
        <f>[15]Março!$D$11</f>
        <v>23.2</v>
      </c>
      <c r="I19" s="17">
        <f>[15]Março!$D$12</f>
        <v>23.1</v>
      </c>
      <c r="J19" s="17">
        <f>[15]Março!$D$13</f>
        <v>22.1</v>
      </c>
      <c r="K19" s="17">
        <f>[15]Março!$D$14</f>
        <v>20.7</v>
      </c>
      <c r="L19" s="17">
        <f>[15]Março!$D$15</f>
        <v>21.5</v>
      </c>
      <c r="M19" s="17">
        <f>[15]Março!$D$16</f>
        <v>20.8</v>
      </c>
      <c r="N19" s="17">
        <f>[15]Março!$D$17</f>
        <v>20.100000000000001</v>
      </c>
      <c r="O19" s="17">
        <f>[15]Março!$D$18</f>
        <v>20.7</v>
      </c>
      <c r="P19" s="17">
        <f>[15]Março!$D$19</f>
        <v>22</v>
      </c>
      <c r="Q19" s="17">
        <f>[15]Março!$D$20</f>
        <v>21.7</v>
      </c>
      <c r="R19" s="17">
        <f>[15]Março!$D$21</f>
        <v>21.7</v>
      </c>
      <c r="S19" s="17">
        <f>[15]Março!$D$22</f>
        <v>20.8</v>
      </c>
      <c r="T19" s="17">
        <f>[15]Março!$D$23</f>
        <v>21.7</v>
      </c>
      <c r="U19" s="17">
        <f>[15]Março!$D$24</f>
        <v>20.7</v>
      </c>
      <c r="V19" s="17">
        <f>[15]Março!$D$25</f>
        <v>20.5</v>
      </c>
      <c r="W19" s="17">
        <f>[15]Março!$D$26</f>
        <v>20</v>
      </c>
      <c r="X19" s="17">
        <f>[15]Março!$D$27</f>
        <v>15.2</v>
      </c>
      <c r="Y19" s="17">
        <f>[15]Março!$D$28</f>
        <v>15.5</v>
      </c>
      <c r="Z19" s="17">
        <f>[15]Março!$D$29</f>
        <v>19.399999999999999</v>
      </c>
      <c r="AA19" s="17">
        <f>[15]Março!$D$30</f>
        <v>23.1</v>
      </c>
      <c r="AB19" s="17">
        <f>[15]Março!$D$31</f>
        <v>22.5</v>
      </c>
      <c r="AC19" s="17">
        <f>[15]Março!$D$32</f>
        <v>21.9</v>
      </c>
      <c r="AD19" s="17">
        <f>[15]Março!$D$33</f>
        <v>22</v>
      </c>
      <c r="AE19" s="17">
        <f>[15]Março!$D$34</f>
        <v>20.100000000000001</v>
      </c>
      <c r="AF19" s="17">
        <f>[15]Março!$D$35</f>
        <v>20.2</v>
      </c>
      <c r="AG19" s="33">
        <f t="shared" ref="AG19" si="7">MIN(B19:AF19)</f>
        <v>15.2</v>
      </c>
      <c r="AH19" s="36">
        <f t="shared" ref="AH19" si="8">AVERAGE(B19:AF19)</f>
        <v>21.335483870967742</v>
      </c>
    </row>
    <row r="20" spans="1:34" ht="17.100000000000001" customHeight="1" x14ac:dyDescent="0.2">
      <c r="A20" s="14" t="s">
        <v>10</v>
      </c>
      <c r="B20" s="17">
        <f>[16]Março!$D$5</f>
        <v>22</v>
      </c>
      <c r="C20" s="17">
        <f>[16]Março!$D$6</f>
        <v>22.5</v>
      </c>
      <c r="D20" s="17">
        <f>[16]Março!$D$7</f>
        <v>22.7</v>
      </c>
      <c r="E20" s="17">
        <f>[16]Março!$D$8</f>
        <v>20.3</v>
      </c>
      <c r="F20" s="17">
        <f>[16]Março!$D$9</f>
        <v>22</v>
      </c>
      <c r="G20" s="17">
        <f>[16]Março!$D$10</f>
        <v>22</v>
      </c>
      <c r="H20" s="17">
        <f>[16]Março!$D$11</f>
        <v>21.2</v>
      </c>
      <c r="I20" s="17">
        <f>[16]Março!$D$12</f>
        <v>20.8</v>
      </c>
      <c r="J20" s="17">
        <f>[16]Março!$D$13</f>
        <v>21.2</v>
      </c>
      <c r="K20" s="17">
        <f>[16]Março!$D$14</f>
        <v>20.6</v>
      </c>
      <c r="L20" s="17">
        <f>[16]Março!$D$15</f>
        <v>21</v>
      </c>
      <c r="M20" s="17">
        <f>[16]Março!$D$16</f>
        <v>20.100000000000001</v>
      </c>
      <c r="N20" s="17">
        <f>[16]Março!$D$17</f>
        <v>18</v>
      </c>
      <c r="O20" s="17">
        <f>[16]Março!$D$18</f>
        <v>18.7</v>
      </c>
      <c r="P20" s="17">
        <f>[16]Março!$D$19</f>
        <v>20.100000000000001</v>
      </c>
      <c r="Q20" s="17">
        <f>[16]Março!$D$20</f>
        <v>20.100000000000001</v>
      </c>
      <c r="R20" s="17">
        <f>[16]Março!$D$21</f>
        <v>21.2</v>
      </c>
      <c r="S20" s="17">
        <f>[16]Março!$D$22</f>
        <v>21.2</v>
      </c>
      <c r="T20" s="17">
        <f>[16]Março!$D$23</f>
        <v>21.5</v>
      </c>
      <c r="U20" s="17">
        <f>[16]Março!$D$24</f>
        <v>20.100000000000001</v>
      </c>
      <c r="V20" s="17">
        <f>[16]Março!$D$25</f>
        <v>20.6</v>
      </c>
      <c r="W20" s="17">
        <f>[16]Março!$D$26</f>
        <v>19.3</v>
      </c>
      <c r="X20" s="17">
        <f>[16]Março!$D$27</f>
        <v>14.7</v>
      </c>
      <c r="Y20" s="17">
        <f>[16]Março!$D$28</f>
        <v>16.7</v>
      </c>
      <c r="Z20" s="17">
        <f>[16]Março!$D$29</f>
        <v>18.600000000000001</v>
      </c>
      <c r="AA20" s="17">
        <f>[16]Março!$D$30</f>
        <v>21.9</v>
      </c>
      <c r="AB20" s="17">
        <f>[16]Março!$D$31</f>
        <v>21.2</v>
      </c>
      <c r="AC20" s="17">
        <f>[16]Março!$D$32</f>
        <v>21.2</v>
      </c>
      <c r="AD20" s="17">
        <f>[16]Março!$D$33</f>
        <v>21.8</v>
      </c>
      <c r="AE20" s="17">
        <f>[16]Março!$D$34</f>
        <v>20.8</v>
      </c>
      <c r="AF20" s="17">
        <f>[16]Março!$D$35</f>
        <v>19.100000000000001</v>
      </c>
      <c r="AG20" s="33">
        <f t="shared" si="5"/>
        <v>14.7</v>
      </c>
      <c r="AH20" s="36">
        <f t="shared" si="6"/>
        <v>20.425806451612903</v>
      </c>
    </row>
    <row r="21" spans="1:34" ht="17.100000000000001" customHeight="1" x14ac:dyDescent="0.2">
      <c r="A21" s="14" t="s">
        <v>11</v>
      </c>
      <c r="B21" s="17">
        <f>[17]Março!$D$5</f>
        <v>21.5</v>
      </c>
      <c r="C21" s="17">
        <f>[17]Março!$D$6</f>
        <v>22.1</v>
      </c>
      <c r="D21" s="17">
        <f>[17]Março!$D$7</f>
        <v>21.3</v>
      </c>
      <c r="E21" s="17">
        <f>[17]Março!$D$8</f>
        <v>23.6</v>
      </c>
      <c r="F21" s="17">
        <f>[17]Março!$D$9</f>
        <v>20.6</v>
      </c>
      <c r="G21" s="17">
        <f>[17]Março!$D$10</f>
        <v>20.9</v>
      </c>
      <c r="H21" s="17">
        <f>[17]Março!$D$11</f>
        <v>21.5</v>
      </c>
      <c r="I21" s="17">
        <f>[17]Março!$D$12</f>
        <v>21.2</v>
      </c>
      <c r="J21" s="17">
        <f>[17]Março!$D$13</f>
        <v>20.7</v>
      </c>
      <c r="K21" s="17">
        <f>[17]Março!$D$14</f>
        <v>19.100000000000001</v>
      </c>
      <c r="L21" s="17">
        <f>[17]Março!$D$15</f>
        <v>20.2</v>
      </c>
      <c r="M21" s="17">
        <f>[17]Março!$D$16</f>
        <v>20.6</v>
      </c>
      <c r="N21" s="17">
        <f>[17]Março!$D$17</f>
        <v>18.100000000000001</v>
      </c>
      <c r="O21" s="17">
        <f>[17]Março!$D$18</f>
        <v>17.8</v>
      </c>
      <c r="P21" s="17">
        <f>[17]Março!$D$19</f>
        <v>19.8</v>
      </c>
      <c r="Q21" s="17">
        <f>[17]Março!$D$20</f>
        <v>20</v>
      </c>
      <c r="R21" s="17">
        <f>[17]Março!$D$21</f>
        <v>20.399999999999999</v>
      </c>
      <c r="S21" s="17">
        <f>[17]Março!$D$22</f>
        <v>19</v>
      </c>
      <c r="T21" s="17">
        <f>[17]Março!$D$23</f>
        <v>19.7</v>
      </c>
      <c r="U21" s="17">
        <f>[17]Março!$D$24</f>
        <v>20.3</v>
      </c>
      <c r="V21" s="17">
        <f>[17]Março!$D$25</f>
        <v>19.2</v>
      </c>
      <c r="W21" s="17">
        <f>[17]Março!$D$26</f>
        <v>19.100000000000001</v>
      </c>
      <c r="X21" s="17">
        <f>[17]Março!$D$27</f>
        <v>14.8</v>
      </c>
      <c r="Y21" s="17">
        <f>[17]Março!$D$28</f>
        <v>15.2</v>
      </c>
      <c r="Z21" s="17">
        <f>[17]Março!$D$29</f>
        <v>18</v>
      </c>
      <c r="AA21" s="17">
        <f>[17]Março!$D$30</f>
        <v>22.3</v>
      </c>
      <c r="AB21" s="17">
        <f>[17]Março!$D$31</f>
        <v>20.8</v>
      </c>
      <c r="AC21" s="17">
        <f>[17]Março!$D$32</f>
        <v>21</v>
      </c>
      <c r="AD21" s="17">
        <f>[17]Março!$D$33</f>
        <v>22.6</v>
      </c>
      <c r="AE21" s="17">
        <f>[17]Março!$D$34</f>
        <v>19.7</v>
      </c>
      <c r="AF21" s="17">
        <f>[17]Março!$D$35</f>
        <v>19.100000000000001</v>
      </c>
      <c r="AG21" s="33">
        <f t="shared" si="5"/>
        <v>14.8</v>
      </c>
      <c r="AH21" s="36">
        <f t="shared" si="6"/>
        <v>20.006451612903227</v>
      </c>
    </row>
    <row r="22" spans="1:34" ht="17.100000000000001" customHeight="1" x14ac:dyDescent="0.2">
      <c r="A22" s="14" t="s">
        <v>12</v>
      </c>
      <c r="B22" s="17">
        <f>[18]Março!$D$5</f>
        <v>22.7</v>
      </c>
      <c r="C22" s="17">
        <f>[18]Março!$D$6</f>
        <v>23.9</v>
      </c>
      <c r="D22" s="17">
        <f>[18]Março!$D$7</f>
        <v>23.8</v>
      </c>
      <c r="E22" s="17">
        <f>[18]Março!$D$8</f>
        <v>22.9</v>
      </c>
      <c r="F22" s="17">
        <f>[18]Março!$D$9</f>
        <v>23.7</v>
      </c>
      <c r="G22" s="17">
        <f>[18]Março!$D$10</f>
        <v>23.7</v>
      </c>
      <c r="H22" s="17">
        <f>[18]Março!$D$11</f>
        <v>24.3</v>
      </c>
      <c r="I22" s="17">
        <f>[18]Março!$D$12</f>
        <v>23.9</v>
      </c>
      <c r="J22" s="17">
        <f>[18]Março!$D$13</f>
        <v>23.7</v>
      </c>
      <c r="K22" s="17">
        <f>[18]Março!$D$14</f>
        <v>22.6</v>
      </c>
      <c r="L22" s="17">
        <f>[18]Março!$D$15</f>
        <v>22.3</v>
      </c>
      <c r="M22" s="17">
        <f>[18]Março!$D$16</f>
        <v>21.7</v>
      </c>
      <c r="N22" s="17">
        <f>[18]Março!$D$17</f>
        <v>22.7</v>
      </c>
      <c r="O22" s="17">
        <f>[18]Março!$D$18</f>
        <v>23.6</v>
      </c>
      <c r="P22" s="17">
        <f>[18]Março!$D$19</f>
        <v>23.1</v>
      </c>
      <c r="Q22" s="17">
        <f>[18]Março!$D$20</f>
        <v>23.6</v>
      </c>
      <c r="R22" s="17">
        <f>[18]Março!$D$21</f>
        <v>25.1</v>
      </c>
      <c r="S22" s="17">
        <f>[18]Março!$D$22</f>
        <v>27.8</v>
      </c>
      <c r="T22" s="17">
        <f>[18]Março!$D$23</f>
        <v>25.9</v>
      </c>
      <c r="U22" s="17">
        <f>[18]Março!$D$24</f>
        <v>24.1</v>
      </c>
      <c r="V22" s="17">
        <f>[18]Março!$D$25</f>
        <v>25.8</v>
      </c>
      <c r="W22" s="17">
        <f>[18]Março!$D$26</f>
        <v>27.3</v>
      </c>
      <c r="X22" s="17" t="str">
        <f>[18]Março!$D$27</f>
        <v>*</v>
      </c>
      <c r="Y22" s="17" t="str">
        <f>[18]Março!$D$28</f>
        <v>*</v>
      </c>
      <c r="Z22" s="17" t="str">
        <f>[18]Março!$D$29</f>
        <v>*</v>
      </c>
      <c r="AA22" s="17" t="str">
        <f>[18]Março!$D$30</f>
        <v>*</v>
      </c>
      <c r="AB22" s="17" t="str">
        <f>[18]Março!$D$31</f>
        <v>*</v>
      </c>
      <c r="AC22" s="17" t="str">
        <f>[18]Março!$D$32</f>
        <v>*</v>
      </c>
      <c r="AD22" s="17" t="str">
        <f>[18]Março!$D$33</f>
        <v>*</v>
      </c>
      <c r="AE22" s="17" t="str">
        <f>[18]Março!$D$34</f>
        <v>*</v>
      </c>
      <c r="AF22" s="17" t="str">
        <f>[18]Março!$D$35</f>
        <v>*</v>
      </c>
      <c r="AG22" s="33">
        <f t="shared" si="5"/>
        <v>21.7</v>
      </c>
      <c r="AH22" s="36">
        <f t="shared" si="6"/>
        <v>24.009090909090911</v>
      </c>
    </row>
    <row r="23" spans="1:34" ht="17.100000000000001" customHeight="1" x14ac:dyDescent="0.2">
      <c r="A23" s="14" t="s">
        <v>13</v>
      </c>
      <c r="B23" s="17">
        <f>[19]Março!$D$5</f>
        <v>23.3</v>
      </c>
      <c r="C23" s="17">
        <f>[19]Março!$D$6</f>
        <v>23.4</v>
      </c>
      <c r="D23" s="17">
        <f>[19]Março!$D$7</f>
        <v>23.2</v>
      </c>
      <c r="E23" s="17">
        <f>[19]Março!$D$8</f>
        <v>21.9</v>
      </c>
      <c r="F23" s="17">
        <f>[19]Março!$D$9</f>
        <v>22.3</v>
      </c>
      <c r="G23" s="17">
        <f>[19]Março!$D$10</f>
        <v>22.8</v>
      </c>
      <c r="H23" s="17">
        <f>[19]Março!$D$11</f>
        <v>23.1</v>
      </c>
      <c r="I23" s="17">
        <f>[19]Março!$D$12</f>
        <v>22.6</v>
      </c>
      <c r="J23" s="17">
        <f>[19]Março!$D$13</f>
        <v>23.8</v>
      </c>
      <c r="K23" s="17">
        <f>[19]Março!$D$14</f>
        <v>22.7</v>
      </c>
      <c r="L23" s="17">
        <f>[19]Março!$D$15</f>
        <v>22.1</v>
      </c>
      <c r="M23" s="17">
        <f>[19]Março!$D$16</f>
        <v>21.5</v>
      </c>
      <c r="N23" s="17">
        <f>[19]Março!$D$17</f>
        <v>22.4</v>
      </c>
      <c r="O23" s="17">
        <f>[19]Março!$D$18</f>
        <v>22</v>
      </c>
      <c r="P23" s="17">
        <f>[19]Março!$D$19</f>
        <v>21.2</v>
      </c>
      <c r="Q23" s="17">
        <f>[19]Março!$D$20</f>
        <v>21.4</v>
      </c>
      <c r="R23" s="17">
        <f>[19]Março!$D$21</f>
        <v>22.4</v>
      </c>
      <c r="S23" s="17">
        <f>[19]Março!$D$22</f>
        <v>21.9</v>
      </c>
      <c r="T23" s="17">
        <f>[19]Março!$D$23</f>
        <v>20.8</v>
      </c>
      <c r="U23" s="17">
        <f>[19]Março!$D$24</f>
        <v>20.3</v>
      </c>
      <c r="V23" s="17">
        <f>[19]Março!$D$25</f>
        <v>20.8</v>
      </c>
      <c r="W23" s="17">
        <f>[19]Março!$D$26</f>
        <v>20.8</v>
      </c>
      <c r="X23" s="17">
        <f>[19]Março!$D$27</f>
        <v>20.8</v>
      </c>
      <c r="Y23" s="17">
        <f>[19]Março!$D$28</f>
        <v>17.7</v>
      </c>
      <c r="Z23" s="17">
        <f>[19]Março!$D$29</f>
        <v>22.9</v>
      </c>
      <c r="AA23" s="17">
        <f>[19]Março!$D$30</f>
        <v>21.3</v>
      </c>
      <c r="AB23" s="17">
        <f>[19]Março!$D$31</f>
        <v>22.6</v>
      </c>
      <c r="AC23" s="17">
        <f>[19]Março!$D$32</f>
        <v>21.3</v>
      </c>
      <c r="AD23" s="16">
        <f>[19]Março!$D$33</f>
        <v>21.9</v>
      </c>
      <c r="AE23" s="16">
        <f>[19]Março!$D$34</f>
        <v>22.1</v>
      </c>
      <c r="AF23" s="17">
        <f>[19]Março!$D$35</f>
        <v>22.2</v>
      </c>
      <c r="AG23" s="33">
        <f t="shared" si="5"/>
        <v>17.7</v>
      </c>
      <c r="AH23" s="36">
        <f t="shared" si="6"/>
        <v>21.919354838709673</v>
      </c>
    </row>
    <row r="24" spans="1:34" ht="17.100000000000001" customHeight="1" x14ac:dyDescent="0.2">
      <c r="A24" s="14" t="s">
        <v>14</v>
      </c>
      <c r="B24" s="17">
        <f>[20]Março!$D$5</f>
        <v>22.1</v>
      </c>
      <c r="C24" s="17">
        <f>[20]Março!$D$6</f>
        <v>22.6</v>
      </c>
      <c r="D24" s="17">
        <f>[20]Março!$D$7</f>
        <v>22.3</v>
      </c>
      <c r="E24" s="17">
        <f>[20]Março!$D$8</f>
        <v>22.5</v>
      </c>
      <c r="F24" s="17">
        <f>[20]Março!$D$9</f>
        <v>22.7</v>
      </c>
      <c r="G24" s="17">
        <f>[20]Março!$D$10</f>
        <v>22.1</v>
      </c>
      <c r="H24" s="17">
        <f>[20]Março!$D$11</f>
        <v>21.5</v>
      </c>
      <c r="I24" s="17">
        <f>[20]Março!$D$12</f>
        <v>22.5</v>
      </c>
      <c r="J24" s="17">
        <f>[20]Março!$D$13</f>
        <v>22.1</v>
      </c>
      <c r="K24" s="17">
        <f>[20]Março!$D$14</f>
        <v>21.4</v>
      </c>
      <c r="L24" s="17">
        <f>[20]Março!$D$15</f>
        <v>21</v>
      </c>
      <c r="M24" s="17">
        <f>[20]Março!$D$16</f>
        <v>21.8</v>
      </c>
      <c r="N24" s="17">
        <f>[20]Março!$D$17</f>
        <v>19.8</v>
      </c>
      <c r="O24" s="17">
        <f>[20]Março!$D$18</f>
        <v>20.5</v>
      </c>
      <c r="P24" s="17">
        <f>[20]Março!$D$19</f>
        <v>20.399999999999999</v>
      </c>
      <c r="Q24" s="17">
        <f>[20]Março!$D$20</f>
        <v>20.100000000000001</v>
      </c>
      <c r="R24" s="17">
        <f>[20]Março!$D$21</f>
        <v>21.5</v>
      </c>
      <c r="S24" s="17">
        <f>[20]Março!$D$22</f>
        <v>20.2</v>
      </c>
      <c r="T24" s="17">
        <f>[20]Março!$D$23</f>
        <v>20.399999999999999</v>
      </c>
      <c r="U24" s="17">
        <f>[20]Março!$D$24</f>
        <v>19.600000000000001</v>
      </c>
      <c r="V24" s="17">
        <f>[20]Março!$D$25</f>
        <v>20.5</v>
      </c>
      <c r="W24" s="17">
        <f>[20]Março!$D$26</f>
        <v>19.7</v>
      </c>
      <c r="X24" s="17">
        <f>[20]Março!$D$27</f>
        <v>19.600000000000001</v>
      </c>
      <c r="Y24" s="17">
        <f>[20]Março!$D$28</f>
        <v>19.899999999999999</v>
      </c>
      <c r="Z24" s="17">
        <f>[20]Março!$D$29</f>
        <v>19.7</v>
      </c>
      <c r="AA24" s="17">
        <f>[20]Março!$D$30</f>
        <v>22</v>
      </c>
      <c r="AB24" s="17">
        <f>[20]Março!$D$31</f>
        <v>21.2</v>
      </c>
      <c r="AC24" s="17">
        <f>[20]Março!$D$32</f>
        <v>20.9</v>
      </c>
      <c r="AD24" s="17">
        <f>[20]Março!$D$33</f>
        <v>21.5</v>
      </c>
      <c r="AE24" s="17">
        <f>[20]Março!$D$34</f>
        <v>21.5</v>
      </c>
      <c r="AF24" s="17">
        <f>[20]Março!$D$35</f>
        <v>21.8</v>
      </c>
      <c r="AG24" s="33">
        <f t="shared" si="5"/>
        <v>19.600000000000001</v>
      </c>
      <c r="AH24" s="36">
        <f t="shared" si="6"/>
        <v>21.141935483870967</v>
      </c>
    </row>
    <row r="25" spans="1:34" ht="17.100000000000001" customHeight="1" x14ac:dyDescent="0.2">
      <c r="A25" s="14" t="s">
        <v>15</v>
      </c>
      <c r="B25" s="17">
        <f>[21]Março!$D$5</f>
        <v>20.6</v>
      </c>
      <c r="C25" s="17">
        <f>[21]Março!$D$6</f>
        <v>20.9</v>
      </c>
      <c r="D25" s="17">
        <f>[21]Março!$D$7</f>
        <v>20.7</v>
      </c>
      <c r="E25" s="17">
        <f>[21]Março!$D$8</f>
        <v>21.7</v>
      </c>
      <c r="F25" s="17">
        <f>[21]Março!$D$9</f>
        <v>21.1</v>
      </c>
      <c r="G25" s="17">
        <f>[21]Março!$D$10</f>
        <v>19.8</v>
      </c>
      <c r="H25" s="17">
        <f>[21]Março!$D$11</f>
        <v>20.6</v>
      </c>
      <c r="I25" s="17">
        <f>[21]Março!$D$12</f>
        <v>21</v>
      </c>
      <c r="J25" s="17">
        <f>[21]Março!$D$13</f>
        <v>19.8</v>
      </c>
      <c r="K25" s="17">
        <f>[21]Março!$D$14</f>
        <v>20.100000000000001</v>
      </c>
      <c r="L25" s="17">
        <f>[21]Março!$D$15</f>
        <v>21.5</v>
      </c>
      <c r="M25" s="17">
        <f>[21]Março!$D$16</f>
        <v>20.6</v>
      </c>
      <c r="N25" s="17">
        <f>[21]Março!$D$17</f>
        <v>18.5</v>
      </c>
      <c r="O25" s="17">
        <f>[21]Março!$D$18</f>
        <v>18.399999999999999</v>
      </c>
      <c r="P25" s="17">
        <f>[21]Março!$D$19</f>
        <v>19.5</v>
      </c>
      <c r="Q25" s="17">
        <f>[21]Março!$D$20</f>
        <v>20.3</v>
      </c>
      <c r="R25" s="17">
        <f>[21]Março!$D$21</f>
        <v>21</v>
      </c>
      <c r="S25" s="17">
        <f>[21]Março!$D$22</f>
        <v>19.899999999999999</v>
      </c>
      <c r="T25" s="17">
        <f>[21]Março!$D$23</f>
        <v>19.7</v>
      </c>
      <c r="U25" s="17">
        <f>[21]Março!$D$24</f>
        <v>19.2</v>
      </c>
      <c r="V25" s="17">
        <f>[21]Março!$D$25</f>
        <v>19.7</v>
      </c>
      <c r="W25" s="17">
        <f>[21]Março!$D$26</f>
        <v>18.600000000000001</v>
      </c>
      <c r="X25" s="17">
        <f>[21]Março!$D$27</f>
        <v>14.1</v>
      </c>
      <c r="Y25" s="17">
        <f>[21]Março!$D$28</f>
        <v>17</v>
      </c>
      <c r="Z25" s="17">
        <f>[21]Março!$D$29</f>
        <v>18.2</v>
      </c>
      <c r="AA25" s="17">
        <f>[21]Março!$D$30</f>
        <v>20.100000000000001</v>
      </c>
      <c r="AB25" s="17">
        <f>[21]Março!$D$31</f>
        <v>19.5</v>
      </c>
      <c r="AC25" s="17">
        <f>[21]Março!$D$32</f>
        <v>19.5</v>
      </c>
      <c r="AD25" s="17">
        <f>[21]Março!$D$33</f>
        <v>19.8</v>
      </c>
      <c r="AE25" s="17">
        <f>[21]Março!$D$34</f>
        <v>19.100000000000001</v>
      </c>
      <c r="AF25" s="17">
        <f>[21]Março!$D$35</f>
        <v>16.899999999999999</v>
      </c>
      <c r="AG25" s="33">
        <f t="shared" si="5"/>
        <v>14.1</v>
      </c>
      <c r="AH25" s="36">
        <f t="shared" si="6"/>
        <v>19.593548387096771</v>
      </c>
    </row>
    <row r="26" spans="1:34" ht="17.100000000000001" customHeight="1" x14ac:dyDescent="0.2">
      <c r="A26" s="14" t="s">
        <v>16</v>
      </c>
      <c r="B26" s="17">
        <f>[22]Março!$D$5</f>
        <v>21.9</v>
      </c>
      <c r="C26" s="17">
        <f>[22]Março!$D$6</f>
        <v>23.9</v>
      </c>
      <c r="D26" s="17">
        <f>[22]Março!$D$7</f>
        <v>23.7</v>
      </c>
      <c r="E26" s="17">
        <f>[22]Março!$D$8</f>
        <v>24.5</v>
      </c>
      <c r="F26" s="17">
        <f>[22]Março!$D$9</f>
        <v>24</v>
      </c>
      <c r="G26" s="17">
        <f>[22]Março!$D$10</f>
        <v>25.1</v>
      </c>
      <c r="H26" s="17">
        <f>[22]Março!$D$11</f>
        <v>24.2</v>
      </c>
      <c r="I26" s="17">
        <f>[22]Março!$D$12</f>
        <v>23.9</v>
      </c>
      <c r="J26" s="17">
        <f>[22]Março!$D$13</f>
        <v>21.7</v>
      </c>
      <c r="K26" s="17">
        <f>[22]Março!$D$14</f>
        <v>21.5</v>
      </c>
      <c r="L26" s="17">
        <f>[22]Março!$D$15</f>
        <v>22.5</v>
      </c>
      <c r="M26" s="17">
        <f>[22]Março!$D$16</f>
        <v>20.7</v>
      </c>
      <c r="N26" s="17">
        <f>[22]Março!$D$17</f>
        <v>19.5</v>
      </c>
      <c r="O26" s="17">
        <f>[22]Março!$D$18</f>
        <v>23.1</v>
      </c>
      <c r="P26" s="17">
        <f>[22]Março!$D$19</f>
        <v>22.9</v>
      </c>
      <c r="Q26" s="17">
        <f>[22]Março!$D$20</f>
        <v>22.9</v>
      </c>
      <c r="R26" s="17">
        <f>[22]Março!$D$21</f>
        <v>23.1</v>
      </c>
      <c r="S26" s="17">
        <f>[22]Março!$D$22</f>
        <v>22</v>
      </c>
      <c r="T26" s="17">
        <f>[22]Março!$D$23</f>
        <v>21.6</v>
      </c>
      <c r="U26" s="17">
        <f>[22]Março!$D$24</f>
        <v>21</v>
      </c>
      <c r="V26" s="17">
        <f>[22]Março!$D$25</f>
        <v>21.3</v>
      </c>
      <c r="W26" s="17">
        <f>[22]Março!$D$26</f>
        <v>22.2</v>
      </c>
      <c r="X26" s="17">
        <f>[22]Março!$D$27</f>
        <v>16.100000000000001</v>
      </c>
      <c r="Y26" s="17">
        <f>[22]Março!$D$28</f>
        <v>16.600000000000001</v>
      </c>
      <c r="Z26" s="17">
        <f>[22]Março!$D$29</f>
        <v>22.3</v>
      </c>
      <c r="AA26" s="17">
        <f>[22]Março!$D$30</f>
        <v>22.7</v>
      </c>
      <c r="AB26" s="17">
        <f>[22]Março!$D$31</f>
        <v>19.7</v>
      </c>
      <c r="AC26" s="17">
        <f>[22]Março!$D$32</f>
        <v>19.8</v>
      </c>
      <c r="AD26" s="17">
        <f>[22]Março!$D$33</f>
        <v>21</v>
      </c>
      <c r="AE26" s="17">
        <f>[22]Março!$D$34</f>
        <v>17.899999999999999</v>
      </c>
      <c r="AF26" s="17">
        <f>[22]Março!$D$35</f>
        <v>21.7</v>
      </c>
      <c r="AG26" s="33">
        <f t="shared" si="5"/>
        <v>16.100000000000001</v>
      </c>
      <c r="AH26" s="36">
        <f t="shared" si="6"/>
        <v>21.774193548387096</v>
      </c>
    </row>
    <row r="27" spans="1:34" ht="17.100000000000001" customHeight="1" x14ac:dyDescent="0.2">
      <c r="A27" s="14" t="s">
        <v>17</v>
      </c>
      <c r="B27" s="17">
        <f>[23]Março!$D$5</f>
        <v>22.7</v>
      </c>
      <c r="C27" s="17">
        <f>[23]Março!$D$6</f>
        <v>22.4</v>
      </c>
      <c r="D27" s="17">
        <f>[23]Março!$D$7</f>
        <v>22.2</v>
      </c>
      <c r="E27" s="17">
        <f>[23]Março!$D$8</f>
        <v>22.7</v>
      </c>
      <c r="F27" s="17">
        <f>[23]Março!$D$9</f>
        <v>20.9</v>
      </c>
      <c r="G27" s="17">
        <f>[23]Março!$D$10</f>
        <v>22.5</v>
      </c>
      <c r="H27" s="17">
        <f>[23]Março!$D$11</f>
        <v>21.9</v>
      </c>
      <c r="I27" s="17">
        <f>[23]Março!$D$12</f>
        <v>20.6</v>
      </c>
      <c r="J27" s="17">
        <f>[23]Março!$D$13</f>
        <v>21</v>
      </c>
      <c r="K27" s="17">
        <f>[23]Março!$D$14</f>
        <v>20.2</v>
      </c>
      <c r="L27" s="17">
        <f>[23]Março!$D$15</f>
        <v>20.5</v>
      </c>
      <c r="M27" s="17">
        <f>[23]Março!$D$16</f>
        <v>20.9</v>
      </c>
      <c r="N27" s="17">
        <f>[23]Março!$D$17</f>
        <v>19.100000000000001</v>
      </c>
      <c r="O27" s="17">
        <f>[23]Março!$D$18</f>
        <v>19.2</v>
      </c>
      <c r="P27" s="17">
        <f>[23]Março!$D$19</f>
        <v>20</v>
      </c>
      <c r="Q27" s="17">
        <f>[23]Março!$D$20</f>
        <v>20.6</v>
      </c>
      <c r="R27" s="17">
        <f>[23]Março!$D$21</f>
        <v>20.5</v>
      </c>
      <c r="S27" s="17">
        <f>[23]Março!$D$22</f>
        <v>19.8</v>
      </c>
      <c r="T27" s="17">
        <f>[23]Março!$D$23</f>
        <v>20.9</v>
      </c>
      <c r="U27" s="17">
        <f>[23]Março!$D$24</f>
        <v>20.6</v>
      </c>
      <c r="V27" s="17">
        <f>[23]Março!$D$25</f>
        <v>19.899999999999999</v>
      </c>
      <c r="W27" s="17">
        <f>[23]Março!$D$26</f>
        <v>18.2</v>
      </c>
      <c r="X27" s="17">
        <f>[23]Março!$D$27</f>
        <v>14.9</v>
      </c>
      <c r="Y27" s="17">
        <f>[23]Março!$D$28</f>
        <v>14.5</v>
      </c>
      <c r="Z27" s="17">
        <f>[23]Março!$D$29</f>
        <v>19.899999999999999</v>
      </c>
      <c r="AA27" s="17">
        <f>[23]Março!$D$30</f>
        <v>20.100000000000001</v>
      </c>
      <c r="AB27" s="17">
        <f>[23]Março!$D$31</f>
        <v>19.5</v>
      </c>
      <c r="AC27" s="17">
        <f>[23]Março!$D$32</f>
        <v>21.2</v>
      </c>
      <c r="AD27" s="17">
        <f>[23]Março!$D$33</f>
        <v>22.3</v>
      </c>
      <c r="AE27" s="17">
        <f>[23]Março!$D$34</f>
        <v>21.3</v>
      </c>
      <c r="AF27" s="17">
        <f>[23]Março!$D$35</f>
        <v>19.5</v>
      </c>
      <c r="AG27" s="33">
        <f t="shared" si="5"/>
        <v>14.5</v>
      </c>
      <c r="AH27" s="36">
        <f t="shared" si="6"/>
        <v>20.338709677419352</v>
      </c>
    </row>
    <row r="28" spans="1:34" ht="17.100000000000001" customHeight="1" x14ac:dyDescent="0.2">
      <c r="A28" s="14" t="s">
        <v>18</v>
      </c>
      <c r="B28" s="80" t="str">
        <f>[24]Março!$D$5</f>
        <v>*</v>
      </c>
      <c r="C28" s="80" t="str">
        <f>[24]Março!$D$6</f>
        <v>*</v>
      </c>
      <c r="D28" s="80" t="str">
        <f>[24]Março!$D$7</f>
        <v>*</v>
      </c>
      <c r="E28" s="80" t="str">
        <f>[24]Março!$D$8</f>
        <v>*</v>
      </c>
      <c r="F28" s="17" t="str">
        <f>[24]Março!$D$9</f>
        <v>*</v>
      </c>
      <c r="G28" s="17" t="str">
        <f>[24]Março!$D$10</f>
        <v>*</v>
      </c>
      <c r="H28" s="17" t="str">
        <f>[24]Março!$D$11</f>
        <v>*</v>
      </c>
      <c r="I28" s="17" t="str">
        <f>[24]Março!$D$12</f>
        <v>*</v>
      </c>
      <c r="J28" s="17" t="str">
        <f>[24]Março!$D$13</f>
        <v>*</v>
      </c>
      <c r="K28" s="17" t="str">
        <f>[24]Março!$D$14</f>
        <v>*</v>
      </c>
      <c r="L28" s="17" t="str">
        <f>[24]Março!$D$15</f>
        <v>*</v>
      </c>
      <c r="M28" s="17" t="str">
        <f>[24]Março!$D$16</f>
        <v>*</v>
      </c>
      <c r="N28" s="17" t="str">
        <f>[24]Março!$D$17</f>
        <v>*</v>
      </c>
      <c r="O28" s="17" t="str">
        <f>[24]Março!$D$18</f>
        <v>*</v>
      </c>
      <c r="P28" s="17" t="str">
        <f>[24]Março!$D$19</f>
        <v>*</v>
      </c>
      <c r="Q28" s="17" t="str">
        <f>[24]Março!$D$20</f>
        <v>*</v>
      </c>
      <c r="R28" s="17" t="str">
        <f>[24]Março!$D$21</f>
        <v>*</v>
      </c>
      <c r="S28" s="17" t="str">
        <f>[24]Março!$D$22</f>
        <v>*</v>
      </c>
      <c r="T28" s="17" t="str">
        <f>[24]Março!$D$23</f>
        <v>*</v>
      </c>
      <c r="U28" s="17" t="str">
        <f>[24]Março!$D$24</f>
        <v>*</v>
      </c>
      <c r="V28" s="17" t="str">
        <f>[24]Março!$D$25</f>
        <v>*</v>
      </c>
      <c r="W28" s="17" t="str">
        <f>[24]Março!$D$26</f>
        <v>*</v>
      </c>
      <c r="X28" s="17" t="str">
        <f>[24]Março!$D$27</f>
        <v>*</v>
      </c>
      <c r="Y28" s="17" t="str">
        <f>[24]Março!$D$28</f>
        <v>*</v>
      </c>
      <c r="Z28" s="17" t="str">
        <f>[24]Março!$D$29</f>
        <v>*</v>
      </c>
      <c r="AA28" s="17" t="str">
        <f>[24]Março!$D$30</f>
        <v>*</v>
      </c>
      <c r="AB28" s="17" t="str">
        <f>[24]Março!$D$31</f>
        <v>*</v>
      </c>
      <c r="AC28" s="17" t="str">
        <f>[24]Março!$D$32</f>
        <v>*</v>
      </c>
      <c r="AD28" s="17" t="str">
        <f>[24]Março!$D$33</f>
        <v>*</v>
      </c>
      <c r="AE28" s="17" t="str">
        <f>[24]Março!$D$34</f>
        <v>*</v>
      </c>
      <c r="AF28" s="17" t="str">
        <f>[24]Março!$D$35</f>
        <v>*</v>
      </c>
      <c r="AG28" s="33" t="s">
        <v>140</v>
      </c>
      <c r="AH28" s="36" t="s">
        <v>140</v>
      </c>
    </row>
    <row r="29" spans="1:34" ht="17.100000000000001" customHeight="1" x14ac:dyDescent="0.2">
      <c r="A29" s="14" t="s">
        <v>19</v>
      </c>
      <c r="B29" s="17">
        <f>[25]Março!$D$5</f>
        <v>21.8</v>
      </c>
      <c r="C29" s="17">
        <f>[25]Março!$D$6</f>
        <v>22</v>
      </c>
      <c r="D29" s="17">
        <f>[25]Março!$D$7</f>
        <v>22.9</v>
      </c>
      <c r="E29" s="17">
        <f>[25]Março!$D$8</f>
        <v>22.1</v>
      </c>
      <c r="F29" s="17">
        <f>[25]Março!$D$9</f>
        <v>21.4</v>
      </c>
      <c r="G29" s="17">
        <f>[25]Março!$D$10</f>
        <v>21.3</v>
      </c>
      <c r="H29" s="17">
        <f>[25]Março!$D$11</f>
        <v>21.5</v>
      </c>
      <c r="I29" s="17">
        <f>[25]Março!$D$12</f>
        <v>21</v>
      </c>
      <c r="J29" s="17">
        <f>[25]Março!$D$13</f>
        <v>20.399999999999999</v>
      </c>
      <c r="K29" s="17">
        <f>[25]Março!$D$14</f>
        <v>20.6</v>
      </c>
      <c r="L29" s="17">
        <f>[25]Março!$D$15</f>
        <v>20.5</v>
      </c>
      <c r="M29" s="17">
        <f>[25]Março!$D$16</f>
        <v>19.600000000000001</v>
      </c>
      <c r="N29" s="17">
        <f>[25]Março!$D$17</f>
        <v>18.399999999999999</v>
      </c>
      <c r="O29" s="17">
        <f>[25]Março!$D$18</f>
        <v>18.399999999999999</v>
      </c>
      <c r="P29" s="17">
        <f>[25]Março!$D$19</f>
        <v>19.8</v>
      </c>
      <c r="Q29" s="17">
        <f>[25]Março!$D$20</f>
        <v>20.5</v>
      </c>
      <c r="R29" s="17">
        <f>[25]Março!$D$21</f>
        <v>21.5</v>
      </c>
      <c r="S29" s="17">
        <f>[25]Março!$D$22</f>
        <v>22</v>
      </c>
      <c r="T29" s="17">
        <f>[25]Março!$D$23</f>
        <v>20.9</v>
      </c>
      <c r="U29" s="17">
        <f>[25]Março!$D$24</f>
        <v>19.8</v>
      </c>
      <c r="V29" s="17">
        <f>[25]Março!$D$25</f>
        <v>20.2</v>
      </c>
      <c r="W29" s="17">
        <f>[25]Março!$D$26</f>
        <v>18.3</v>
      </c>
      <c r="X29" s="17">
        <f>[25]Março!$D$27</f>
        <v>14.8</v>
      </c>
      <c r="Y29" s="17">
        <f>[25]Março!$D$28</f>
        <v>18.100000000000001</v>
      </c>
      <c r="Z29" s="17">
        <f>[25]Março!$D$29</f>
        <v>18.7</v>
      </c>
      <c r="AA29" s="17">
        <f>[25]Março!$D$30</f>
        <v>20.3</v>
      </c>
      <c r="AB29" s="17">
        <f>[25]Março!$D$31</f>
        <v>20.7</v>
      </c>
      <c r="AC29" s="17">
        <f>[25]Março!$D$32</f>
        <v>21.2</v>
      </c>
      <c r="AD29" s="17">
        <f>[25]Março!$D$33</f>
        <v>21.3</v>
      </c>
      <c r="AE29" s="17">
        <f>[25]Março!$D$34</f>
        <v>19.600000000000001</v>
      </c>
      <c r="AF29" s="17">
        <f>[25]Março!$D$35</f>
        <v>16.2</v>
      </c>
      <c r="AG29" s="33">
        <f t="shared" si="5"/>
        <v>14.8</v>
      </c>
      <c r="AH29" s="36">
        <f t="shared" si="6"/>
        <v>20.187096774193552</v>
      </c>
    </row>
    <row r="30" spans="1:34" ht="17.100000000000001" customHeight="1" x14ac:dyDescent="0.2">
      <c r="A30" s="14" t="s">
        <v>31</v>
      </c>
      <c r="B30" s="17">
        <f>[26]Março!$D$5</f>
        <v>21.5</v>
      </c>
      <c r="C30" s="17">
        <f>[26]Março!$D$6</f>
        <v>20</v>
      </c>
      <c r="D30" s="17">
        <f>[26]Março!$D$7</f>
        <v>21.3</v>
      </c>
      <c r="E30" s="17">
        <f>[26]Março!$D$8</f>
        <v>23.1</v>
      </c>
      <c r="F30" s="17">
        <f>[26]Março!$D$9</f>
        <v>21.8</v>
      </c>
      <c r="G30" s="17">
        <f>[26]Março!$D$10</f>
        <v>22</v>
      </c>
      <c r="H30" s="17">
        <f>[26]Março!$D$11</f>
        <v>21.8</v>
      </c>
      <c r="I30" s="17">
        <f>[26]Março!$D$12</f>
        <v>21.4</v>
      </c>
      <c r="J30" s="17">
        <f>[26]Março!$D$13</f>
        <v>21.5</v>
      </c>
      <c r="K30" s="17">
        <f>[26]Março!$D$14</f>
        <v>21.7</v>
      </c>
      <c r="L30" s="17">
        <f>[26]Março!$D$15</f>
        <v>20.6</v>
      </c>
      <c r="M30" s="17">
        <f>[26]Março!$D$16</f>
        <v>21.2</v>
      </c>
      <c r="N30" s="17">
        <f>[26]Março!$D$17</f>
        <v>20.6</v>
      </c>
      <c r="O30" s="17">
        <f>[26]Março!$D$18</f>
        <v>20.399999999999999</v>
      </c>
      <c r="P30" s="17">
        <f>[26]Março!$D$19</f>
        <v>21.3</v>
      </c>
      <c r="Q30" s="17">
        <f>[26]Março!$D$20</f>
        <v>20.399999999999999</v>
      </c>
      <c r="R30" s="17">
        <f>[26]Março!$D$21</f>
        <v>21.4</v>
      </c>
      <c r="S30" s="17">
        <f>[26]Março!$D$22</f>
        <v>19.2</v>
      </c>
      <c r="T30" s="17">
        <f>[26]Março!$D$23</f>
        <v>20.100000000000001</v>
      </c>
      <c r="U30" s="17">
        <f>[26]Março!$D$24</f>
        <v>18.899999999999999</v>
      </c>
      <c r="V30" s="17">
        <f>[26]Março!$D$25</f>
        <v>19</v>
      </c>
      <c r="W30" s="17">
        <f>[26]Março!$D$26</f>
        <v>19.3</v>
      </c>
      <c r="X30" s="17">
        <f>[26]Março!$D$27</f>
        <v>15</v>
      </c>
      <c r="Y30" s="17">
        <f>[26]Março!$D$28</f>
        <v>16.7</v>
      </c>
      <c r="Z30" s="17">
        <f>[26]Março!$D$29</f>
        <v>20.2</v>
      </c>
      <c r="AA30" s="17">
        <f>[26]Março!$D$30</f>
        <v>22.2</v>
      </c>
      <c r="AB30" s="17">
        <f>[26]Março!$D$31</f>
        <v>20.7</v>
      </c>
      <c r="AC30" s="17">
        <f>[26]Março!$D$32</f>
        <v>20.100000000000001</v>
      </c>
      <c r="AD30" s="17">
        <f>[26]Março!$D$33</f>
        <v>22.2</v>
      </c>
      <c r="AE30" s="17">
        <f>[26]Março!$D$34</f>
        <v>21.7</v>
      </c>
      <c r="AF30" s="17">
        <f>[26]Março!$D$35</f>
        <v>18.7</v>
      </c>
      <c r="AG30" s="33">
        <f t="shared" si="5"/>
        <v>15</v>
      </c>
      <c r="AH30" s="36">
        <f t="shared" si="6"/>
        <v>20.516129032258068</v>
      </c>
    </row>
    <row r="31" spans="1:34" ht="17.100000000000001" customHeight="1" x14ac:dyDescent="0.2">
      <c r="A31" s="14" t="s">
        <v>49</v>
      </c>
      <c r="B31" s="17">
        <f>[27]Março!$D$5</f>
        <v>20.399999999999999</v>
      </c>
      <c r="C31" s="17">
        <f>[27]Março!$D$6</f>
        <v>21.2</v>
      </c>
      <c r="D31" s="17">
        <f>[27]Março!$D$7</f>
        <v>21.4</v>
      </c>
      <c r="E31" s="17">
        <f>[27]Março!$D$8</f>
        <v>21.7</v>
      </c>
      <c r="F31" s="17">
        <f>[27]Março!$D$9</f>
        <v>20</v>
      </c>
      <c r="G31" s="17">
        <f>[27]Março!$D$10</f>
        <v>20.7</v>
      </c>
      <c r="H31" s="17">
        <f>[27]Março!$D$11</f>
        <v>21.9</v>
      </c>
      <c r="I31" s="17">
        <f>[27]Março!$D$12</f>
        <v>22.4</v>
      </c>
      <c r="J31" s="17">
        <f>[27]Março!$D$13</f>
        <v>21.2</v>
      </c>
      <c r="K31" s="17">
        <f>[27]Março!$D$14</f>
        <v>21.1</v>
      </c>
      <c r="L31" s="17">
        <f>[27]Março!$D$15</f>
        <v>21.6</v>
      </c>
      <c r="M31" s="17">
        <f>[27]Março!$D$16</f>
        <v>21.5</v>
      </c>
      <c r="N31" s="17">
        <f>[27]Março!$D$17</f>
        <v>21.3</v>
      </c>
      <c r="O31" s="17">
        <f>[27]Março!$D$18</f>
        <v>20.8</v>
      </c>
      <c r="P31" s="17">
        <f>[27]Março!$D$19</f>
        <v>21.4</v>
      </c>
      <c r="Q31" s="17">
        <f>[27]Março!$D$20</f>
        <v>20.9</v>
      </c>
      <c r="R31" s="17">
        <f>[27]Março!$D$21</f>
        <v>21.1</v>
      </c>
      <c r="S31" s="17">
        <f>[27]Março!$D$22</f>
        <v>19.8</v>
      </c>
      <c r="T31" s="17">
        <f>[27]Março!$D$23</f>
        <v>20.100000000000001</v>
      </c>
      <c r="U31" s="17">
        <f>[27]Março!$D$24</f>
        <v>18.5</v>
      </c>
      <c r="V31" s="17">
        <f>[27]Março!$D$25</f>
        <v>19.7</v>
      </c>
      <c r="W31" s="17">
        <f>[27]Março!$D$26</f>
        <v>19.600000000000001</v>
      </c>
      <c r="X31" s="17">
        <f>[27]Março!$D$27</f>
        <v>21</v>
      </c>
      <c r="Y31" s="17">
        <f>[27]Março!$D$28</f>
        <v>20</v>
      </c>
      <c r="Z31" s="17">
        <f>[27]Março!$D$29</f>
        <v>21.9</v>
      </c>
      <c r="AA31" s="17">
        <f>[27]Março!$D$30</f>
        <v>21.8</v>
      </c>
      <c r="AB31" s="17">
        <f>[27]Março!$D$31</f>
        <v>19.8</v>
      </c>
      <c r="AC31" s="17">
        <f>[27]Março!$D$32</f>
        <v>20.7</v>
      </c>
      <c r="AD31" s="17">
        <f>[27]Março!$D$33</f>
        <v>21.5</v>
      </c>
      <c r="AE31" s="17">
        <f>[27]Março!$D$34</f>
        <v>20.5</v>
      </c>
      <c r="AF31" s="17">
        <f>[27]Março!$D$35</f>
        <v>22.5</v>
      </c>
      <c r="AG31" s="33">
        <f>MIN(B31:AF31)</f>
        <v>18.5</v>
      </c>
      <c r="AH31" s="36">
        <f>AVERAGE(B31:AF31)</f>
        <v>20.903225806451612</v>
      </c>
    </row>
    <row r="32" spans="1:34" ht="17.100000000000001" customHeight="1" x14ac:dyDescent="0.2">
      <c r="A32" s="14" t="s">
        <v>20</v>
      </c>
      <c r="B32" s="17">
        <f>[28]Março!$D$5</f>
        <v>21.2</v>
      </c>
      <c r="C32" s="17">
        <f>[28]Março!$D$6</f>
        <v>21.7</v>
      </c>
      <c r="D32" s="17">
        <f>[28]Março!$D$7</f>
        <v>23.7</v>
      </c>
      <c r="E32" s="17">
        <f>[28]Março!$D$8</f>
        <v>23.1</v>
      </c>
      <c r="F32" s="17">
        <f>[28]Março!$D$9</f>
        <v>22</v>
      </c>
      <c r="G32" s="17">
        <f>[28]Março!$D$10</f>
        <v>21.9</v>
      </c>
      <c r="H32" s="17">
        <f>[28]Março!$D$11</f>
        <v>22.1</v>
      </c>
      <c r="I32" s="17">
        <f>[28]Março!$D$12</f>
        <v>22.5</v>
      </c>
      <c r="J32" s="17">
        <f>[28]Março!$D$13</f>
        <v>21.2</v>
      </c>
      <c r="K32" s="17">
        <f>[28]Março!$D$14</f>
        <v>21.5</v>
      </c>
      <c r="L32" s="17">
        <f>[28]Março!$D$15</f>
        <v>22.7</v>
      </c>
      <c r="M32" s="17">
        <f>[28]Março!$D$16</f>
        <v>19.7</v>
      </c>
      <c r="N32" s="17">
        <f>[28]Março!$D$17</f>
        <v>19.5</v>
      </c>
      <c r="O32" s="17">
        <f>[28]Março!$D$18</f>
        <v>20.3</v>
      </c>
      <c r="P32" s="17">
        <f>[28]Março!$D$19</f>
        <v>20.9</v>
      </c>
      <c r="Q32" s="17">
        <f>[28]Março!$D$20</f>
        <v>21.2</v>
      </c>
      <c r="R32" s="17">
        <f>[28]Março!$D$21</f>
        <v>23.2</v>
      </c>
      <c r="S32" s="17">
        <f>[28]Março!$D$22</f>
        <v>21.8</v>
      </c>
      <c r="T32" s="17">
        <f>[28]Março!$D$23</f>
        <v>21</v>
      </c>
      <c r="U32" s="17">
        <f>[28]Março!$D$24</f>
        <v>21</v>
      </c>
      <c r="V32" s="17">
        <f>[28]Março!$D$25</f>
        <v>20.9</v>
      </c>
      <c r="W32" s="17">
        <f>[28]Março!$D$26</f>
        <v>20.100000000000001</v>
      </c>
      <c r="X32" s="17">
        <f>[28]Março!$D$27</f>
        <v>19.899999999999999</v>
      </c>
      <c r="Y32" s="17">
        <f>[28]Março!$D$28</f>
        <v>20.8</v>
      </c>
      <c r="Z32" s="17">
        <f>[28]Março!$D$29</f>
        <v>18.899999999999999</v>
      </c>
      <c r="AA32" s="17">
        <f>[28]Março!$D$30</f>
        <v>21.6</v>
      </c>
      <c r="AB32" s="17">
        <f>[28]Março!$D$31</f>
        <v>19.600000000000001</v>
      </c>
      <c r="AC32" s="17">
        <f>[28]Março!$D$32</f>
        <v>21.9</v>
      </c>
      <c r="AD32" s="17">
        <f>[28]Março!$D$33</f>
        <v>24.2</v>
      </c>
      <c r="AE32" s="17">
        <f>[28]Março!$D$34</f>
        <v>22</v>
      </c>
      <c r="AF32" s="17">
        <f>[28]Março!$D$35</f>
        <v>21.9</v>
      </c>
      <c r="AG32" s="33">
        <f>MIN(B32:AF32)</f>
        <v>18.899999999999999</v>
      </c>
      <c r="AH32" s="36">
        <f>AVERAGE(B32:AF32)</f>
        <v>21.419354838709673</v>
      </c>
    </row>
    <row r="33" spans="1:35" s="5" customFormat="1" ht="17.100000000000001" customHeight="1" thickBot="1" x14ac:dyDescent="0.25">
      <c r="A33" s="81" t="s">
        <v>35</v>
      </c>
      <c r="B33" s="82">
        <f t="shared" ref="B33:AG33" si="9">MIN(B5:B32)</f>
        <v>20.399999999999999</v>
      </c>
      <c r="C33" s="82">
        <f t="shared" si="9"/>
        <v>19.3</v>
      </c>
      <c r="D33" s="82">
        <f t="shared" si="9"/>
        <v>18.899999999999999</v>
      </c>
      <c r="E33" s="82">
        <f t="shared" si="9"/>
        <v>19.3</v>
      </c>
      <c r="F33" s="82">
        <f t="shared" si="9"/>
        <v>18.3</v>
      </c>
      <c r="G33" s="82">
        <f t="shared" si="9"/>
        <v>19.600000000000001</v>
      </c>
      <c r="H33" s="82">
        <f t="shared" si="9"/>
        <v>20.3</v>
      </c>
      <c r="I33" s="82">
        <f t="shared" si="9"/>
        <v>20.3</v>
      </c>
      <c r="J33" s="82">
        <f t="shared" si="9"/>
        <v>19.399999999999999</v>
      </c>
      <c r="K33" s="82">
        <f t="shared" si="9"/>
        <v>19.100000000000001</v>
      </c>
      <c r="L33" s="82">
        <f t="shared" si="9"/>
        <v>19.5</v>
      </c>
      <c r="M33" s="82">
        <f t="shared" si="9"/>
        <v>17.8</v>
      </c>
      <c r="N33" s="82">
        <f t="shared" si="9"/>
        <v>17.3</v>
      </c>
      <c r="O33" s="82">
        <f t="shared" si="9"/>
        <v>17.100000000000001</v>
      </c>
      <c r="P33" s="82">
        <f t="shared" si="9"/>
        <v>17.5</v>
      </c>
      <c r="Q33" s="82">
        <f t="shared" si="9"/>
        <v>17.899999999999999</v>
      </c>
      <c r="R33" s="82">
        <f t="shared" si="9"/>
        <v>19.5</v>
      </c>
      <c r="S33" s="82">
        <f t="shared" si="9"/>
        <v>18.7</v>
      </c>
      <c r="T33" s="82">
        <f t="shared" si="9"/>
        <v>18.3</v>
      </c>
      <c r="U33" s="82">
        <f t="shared" si="9"/>
        <v>16.899999999999999</v>
      </c>
      <c r="V33" s="82">
        <f t="shared" si="9"/>
        <v>18.2</v>
      </c>
      <c r="W33" s="82">
        <f t="shared" si="9"/>
        <v>17.600000000000001</v>
      </c>
      <c r="X33" s="82">
        <f t="shared" si="9"/>
        <v>12.9</v>
      </c>
      <c r="Y33" s="82">
        <f t="shared" si="9"/>
        <v>13.2</v>
      </c>
      <c r="Z33" s="82">
        <f t="shared" si="9"/>
        <v>16.399999999999999</v>
      </c>
      <c r="AA33" s="82">
        <f t="shared" si="9"/>
        <v>20</v>
      </c>
      <c r="AB33" s="82">
        <f t="shared" si="9"/>
        <v>18.600000000000001</v>
      </c>
      <c r="AC33" s="82">
        <f t="shared" si="9"/>
        <v>19.100000000000001</v>
      </c>
      <c r="AD33" s="82">
        <f t="shared" si="9"/>
        <v>19.8</v>
      </c>
      <c r="AE33" s="82">
        <f t="shared" si="9"/>
        <v>17.899999999999999</v>
      </c>
      <c r="AF33" s="82">
        <f t="shared" si="9"/>
        <v>16.2</v>
      </c>
      <c r="AG33" s="83">
        <f t="shared" si="9"/>
        <v>12.9</v>
      </c>
      <c r="AH33" s="105">
        <f>AVERAGE(AH5:AH32)</f>
        <v>20.991348249520289</v>
      </c>
    </row>
    <row r="34" spans="1:35" x14ac:dyDescent="0.2">
      <c r="A34" s="84"/>
      <c r="B34" s="85"/>
      <c r="C34" s="85"/>
      <c r="D34" s="85"/>
      <c r="E34" s="85"/>
      <c r="F34" s="85"/>
      <c r="G34" s="85"/>
      <c r="H34" s="85"/>
      <c r="I34" s="85"/>
      <c r="J34" s="85"/>
      <c r="K34" s="85"/>
      <c r="L34" s="85"/>
      <c r="M34" s="85"/>
      <c r="N34" s="85"/>
      <c r="O34" s="85"/>
      <c r="P34" s="85"/>
      <c r="Q34" s="85"/>
      <c r="R34" s="85"/>
      <c r="S34" s="85"/>
      <c r="T34" s="85"/>
      <c r="U34" s="85"/>
      <c r="V34" s="85"/>
      <c r="W34" s="85"/>
      <c r="X34" s="85"/>
      <c r="Y34" s="85"/>
      <c r="Z34" s="85"/>
      <c r="AA34" s="85"/>
      <c r="AB34" s="85"/>
      <c r="AC34" s="85"/>
      <c r="AD34" s="86"/>
      <c r="AE34" s="87"/>
      <c r="AF34" s="88"/>
      <c r="AG34" s="88"/>
      <c r="AH34" s="89"/>
    </row>
    <row r="35" spans="1:35" x14ac:dyDescent="0.2">
      <c r="A35" s="95"/>
      <c r="B35" s="91"/>
      <c r="C35" s="91"/>
      <c r="D35" s="92" t="s">
        <v>139</v>
      </c>
      <c r="E35" s="92"/>
      <c r="F35" s="92"/>
      <c r="G35" s="92"/>
      <c r="H35" s="93"/>
      <c r="I35" s="93"/>
      <c r="J35" s="93"/>
      <c r="K35" s="93"/>
      <c r="L35" s="93"/>
      <c r="M35" s="93" t="s">
        <v>51</v>
      </c>
      <c r="N35" s="93"/>
      <c r="O35" s="93"/>
      <c r="P35" s="93"/>
      <c r="Q35" s="93"/>
      <c r="R35" s="93"/>
      <c r="S35" s="93"/>
      <c r="T35" s="93"/>
      <c r="U35" s="93"/>
      <c r="V35" s="93" t="s">
        <v>59</v>
      </c>
      <c r="W35" s="93"/>
      <c r="X35" s="93"/>
      <c r="Y35" s="93"/>
      <c r="Z35" s="93"/>
      <c r="AA35" s="93"/>
      <c r="AB35" s="93"/>
      <c r="AC35" s="93"/>
      <c r="AD35" s="91"/>
      <c r="AE35" s="93"/>
      <c r="AF35" s="93"/>
      <c r="AG35" s="91"/>
      <c r="AH35" s="99"/>
    </row>
    <row r="36" spans="1:35" x14ac:dyDescent="0.2">
      <c r="A36" s="95"/>
      <c r="B36" s="93"/>
      <c r="C36" s="93"/>
      <c r="D36" s="93"/>
      <c r="E36" s="93"/>
      <c r="F36" s="93"/>
      <c r="G36" s="93"/>
      <c r="H36" s="93"/>
      <c r="I36" s="93"/>
      <c r="J36" s="96"/>
      <c r="K36" s="96"/>
      <c r="L36" s="96"/>
      <c r="M36" s="96" t="s">
        <v>52</v>
      </c>
      <c r="N36" s="96"/>
      <c r="O36" s="96"/>
      <c r="P36" s="96"/>
      <c r="Q36" s="93"/>
      <c r="R36" s="93"/>
      <c r="S36" s="93"/>
      <c r="T36" s="93"/>
      <c r="U36" s="93"/>
      <c r="V36" s="96" t="s">
        <v>60</v>
      </c>
      <c r="W36" s="96"/>
      <c r="X36" s="93"/>
      <c r="Y36" s="93"/>
      <c r="Z36" s="93"/>
      <c r="AA36" s="93"/>
      <c r="AB36" s="93"/>
      <c r="AC36" s="93"/>
      <c r="AD36" s="91"/>
      <c r="AE36" s="97"/>
      <c r="AF36" s="98"/>
      <c r="AG36" s="93"/>
      <c r="AH36" s="99"/>
      <c r="AI36" s="2"/>
    </row>
    <row r="37" spans="1:35" ht="13.5" thickBot="1" x14ac:dyDescent="0.25">
      <c r="A37" s="102"/>
      <c r="B37" s="103"/>
      <c r="C37" s="103"/>
      <c r="D37" s="103"/>
      <c r="E37" s="103"/>
      <c r="F37" s="103"/>
      <c r="G37" s="103"/>
      <c r="H37" s="103"/>
      <c r="I37" s="103"/>
      <c r="J37" s="103"/>
      <c r="K37" s="103"/>
      <c r="L37" s="103"/>
      <c r="M37" s="103"/>
      <c r="N37" s="103"/>
      <c r="O37" s="103"/>
      <c r="P37" s="103"/>
      <c r="Q37" s="103"/>
      <c r="R37" s="103"/>
      <c r="S37" s="103"/>
      <c r="T37" s="103"/>
      <c r="U37" s="103"/>
      <c r="V37" s="103"/>
      <c r="W37" s="103"/>
      <c r="X37" s="103"/>
      <c r="Y37" s="103"/>
      <c r="Z37" s="103"/>
      <c r="AA37" s="103"/>
      <c r="AB37" s="103"/>
      <c r="AC37" s="103"/>
      <c r="AD37" s="106"/>
      <c r="AE37" s="107"/>
      <c r="AF37" s="108"/>
      <c r="AG37" s="109"/>
      <c r="AH37" s="110"/>
      <c r="AI37" s="2"/>
    </row>
    <row r="42" spans="1:35" x14ac:dyDescent="0.2">
      <c r="G42" s="2" t="s">
        <v>50</v>
      </c>
      <c r="O42" s="2" t="s">
        <v>50</v>
      </c>
      <c r="X42" s="2" t="s">
        <v>50</v>
      </c>
    </row>
  </sheetData>
  <mergeCells count="34">
    <mergeCell ref="A1:AH1"/>
    <mergeCell ref="AA3:AA4"/>
    <mergeCell ref="AB3:AB4"/>
    <mergeCell ref="AC3:AC4"/>
    <mergeCell ref="AD3:AD4"/>
    <mergeCell ref="W3:W4"/>
    <mergeCell ref="X3:X4"/>
    <mergeCell ref="Y3:Y4"/>
    <mergeCell ref="R3:R4"/>
    <mergeCell ref="O3:O4"/>
    <mergeCell ref="P3:P4"/>
    <mergeCell ref="Q3:Q4"/>
    <mergeCell ref="V3:V4"/>
    <mergeCell ref="K3:K4"/>
    <mergeCell ref="A2:A4"/>
    <mergeCell ref="S3:S4"/>
    <mergeCell ref="J3:J4"/>
    <mergeCell ref="N3:N4"/>
    <mergeCell ref="L3:L4"/>
    <mergeCell ref="I3:I4"/>
    <mergeCell ref="Z3:Z4"/>
    <mergeCell ref="M3:M4"/>
    <mergeCell ref="B2:AH2"/>
    <mergeCell ref="AF3:AF4"/>
    <mergeCell ref="T3:T4"/>
    <mergeCell ref="AE3:AE4"/>
    <mergeCell ref="B3:B4"/>
    <mergeCell ref="C3:C4"/>
    <mergeCell ref="D3:D4"/>
    <mergeCell ref="E3:E4"/>
    <mergeCell ref="F3:F4"/>
    <mergeCell ref="G3:G4"/>
    <mergeCell ref="H3:H4"/>
    <mergeCell ref="U3:U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3"/>
  <sheetViews>
    <sheetView zoomScale="90" zoomScaleNormal="90" workbookViewId="0">
      <selection activeCell="W39" sqref="W39"/>
    </sheetView>
  </sheetViews>
  <sheetFormatPr defaultRowHeight="12.75" x14ac:dyDescent="0.2"/>
  <cols>
    <col min="1" max="1" width="19.140625" style="2" bestFit="1" customWidth="1"/>
    <col min="2" max="31" width="5.42578125" style="2" bestFit="1" customWidth="1"/>
    <col min="32" max="32" width="5.42578125" style="2" customWidth="1"/>
    <col min="33" max="33" width="6.5703125" style="9" bestFit="1" customWidth="1"/>
    <col min="34" max="34" width="9.140625" style="1"/>
  </cols>
  <sheetData>
    <row r="1" spans="1:34" ht="20.100000000000001" customHeight="1" x14ac:dyDescent="0.2">
      <c r="A1" s="138" t="s">
        <v>25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  <c r="R1" s="138"/>
      <c r="S1" s="138"/>
      <c r="T1" s="138"/>
      <c r="U1" s="138"/>
      <c r="V1" s="138"/>
      <c r="W1" s="138"/>
      <c r="X1" s="138"/>
      <c r="Y1" s="138"/>
      <c r="Z1" s="138"/>
      <c r="AA1" s="138"/>
      <c r="AB1" s="138"/>
      <c r="AC1" s="138"/>
      <c r="AD1" s="138"/>
      <c r="AE1" s="138"/>
      <c r="AF1" s="138"/>
      <c r="AG1" s="138"/>
    </row>
    <row r="2" spans="1:34" s="4" customFormat="1" ht="20.100000000000001" customHeight="1" x14ac:dyDescent="0.2">
      <c r="A2" s="137" t="s">
        <v>21</v>
      </c>
      <c r="B2" s="135" t="s">
        <v>138</v>
      </c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5"/>
      <c r="W2" s="135"/>
      <c r="X2" s="135"/>
      <c r="Y2" s="135"/>
      <c r="Z2" s="135"/>
      <c r="AA2" s="135"/>
      <c r="AB2" s="135"/>
      <c r="AC2" s="135"/>
      <c r="AD2" s="135"/>
      <c r="AE2" s="135"/>
      <c r="AF2" s="135"/>
      <c r="AG2" s="135"/>
      <c r="AH2" s="7"/>
    </row>
    <row r="3" spans="1:34" s="5" customFormat="1" ht="20.100000000000001" customHeight="1" x14ac:dyDescent="0.2">
      <c r="A3" s="137"/>
      <c r="B3" s="134">
        <v>1</v>
      </c>
      <c r="C3" s="134">
        <f>SUM(B3+1)</f>
        <v>2</v>
      </c>
      <c r="D3" s="134">
        <f t="shared" ref="D3:AD3" si="0">SUM(C3+1)</f>
        <v>3</v>
      </c>
      <c r="E3" s="134">
        <f t="shared" si="0"/>
        <v>4</v>
      </c>
      <c r="F3" s="134">
        <f t="shared" si="0"/>
        <v>5</v>
      </c>
      <c r="G3" s="134">
        <f t="shared" si="0"/>
        <v>6</v>
      </c>
      <c r="H3" s="134">
        <f t="shared" si="0"/>
        <v>7</v>
      </c>
      <c r="I3" s="134">
        <f t="shared" si="0"/>
        <v>8</v>
      </c>
      <c r="J3" s="134">
        <f t="shared" si="0"/>
        <v>9</v>
      </c>
      <c r="K3" s="134">
        <f t="shared" si="0"/>
        <v>10</v>
      </c>
      <c r="L3" s="134">
        <f t="shared" si="0"/>
        <v>11</v>
      </c>
      <c r="M3" s="134">
        <f t="shared" si="0"/>
        <v>12</v>
      </c>
      <c r="N3" s="134">
        <f t="shared" si="0"/>
        <v>13</v>
      </c>
      <c r="O3" s="134">
        <f t="shared" si="0"/>
        <v>14</v>
      </c>
      <c r="P3" s="134">
        <f t="shared" si="0"/>
        <v>15</v>
      </c>
      <c r="Q3" s="134">
        <f t="shared" si="0"/>
        <v>16</v>
      </c>
      <c r="R3" s="134">
        <f t="shared" si="0"/>
        <v>17</v>
      </c>
      <c r="S3" s="134">
        <f t="shared" si="0"/>
        <v>18</v>
      </c>
      <c r="T3" s="134">
        <f t="shared" si="0"/>
        <v>19</v>
      </c>
      <c r="U3" s="134">
        <f t="shared" si="0"/>
        <v>20</v>
      </c>
      <c r="V3" s="134">
        <f t="shared" si="0"/>
        <v>21</v>
      </c>
      <c r="W3" s="134">
        <f t="shared" si="0"/>
        <v>22</v>
      </c>
      <c r="X3" s="134">
        <f t="shared" si="0"/>
        <v>23</v>
      </c>
      <c r="Y3" s="134">
        <f t="shared" si="0"/>
        <v>24</v>
      </c>
      <c r="Z3" s="134">
        <f t="shared" si="0"/>
        <v>25</v>
      </c>
      <c r="AA3" s="134">
        <f t="shared" si="0"/>
        <v>26</v>
      </c>
      <c r="AB3" s="134">
        <f t="shared" si="0"/>
        <v>27</v>
      </c>
      <c r="AC3" s="134">
        <f t="shared" si="0"/>
        <v>28</v>
      </c>
      <c r="AD3" s="134">
        <f t="shared" si="0"/>
        <v>29</v>
      </c>
      <c r="AE3" s="134">
        <v>30</v>
      </c>
      <c r="AF3" s="134">
        <v>31</v>
      </c>
      <c r="AG3" s="31" t="s">
        <v>40</v>
      </c>
      <c r="AH3" s="8"/>
    </row>
    <row r="4" spans="1:34" s="5" customFormat="1" ht="20.100000000000001" customHeight="1" x14ac:dyDescent="0.2">
      <c r="A4" s="137"/>
      <c r="B4" s="134"/>
      <c r="C4" s="134"/>
      <c r="D4" s="134"/>
      <c r="E4" s="134"/>
      <c r="F4" s="134"/>
      <c r="G4" s="134"/>
      <c r="H4" s="134"/>
      <c r="I4" s="134"/>
      <c r="J4" s="134"/>
      <c r="K4" s="134"/>
      <c r="L4" s="134"/>
      <c r="M4" s="134"/>
      <c r="N4" s="134"/>
      <c r="O4" s="134"/>
      <c r="P4" s="134"/>
      <c r="Q4" s="134"/>
      <c r="R4" s="134"/>
      <c r="S4" s="134"/>
      <c r="T4" s="134"/>
      <c r="U4" s="134"/>
      <c r="V4" s="134"/>
      <c r="W4" s="134"/>
      <c r="X4" s="134"/>
      <c r="Y4" s="134"/>
      <c r="Z4" s="134"/>
      <c r="AA4" s="134"/>
      <c r="AB4" s="134"/>
      <c r="AC4" s="134"/>
      <c r="AD4" s="134"/>
      <c r="AE4" s="134"/>
      <c r="AF4" s="134"/>
      <c r="AG4" s="31" t="s">
        <v>39</v>
      </c>
      <c r="AH4" s="8"/>
    </row>
    <row r="5" spans="1:34" s="5" customFormat="1" ht="20.100000000000001" customHeight="1" x14ac:dyDescent="0.2">
      <c r="A5" s="14" t="s">
        <v>45</v>
      </c>
      <c r="B5" s="15">
        <f>[1]Março!$E$5</f>
        <v>73.708333333333329</v>
      </c>
      <c r="C5" s="15">
        <f>[1]Março!$E$6</f>
        <v>79</v>
      </c>
      <c r="D5" s="15">
        <f>[1]Março!$E$7</f>
        <v>81.458333333333329</v>
      </c>
      <c r="E5" s="15">
        <f>[1]Março!$E$8</f>
        <v>79.416666666666671</v>
      </c>
      <c r="F5" s="15">
        <f>[1]Março!$E$9</f>
        <v>75.291666666666671</v>
      </c>
      <c r="G5" s="15">
        <f>[1]Março!$E$10</f>
        <v>73.916666666666671</v>
      </c>
      <c r="H5" s="15">
        <f>[1]Março!$E$11</f>
        <v>85.25</v>
      </c>
      <c r="I5" s="15">
        <f>[1]Março!$E$12</f>
        <v>87.125</v>
      </c>
      <c r="J5" s="15">
        <f>[1]Março!$E$13</f>
        <v>90.708333333333329</v>
      </c>
      <c r="K5" s="15">
        <f>[1]Março!$E$14</f>
        <v>79.083333333333329</v>
      </c>
      <c r="L5" s="15">
        <f>[1]Março!$E$15</f>
        <v>75.875</v>
      </c>
      <c r="M5" s="15">
        <f>[1]Março!$E$16</f>
        <v>71.125</v>
      </c>
      <c r="N5" s="15">
        <f>[1]Março!$E$17</f>
        <v>76.458333333333329</v>
      </c>
      <c r="O5" s="15">
        <f>[1]Março!$E$18</f>
        <v>77.125</v>
      </c>
      <c r="P5" s="15">
        <f>[1]Março!$E$19</f>
        <v>71.458333333333329</v>
      </c>
      <c r="Q5" s="15">
        <f>[1]Março!$E$20</f>
        <v>75.958333333333329</v>
      </c>
      <c r="R5" s="15">
        <f>[1]Março!$E$21</f>
        <v>80.333333333333329</v>
      </c>
      <c r="S5" s="15">
        <f>[1]Março!$E$22</f>
        <v>79.75</v>
      </c>
      <c r="T5" s="15">
        <f>[1]Março!$E$23</f>
        <v>81.791666666666671</v>
      </c>
      <c r="U5" s="15">
        <f>[1]Março!$E$24</f>
        <v>89.25</v>
      </c>
      <c r="V5" s="15">
        <f>[1]Março!$E$25</f>
        <v>81.458333333333329</v>
      </c>
      <c r="W5" s="15">
        <f>[1]Março!$E$26</f>
        <v>78.041666666666671</v>
      </c>
      <c r="X5" s="15">
        <f>[1]Março!$E$27</f>
        <v>71.75</v>
      </c>
      <c r="Y5" s="15">
        <f>[1]Março!$E$28</f>
        <v>71.458333333333329</v>
      </c>
      <c r="Z5" s="15">
        <f>[1]Março!$E$29</f>
        <v>73.375</v>
      </c>
      <c r="AA5" s="15">
        <f>[1]Março!$E$30</f>
        <v>73.833333333333329</v>
      </c>
      <c r="AB5" s="15">
        <f>[1]Março!$E$31</f>
        <v>85.291666666666671</v>
      </c>
      <c r="AC5" s="15">
        <f>[1]Março!$E$32</f>
        <v>76.083333333333329</v>
      </c>
      <c r="AD5" s="15">
        <f>[1]Março!$E$33</f>
        <v>79.333333333333329</v>
      </c>
      <c r="AE5" s="15">
        <f>[1]Março!$E$34</f>
        <v>85.958333333333329</v>
      </c>
      <c r="AF5" s="15">
        <f>[1]Março!$E$35</f>
        <v>81.791666666666671</v>
      </c>
      <c r="AG5" s="32">
        <f>AVERAGE(B5:AF5)</f>
        <v>78.788978494623663</v>
      </c>
      <c r="AH5" s="8"/>
    </row>
    <row r="6" spans="1:34" ht="17.100000000000001" customHeight="1" x14ac:dyDescent="0.2">
      <c r="A6" s="14" t="s">
        <v>0</v>
      </c>
      <c r="B6" s="16">
        <f>[2]Março!$E$5</f>
        <v>73.083333333333329</v>
      </c>
      <c r="C6" s="16">
        <f>[2]Março!$E$6</f>
        <v>70.25</v>
      </c>
      <c r="D6" s="16">
        <f>[2]Março!$E$7</f>
        <v>74.875</v>
      </c>
      <c r="E6" s="16">
        <f>[2]Março!$E$8</f>
        <v>78.333333333333329</v>
      </c>
      <c r="F6" s="16">
        <f>[2]Março!$E$9</f>
        <v>87.5</v>
      </c>
      <c r="G6" s="16">
        <f>[2]Março!$E$10</f>
        <v>87.583333333333329</v>
      </c>
      <c r="H6" s="16">
        <f>[2]Março!$E$11</f>
        <v>81.583333333333329</v>
      </c>
      <c r="I6" s="16">
        <f>[2]Março!$E$12</f>
        <v>88.125</v>
      </c>
      <c r="J6" s="16">
        <f>[2]Março!$E$13</f>
        <v>82.125</v>
      </c>
      <c r="K6" s="16">
        <f>[2]Março!$E$14</f>
        <v>76</v>
      </c>
      <c r="L6" s="16">
        <f>[2]Março!$E$15</f>
        <v>68.166666666666671</v>
      </c>
      <c r="M6" s="16">
        <f>[2]Março!$E$16</f>
        <v>70.708333333333329</v>
      </c>
      <c r="N6" s="16">
        <f>[2]Março!$E$17</f>
        <v>78.583333333333329</v>
      </c>
      <c r="O6" s="16">
        <f>[2]Março!$E$18</f>
        <v>80.083333333333329</v>
      </c>
      <c r="P6" s="16">
        <f>[2]Março!$E$19</f>
        <v>78.458333333333329</v>
      </c>
      <c r="Q6" s="16">
        <f>[2]Março!$E$20</f>
        <v>73.708333333333329</v>
      </c>
      <c r="R6" s="16">
        <f>[2]Março!$E$21</f>
        <v>72.25</v>
      </c>
      <c r="S6" s="16">
        <f>[2]Março!$E$22</f>
        <v>74.083333333333329</v>
      </c>
      <c r="T6" s="16">
        <f>[2]Março!$E$23</f>
        <v>72.875</v>
      </c>
      <c r="U6" s="16">
        <f>[2]Março!$E$24</f>
        <v>75.25</v>
      </c>
      <c r="V6" s="16">
        <f>[2]Março!$E$25</f>
        <v>71.791666666666671</v>
      </c>
      <c r="W6" s="16">
        <f>[2]Março!$E$26</f>
        <v>71.208333333333329</v>
      </c>
      <c r="X6" s="16">
        <f>[2]Março!$E$27</f>
        <v>65.291666666666671</v>
      </c>
      <c r="Y6" s="16">
        <f>[2]Março!$E$28</f>
        <v>67.958333333333329</v>
      </c>
      <c r="Z6" s="16">
        <f>[2]Março!$E$29</f>
        <v>69.166666666666671</v>
      </c>
      <c r="AA6" s="16">
        <f>[2]Março!$E$30</f>
        <v>79.083333333333329</v>
      </c>
      <c r="AB6" s="16">
        <f>[2]Março!$E$31</f>
        <v>90.333333333333329</v>
      </c>
      <c r="AC6" s="16">
        <f>[2]Março!$E$32</f>
        <v>86.083333333333329</v>
      </c>
      <c r="AD6" s="16">
        <f>[2]Março!$E$33</f>
        <v>86.75</v>
      </c>
      <c r="AE6" s="16">
        <f>[2]Março!$E$34</f>
        <v>80.125</v>
      </c>
      <c r="AF6" s="16">
        <f>[2]Março!$E$35</f>
        <v>87.625</v>
      </c>
      <c r="AG6" s="33">
        <f t="shared" ref="AG6:AG19" si="1">AVERAGE(B6:AF6)</f>
        <v>77.388440860215056</v>
      </c>
    </row>
    <row r="7" spans="1:34" ht="17.100000000000001" customHeight="1" x14ac:dyDescent="0.2">
      <c r="A7" s="14" t="s">
        <v>1</v>
      </c>
      <c r="B7" s="16">
        <f>[3]Março!$E$5</f>
        <v>77.333333333333329</v>
      </c>
      <c r="C7" s="16">
        <f>[3]Março!$E$6</f>
        <v>74.958333333333329</v>
      </c>
      <c r="D7" s="16">
        <f>[3]Março!$E$7</f>
        <v>75.666666666666671</v>
      </c>
      <c r="E7" s="16">
        <f>[3]Março!$E$8</f>
        <v>75.833333333333329</v>
      </c>
      <c r="F7" s="16">
        <f>[3]Março!$E$9</f>
        <v>76.416666666666671</v>
      </c>
      <c r="G7" s="16">
        <f>[3]Março!$E$10</f>
        <v>81.75</v>
      </c>
      <c r="H7" s="16">
        <f>[3]Março!$E$11</f>
        <v>86.833333333333329</v>
      </c>
      <c r="I7" s="16">
        <f>[3]Março!$E$12</f>
        <v>86.416666666666671</v>
      </c>
      <c r="J7" s="16">
        <f>[3]Março!$E$13</f>
        <v>86.875</v>
      </c>
      <c r="K7" s="16">
        <f>[3]Março!$E$14</f>
        <v>83.375</v>
      </c>
      <c r="L7" s="16">
        <f>[3]Março!$E$15</f>
        <v>82.541666666666671</v>
      </c>
      <c r="M7" s="16">
        <f>[3]Março!$E$16</f>
        <v>76.416666666666671</v>
      </c>
      <c r="N7" s="16">
        <f>[3]Março!$E$17</f>
        <v>74.791666666666671</v>
      </c>
      <c r="O7" s="16">
        <f>[3]Março!$E$18</f>
        <v>72.541666666666671</v>
      </c>
      <c r="P7" s="16">
        <f>[3]Março!$E$19</f>
        <v>76</v>
      </c>
      <c r="Q7" s="16">
        <f>[3]Março!$E$20</f>
        <v>75.666666666666671</v>
      </c>
      <c r="R7" s="16">
        <f>[3]Março!$E$21</f>
        <v>71.291666666666671</v>
      </c>
      <c r="S7" s="16">
        <f>[3]Março!$E$22</f>
        <v>72.583333333333329</v>
      </c>
      <c r="T7" s="16">
        <f>[3]Março!$E$23</f>
        <v>70.75</v>
      </c>
      <c r="U7" s="16">
        <f>[3]Março!$E$24</f>
        <v>73.625</v>
      </c>
      <c r="V7" s="16">
        <f>[3]Março!$E$25</f>
        <v>76.291666666666671</v>
      </c>
      <c r="W7" s="16">
        <f>[3]Março!$E$26</f>
        <v>86.833333333333329</v>
      </c>
      <c r="X7" s="16">
        <f>[3]Março!$E$27</f>
        <v>45.833333333333336</v>
      </c>
      <c r="Y7" s="16">
        <f>[3]Março!$E$28</f>
        <v>65.75</v>
      </c>
      <c r="Z7" s="16">
        <f>[3]Março!$E$29</f>
        <v>73.458333333333329</v>
      </c>
      <c r="AA7" s="16">
        <f>[3]Março!$E$30</f>
        <v>78.208333333333329</v>
      </c>
      <c r="AB7" s="16">
        <f>[3]Março!$E$31</f>
        <v>80.875</v>
      </c>
      <c r="AC7" s="16">
        <f>[3]Março!$E$32</f>
        <v>78.434782608695656</v>
      </c>
      <c r="AD7" s="16">
        <f>[3]Março!$E$33</f>
        <v>78.5</v>
      </c>
      <c r="AE7" s="16">
        <f>[3]Março!$E$34</f>
        <v>76.045454545454547</v>
      </c>
      <c r="AF7" s="16">
        <f>[3]Março!$E$35</f>
        <v>84.541666666666671</v>
      </c>
      <c r="AG7" s="33">
        <f t="shared" si="1"/>
        <v>76.659308725402681</v>
      </c>
    </row>
    <row r="8" spans="1:34" ht="17.100000000000001" customHeight="1" x14ac:dyDescent="0.2">
      <c r="A8" s="14" t="s">
        <v>58</v>
      </c>
      <c r="B8" s="16">
        <f>[4]Março!$E$5</f>
        <v>66.5</v>
      </c>
      <c r="C8" s="16">
        <f>[4]Março!$E$6</f>
        <v>68.541666666666671</v>
      </c>
      <c r="D8" s="16">
        <f>[4]Março!$E$7</f>
        <v>75.583333333333329</v>
      </c>
      <c r="E8" s="16">
        <f>[4]Março!$E$8</f>
        <v>82.083333333333329</v>
      </c>
      <c r="F8" s="16">
        <f>[4]Março!$E$9</f>
        <v>74.958333333333329</v>
      </c>
      <c r="G8" s="16">
        <f>[4]Março!$E$10</f>
        <v>80.458333333333329</v>
      </c>
      <c r="H8" s="16">
        <f>[4]Março!$E$11</f>
        <v>86.25</v>
      </c>
      <c r="I8" s="16">
        <f>[4]Março!$E$12</f>
        <v>87.958333333333329</v>
      </c>
      <c r="J8" s="16">
        <f>[4]Março!$E$13</f>
        <v>89.291666666666671</v>
      </c>
      <c r="K8" s="16">
        <f>[4]Março!$E$14</f>
        <v>83.458333333333329</v>
      </c>
      <c r="L8" s="16">
        <f>[4]Março!$E$15</f>
        <v>75.875</v>
      </c>
      <c r="M8" s="16">
        <f>[4]Março!$E$16</f>
        <v>79.083333333333329</v>
      </c>
      <c r="N8" s="16">
        <f>[4]Março!$E$17</f>
        <v>84.875</v>
      </c>
      <c r="O8" s="16">
        <f>[4]Março!$E$18</f>
        <v>79.416666666666671</v>
      </c>
      <c r="P8" s="16">
        <f>[4]Março!$E$19</f>
        <v>81.166666666666671</v>
      </c>
      <c r="Q8" s="16">
        <f>[4]Março!$E$20</f>
        <v>76.958333333333329</v>
      </c>
      <c r="R8" s="16">
        <f>[4]Março!$E$21</f>
        <v>75.5</v>
      </c>
      <c r="S8" s="16">
        <f>[4]Março!$E$22</f>
        <v>76.583333333333329</v>
      </c>
      <c r="T8" s="16">
        <f>[4]Março!$E$23</f>
        <v>81.958333333333329</v>
      </c>
      <c r="U8" s="16">
        <f>[4]Março!$E$24</f>
        <v>85.625</v>
      </c>
      <c r="V8" s="16">
        <f>[4]Março!$E$25</f>
        <v>81.416666666666671</v>
      </c>
      <c r="W8" s="16">
        <f>[4]Março!$E$26</f>
        <v>75.708333333333329</v>
      </c>
      <c r="X8" s="16">
        <f>[4]Março!$E$27</f>
        <v>71.75</v>
      </c>
      <c r="Y8" s="16">
        <f>[4]Março!$E$28</f>
        <v>67.083333333333329</v>
      </c>
      <c r="Z8" s="16">
        <f>[4]Março!$E$29</f>
        <v>68.5</v>
      </c>
      <c r="AA8" s="16">
        <f>[4]Março!$E$30</f>
        <v>64.458333333333329</v>
      </c>
      <c r="AB8" s="16">
        <f>[4]Março!$E$31</f>
        <v>83.5</v>
      </c>
      <c r="AC8" s="16">
        <f>[4]Março!$E$32</f>
        <v>75.166666666666671</v>
      </c>
      <c r="AD8" s="16">
        <f>[4]Março!$E$33</f>
        <v>85.541666666666671</v>
      </c>
      <c r="AE8" s="16">
        <f>[4]Março!$E$34</f>
        <v>82.291666666666671</v>
      </c>
      <c r="AF8" s="16">
        <f>[4]Março!$E$35</f>
        <v>83.583333333333329</v>
      </c>
      <c r="AG8" s="33">
        <f t="shared" ref="AG8" si="2">AVERAGE(B8:AF8)</f>
        <v>78.423387096774178</v>
      </c>
    </row>
    <row r="9" spans="1:34" ht="17.100000000000001" customHeight="1" x14ac:dyDescent="0.2">
      <c r="A9" s="14" t="s">
        <v>46</v>
      </c>
      <c r="B9" s="16">
        <f>[5]Março!$E$5</f>
        <v>73.416666666666671</v>
      </c>
      <c r="C9" s="16">
        <f>[5]Março!$E$6</f>
        <v>62.363636363636367</v>
      </c>
      <c r="D9" s="16">
        <f>[5]Março!$E$7</f>
        <v>74.642857142857139</v>
      </c>
      <c r="E9" s="16">
        <f>[5]Março!$E$8</f>
        <v>67.15384615384616</v>
      </c>
      <c r="F9" s="16">
        <f>[5]Março!$E$9</f>
        <v>75</v>
      </c>
      <c r="G9" s="16">
        <f>[5]Março!$E$10</f>
        <v>84.625</v>
      </c>
      <c r="H9" s="16">
        <f>[5]Março!$E$11</f>
        <v>67.7</v>
      </c>
      <c r="I9" s="16">
        <f>[5]Março!$E$12</f>
        <v>92</v>
      </c>
      <c r="J9" s="16">
        <f>[5]Março!$E$13</f>
        <v>67.777777777777771</v>
      </c>
      <c r="K9" s="16">
        <f>[5]Março!$E$14</f>
        <v>61.583333333333336</v>
      </c>
      <c r="L9" s="16">
        <f>[5]Março!$E$15</f>
        <v>56.75</v>
      </c>
      <c r="M9" s="16">
        <f>[5]Março!$E$16</f>
        <v>56.153846153846153</v>
      </c>
      <c r="N9" s="16">
        <f>[5]Março!$E$17</f>
        <v>67.642857142857139</v>
      </c>
      <c r="O9" s="16">
        <f>[5]Março!$E$18</f>
        <v>75.857142857142861</v>
      </c>
      <c r="P9" s="16">
        <f>[5]Março!$E$19</f>
        <v>61.384615384615387</v>
      </c>
      <c r="Q9" s="16">
        <f>[5]Março!$E$20</f>
        <v>72.92307692307692</v>
      </c>
      <c r="R9" s="16">
        <f>[5]Março!$E$21</f>
        <v>64.454545454545453</v>
      </c>
      <c r="S9" s="16">
        <f>[5]Março!$E$22</f>
        <v>67.928571428571431</v>
      </c>
      <c r="T9" s="16">
        <f>[5]Março!$E$23</f>
        <v>67.692307692307693</v>
      </c>
      <c r="U9" s="16">
        <f>[5]Março!$E$24</f>
        <v>59.416666666666664</v>
      </c>
      <c r="V9" s="16">
        <f>[5]Março!$E$25</f>
        <v>63</v>
      </c>
      <c r="W9" s="16">
        <f>[5]Março!$E$26</f>
        <v>63.5625</v>
      </c>
      <c r="X9" s="16">
        <f>[5]Março!$E$27</f>
        <v>58.764705882352942</v>
      </c>
      <c r="Y9" s="16">
        <f>[5]Março!$E$28</f>
        <v>60.9375</v>
      </c>
      <c r="Z9" s="16">
        <f>[5]Março!$E$29</f>
        <v>68.368421052631575</v>
      </c>
      <c r="AA9" s="16">
        <f>[5]Março!$E$30</f>
        <v>83.294117647058826</v>
      </c>
      <c r="AB9" s="16">
        <f>[5]Março!$E$31</f>
        <v>88.833333333333329</v>
      </c>
      <c r="AC9" s="16">
        <f>[5]Março!$E$32</f>
        <v>79.625</v>
      </c>
      <c r="AD9" s="16">
        <f>[5]Março!$E$33</f>
        <v>82.416666666666671</v>
      </c>
      <c r="AE9" s="16">
        <f>[5]Março!$E$34</f>
        <v>57.1</v>
      </c>
      <c r="AF9" s="16">
        <f>[5]Março!$E$35</f>
        <v>86.833333333333329</v>
      </c>
      <c r="AG9" s="33">
        <f t="shared" si="1"/>
        <v>69.974268550229809</v>
      </c>
    </row>
    <row r="10" spans="1:34" ht="17.100000000000001" customHeight="1" x14ac:dyDescent="0.2">
      <c r="A10" s="14" t="s">
        <v>2</v>
      </c>
      <c r="B10" s="16">
        <f>[6]Março!$E$5</f>
        <v>77.5</v>
      </c>
      <c r="C10" s="16">
        <f>[6]Março!$E$6</f>
        <v>72.583333333333329</v>
      </c>
      <c r="D10" s="16">
        <f>[6]Março!$E$7</f>
        <v>78.75</v>
      </c>
      <c r="E10" s="16">
        <f>[6]Março!$E$8</f>
        <v>77.875</v>
      </c>
      <c r="F10" s="16">
        <f>[6]Março!$E$9</f>
        <v>73.125</v>
      </c>
      <c r="G10" s="16">
        <f>[6]Março!$E$10</f>
        <v>80.791666666666671</v>
      </c>
      <c r="H10" s="16">
        <f>[6]Março!$E$11</f>
        <v>81.833333333333329</v>
      </c>
      <c r="I10" s="16">
        <f>[6]Março!$E$12</f>
        <v>82.125</v>
      </c>
      <c r="J10" s="16">
        <f>[6]Março!$E$13</f>
        <v>86.125</v>
      </c>
      <c r="K10" s="16">
        <f>[6]Março!$E$14</f>
        <v>80.458333333333329</v>
      </c>
      <c r="L10" s="16">
        <f>[6]Março!$E$15</f>
        <v>77.708333333333329</v>
      </c>
      <c r="M10" s="16">
        <f>[6]Março!$E$16</f>
        <v>72.416666666666671</v>
      </c>
      <c r="N10" s="16">
        <f>[6]Março!$E$17</f>
        <v>68.083333333333329</v>
      </c>
      <c r="O10" s="16">
        <f>[6]Março!$E$18</f>
        <v>69.875</v>
      </c>
      <c r="P10" s="16">
        <f>[6]Março!$E$19</f>
        <v>71.166666666666671</v>
      </c>
      <c r="Q10" s="16">
        <f>[6]Março!$E$20</f>
        <v>72</v>
      </c>
      <c r="R10" s="16">
        <f>[6]Março!$E$21</f>
        <v>67.625</v>
      </c>
      <c r="S10" s="16">
        <f>[6]Março!$E$22</f>
        <v>68.375</v>
      </c>
      <c r="T10" s="16">
        <f>[6]Março!$E$23</f>
        <v>65.125</v>
      </c>
      <c r="U10" s="16">
        <f>[6]Março!$E$24</f>
        <v>72.75</v>
      </c>
      <c r="V10" s="16">
        <f>[6]Março!$E$25</f>
        <v>73.875</v>
      </c>
      <c r="W10" s="16">
        <f>[6]Março!$E$26</f>
        <v>66.791666666666671</v>
      </c>
      <c r="X10" s="16">
        <f>[6]Março!$E$27</f>
        <v>59.25</v>
      </c>
      <c r="Y10" s="16">
        <f>[6]Março!$E$28</f>
        <v>58.333333333333336</v>
      </c>
      <c r="Z10" s="16">
        <f>[6]Março!$E$29</f>
        <v>58.75</v>
      </c>
      <c r="AA10" s="16">
        <f>[6]Março!$E$30</f>
        <v>74.458333333333329</v>
      </c>
      <c r="AB10" s="16">
        <f>[6]Março!$E$31</f>
        <v>84.208333333333329</v>
      </c>
      <c r="AC10" s="16">
        <f>[6]Março!$E$32</f>
        <v>79.875</v>
      </c>
      <c r="AD10" s="16">
        <f>[6]Março!$E$33</f>
        <v>78.416666666666671</v>
      </c>
      <c r="AE10" s="16">
        <f>[6]Março!$E$34</f>
        <v>81.75</v>
      </c>
      <c r="AF10" s="16">
        <f>[6]Março!$E$35</f>
        <v>80.208333333333329</v>
      </c>
      <c r="AG10" s="33">
        <f t="shared" si="1"/>
        <v>73.942204301075265</v>
      </c>
    </row>
    <row r="11" spans="1:34" ht="17.100000000000001" customHeight="1" x14ac:dyDescent="0.2">
      <c r="A11" s="14" t="s">
        <v>3</v>
      </c>
      <c r="B11" s="16">
        <f>[7]Março!$E$5</f>
        <v>78.791666666666671</v>
      </c>
      <c r="C11" s="16">
        <f>[7]Março!$E$6</f>
        <v>83.583333333333329</v>
      </c>
      <c r="D11" s="16">
        <f>[7]Março!$E$7</f>
        <v>81</v>
      </c>
      <c r="E11" s="16">
        <f>[7]Março!$E$8</f>
        <v>72.25</v>
      </c>
      <c r="F11" s="16">
        <f>[7]Março!$E$9</f>
        <v>71.75</v>
      </c>
      <c r="G11" s="16">
        <f>[7]Março!$E$10</f>
        <v>78.458333333333329</v>
      </c>
      <c r="H11" s="16">
        <f>[7]Março!$E$11</f>
        <v>76.208333333333329</v>
      </c>
      <c r="I11" s="16">
        <f>[7]Março!$E$12</f>
        <v>83.333333333333329</v>
      </c>
      <c r="J11" s="16">
        <f>[7]Março!$E$13</f>
        <v>86</v>
      </c>
      <c r="K11" s="16">
        <f>[7]Março!$E$14</f>
        <v>84.916666666666671</v>
      </c>
      <c r="L11" s="16">
        <f>[7]Março!$E$15</f>
        <v>76.25</v>
      </c>
      <c r="M11" s="16">
        <f>[7]Março!$E$16</f>
        <v>74.666666666666671</v>
      </c>
      <c r="N11" s="16">
        <f>[7]Março!$E$17</f>
        <v>78.791666666666671</v>
      </c>
      <c r="O11" s="16">
        <f>[7]Março!$E$18</f>
        <v>78.541666666666671</v>
      </c>
      <c r="P11" s="16">
        <f>[7]Março!$E$19</f>
        <v>79.375</v>
      </c>
      <c r="Q11" s="16">
        <f>[7]Março!$E$20</f>
        <v>79.333333333333329</v>
      </c>
      <c r="R11" s="16">
        <f>[7]Março!$E$21</f>
        <v>77.25</v>
      </c>
      <c r="S11" s="16">
        <f>[7]Março!$E$22</f>
        <v>83.708333333333329</v>
      </c>
      <c r="T11" s="16">
        <f>[7]Março!$E$23</f>
        <v>83.75</v>
      </c>
      <c r="U11" s="16">
        <f>[7]Março!$E$24</f>
        <v>84.375</v>
      </c>
      <c r="V11" s="16">
        <f>[7]Março!$E$25</f>
        <v>85.666666666666671</v>
      </c>
      <c r="W11" s="16">
        <f>[7]Março!$E$26</f>
        <v>80.416666666666671</v>
      </c>
      <c r="X11" s="16">
        <f>[7]Março!$E$27</f>
        <v>71.958333333333329</v>
      </c>
      <c r="Y11" s="16">
        <f>[7]Março!$E$28</f>
        <v>70.375</v>
      </c>
      <c r="Z11" s="16">
        <f>[7]Março!$E$29</f>
        <v>65.75</v>
      </c>
      <c r="AA11" s="16">
        <f>[7]Março!$E$30</f>
        <v>72.708333333333329</v>
      </c>
      <c r="AB11" s="16">
        <f>[7]Março!$E$31</f>
        <v>79.333333333333329</v>
      </c>
      <c r="AC11" s="16">
        <f>[7]Março!$E$32</f>
        <v>71.916666666666671</v>
      </c>
      <c r="AD11" s="16">
        <f>[7]Março!$E$33</f>
        <v>81.75</v>
      </c>
      <c r="AE11" s="16">
        <f>[7]Março!$E$34</f>
        <v>78.291666666666671</v>
      </c>
      <c r="AF11" s="16">
        <f>[7]Março!$E$35</f>
        <v>78.958333333333329</v>
      </c>
      <c r="AG11" s="33">
        <f t="shared" si="1"/>
        <v>78.369623655913969</v>
      </c>
    </row>
    <row r="12" spans="1:34" ht="17.100000000000001" customHeight="1" x14ac:dyDescent="0.2">
      <c r="A12" s="14" t="s">
        <v>4</v>
      </c>
      <c r="B12" s="16">
        <f>[8]Março!$E$5</f>
        <v>81.458333333333329</v>
      </c>
      <c r="C12" s="16">
        <f>[8]Março!$E$6</f>
        <v>85.416666666666671</v>
      </c>
      <c r="D12" s="16">
        <f>[8]Março!$E$7</f>
        <v>82.458333333333329</v>
      </c>
      <c r="E12" s="16">
        <f>[8]Março!$E$8</f>
        <v>83.791666666666671</v>
      </c>
      <c r="F12" s="16">
        <f>[8]Março!$E$9</f>
        <v>80</v>
      </c>
      <c r="G12" s="16">
        <f>[8]Março!$E$10</f>
        <v>81.041666666666671</v>
      </c>
      <c r="H12" s="16">
        <f>[8]Março!$E$11</f>
        <v>82.333333333333329</v>
      </c>
      <c r="I12" s="16">
        <f>[8]Março!$E$12</f>
        <v>78.375</v>
      </c>
      <c r="J12" s="16">
        <f>[8]Março!$E$13</f>
        <v>81.875</v>
      </c>
      <c r="K12" s="16">
        <f>[8]Março!$E$14</f>
        <v>79.958333333333329</v>
      </c>
      <c r="L12" s="16">
        <f>[8]Março!$E$15</f>
        <v>73.25</v>
      </c>
      <c r="M12" s="16">
        <f>[8]Março!$E$16</f>
        <v>67.458333333333329</v>
      </c>
      <c r="N12" s="16">
        <f>[8]Março!$E$17</f>
        <v>86.333333333333329</v>
      </c>
      <c r="O12" s="16">
        <f>[8]Março!$E$18</f>
        <v>81.083333333333329</v>
      </c>
      <c r="P12" s="16">
        <f>[8]Março!$E$19</f>
        <v>81.416666666666671</v>
      </c>
      <c r="Q12" s="16">
        <f>[8]Março!$E$20</f>
        <v>81.541666666666671</v>
      </c>
      <c r="R12" s="16">
        <f>[8]Março!$E$21</f>
        <v>78.125</v>
      </c>
      <c r="S12" s="16">
        <f>[8]Março!$E$22</f>
        <v>84.666666666666671</v>
      </c>
      <c r="T12" s="16">
        <f>[8]Março!$E$23</f>
        <v>88.25</v>
      </c>
      <c r="U12" s="16">
        <f>[8]Março!$E$24</f>
        <v>85.333333333333329</v>
      </c>
      <c r="V12" s="16">
        <f>[8]Março!$E$25</f>
        <v>82.791666666666671</v>
      </c>
      <c r="W12" s="16">
        <f>[8]Março!$E$26</f>
        <v>78.833333333333329</v>
      </c>
      <c r="X12" s="16">
        <f>[8]Março!$E$27</f>
        <v>70.958333333333329</v>
      </c>
      <c r="Y12" s="16">
        <f>[8]Março!$E$28</f>
        <v>70.083333333333329</v>
      </c>
      <c r="Z12" s="16">
        <f>[8]Março!$E$29</f>
        <v>73.041666666666671</v>
      </c>
      <c r="AA12" s="16">
        <f>[8]Março!$E$30</f>
        <v>74.75</v>
      </c>
      <c r="AB12" s="16">
        <f>[8]Março!$E$31</f>
        <v>83.833333333333329</v>
      </c>
      <c r="AC12" s="16">
        <f>[8]Março!$E$32</f>
        <v>79.041666666666671</v>
      </c>
      <c r="AD12" s="16">
        <f>[8]Março!$E$33</f>
        <v>86.958333333333329</v>
      </c>
      <c r="AE12" s="16">
        <f>[8]Março!$E$34</f>
        <v>82.791666666666671</v>
      </c>
      <c r="AF12" s="16">
        <f>[8]Março!$E$35</f>
        <v>82.166666666666671</v>
      </c>
      <c r="AG12" s="33">
        <f t="shared" si="1"/>
        <v>80.303763440860209</v>
      </c>
    </row>
    <row r="13" spans="1:34" ht="17.100000000000001" customHeight="1" x14ac:dyDescent="0.2">
      <c r="A13" s="14" t="s">
        <v>5</v>
      </c>
      <c r="B13" s="16">
        <f>[9]Março!$E$5</f>
        <v>76.875</v>
      </c>
      <c r="C13" s="16">
        <f>[9]Março!$E$6</f>
        <v>80.208333333333329</v>
      </c>
      <c r="D13" s="16">
        <f>[9]Março!$E$7</f>
        <v>80.791666666666671</v>
      </c>
      <c r="E13" s="16">
        <f>[9]Março!$E$8</f>
        <v>82.375</v>
      </c>
      <c r="F13" s="16">
        <f>[9]Março!$E$9</f>
        <v>77.708333333333329</v>
      </c>
      <c r="G13" s="16">
        <f>[9]Março!$E$10</f>
        <v>75.958333333333329</v>
      </c>
      <c r="H13" s="16">
        <f>[9]Março!$E$11</f>
        <v>74.708333333333329</v>
      </c>
      <c r="I13" s="16">
        <f>[9]Março!$E$12</f>
        <v>77.583333333333329</v>
      </c>
      <c r="J13" s="16">
        <f>[9]Março!$E$13</f>
        <v>80.333333333333329</v>
      </c>
      <c r="K13" s="16">
        <f>[9]Março!$E$14</f>
        <v>76.375</v>
      </c>
      <c r="L13" s="16">
        <f>[9]Março!$E$15</f>
        <v>65.041666666666671</v>
      </c>
      <c r="M13" s="16">
        <f>[9]Março!$E$16</f>
        <v>62.75</v>
      </c>
      <c r="N13" s="16">
        <f>[9]Março!$E$17</f>
        <v>66.625</v>
      </c>
      <c r="O13" s="16">
        <f>[9]Março!$E$18</f>
        <v>74.875</v>
      </c>
      <c r="P13" s="16">
        <f>[9]Março!$E$19</f>
        <v>70.166666666666671</v>
      </c>
      <c r="Q13" s="16">
        <f>[9]Março!$E$20</f>
        <v>69.916666666666671</v>
      </c>
      <c r="R13" s="16">
        <f>[9]Março!$E$21</f>
        <v>68.875</v>
      </c>
      <c r="S13" s="16">
        <f>[9]Março!$E$22</f>
        <v>66.958333333333329</v>
      </c>
      <c r="T13" s="16">
        <f>[9]Março!$E$23</f>
        <v>64.375</v>
      </c>
      <c r="U13" s="16">
        <f>[9]Março!$E$24</f>
        <v>60.458333333333336</v>
      </c>
      <c r="V13" s="16">
        <f>[9]Março!$E$25</f>
        <v>64.041666666666671</v>
      </c>
      <c r="W13" s="16">
        <f>[9]Março!$E$26</f>
        <v>63.041666666666664</v>
      </c>
      <c r="X13" s="16">
        <f>[9]Março!$E$27</f>
        <v>56.083333333333336</v>
      </c>
      <c r="Y13" s="16">
        <f>[9]Março!$E$28</f>
        <v>63.875</v>
      </c>
      <c r="Z13" s="16">
        <f>[9]Março!$E$29</f>
        <v>75.125</v>
      </c>
      <c r="AA13" s="16">
        <f>[9]Março!$E$30</f>
        <v>77.25</v>
      </c>
      <c r="AB13" s="16">
        <f>[9]Março!$E$31</f>
        <v>84.791666666666671</v>
      </c>
      <c r="AC13" s="16">
        <f>[9]Março!$E$32</f>
        <v>79.625</v>
      </c>
      <c r="AD13" s="16">
        <f>[9]Março!$E$33</f>
        <v>77.583333333333329</v>
      </c>
      <c r="AE13" s="16">
        <f>[9]Março!$E$34</f>
        <v>77.208333333333329</v>
      </c>
      <c r="AF13" s="16">
        <f>[9]Março!$E$35</f>
        <v>75.958333333333329</v>
      </c>
      <c r="AG13" s="33">
        <f t="shared" si="1"/>
        <v>72.501344086021533</v>
      </c>
    </row>
    <row r="14" spans="1:34" ht="17.100000000000001" customHeight="1" x14ac:dyDescent="0.2">
      <c r="A14" s="14" t="s">
        <v>48</v>
      </c>
      <c r="B14" s="16">
        <f>[10]Março!$E$5</f>
        <v>84.291666666666671</v>
      </c>
      <c r="C14" s="16">
        <f>[10]Março!$E$6</f>
        <v>86.458333333333329</v>
      </c>
      <c r="D14" s="16">
        <f>[10]Março!$E$7</f>
        <v>84.75</v>
      </c>
      <c r="E14" s="16">
        <f>[10]Março!$E$8</f>
        <v>81</v>
      </c>
      <c r="F14" s="16">
        <f>[10]Março!$E$9</f>
        <v>85.75</v>
      </c>
      <c r="G14" s="16">
        <f>[10]Março!$E$10</f>
        <v>84.666666666666671</v>
      </c>
      <c r="H14" s="16">
        <f>[10]Março!$E$11</f>
        <v>84.583333333333329</v>
      </c>
      <c r="I14" s="16">
        <f>[10]Março!$E$12</f>
        <v>82.791666666666671</v>
      </c>
      <c r="J14" s="16">
        <f>[10]Março!$E$13</f>
        <v>84.125</v>
      </c>
      <c r="K14" s="16">
        <f>[10]Março!$E$14</f>
        <v>80.125</v>
      </c>
      <c r="L14" s="16">
        <f>[10]Março!$E$15</f>
        <v>77.083333333333329</v>
      </c>
      <c r="M14" s="16">
        <f>[10]Março!$E$16</f>
        <v>72.791666666666671</v>
      </c>
      <c r="N14" s="16">
        <f>[10]Março!$E$17</f>
        <v>78.708333333333329</v>
      </c>
      <c r="O14" s="16">
        <f>[10]Março!$E$18</f>
        <v>79.125</v>
      </c>
      <c r="P14" s="16">
        <f>[10]Março!$E$19</f>
        <v>78.791666666666671</v>
      </c>
      <c r="Q14" s="16">
        <f>[10]Março!$E$20</f>
        <v>81.708333333333329</v>
      </c>
      <c r="R14" s="16">
        <f>[10]Março!$E$21</f>
        <v>81.708333333333329</v>
      </c>
      <c r="S14" s="16">
        <f>[10]Março!$E$22</f>
        <v>83.958333333333329</v>
      </c>
      <c r="T14" s="16">
        <f>[10]Março!$E$23</f>
        <v>87.875</v>
      </c>
      <c r="U14" s="16">
        <f>[10]Março!$E$24</f>
        <v>82.25</v>
      </c>
      <c r="V14" s="16">
        <f>[10]Março!$E$25</f>
        <v>84.565217391304344</v>
      </c>
      <c r="W14" s="16">
        <f>[10]Março!$E$26</f>
        <v>79.666666666666671</v>
      </c>
      <c r="X14" s="16">
        <f>[10]Março!$E$27</f>
        <v>70.833333333333329</v>
      </c>
      <c r="Y14" s="16">
        <f>[10]Março!$E$28</f>
        <v>68.333333333333329</v>
      </c>
      <c r="Z14" s="16">
        <f>[10]Março!$E$29</f>
        <v>85.583333333333329</v>
      </c>
      <c r="AA14" s="16">
        <f>[10]Março!$E$30</f>
        <v>79.458333333333329</v>
      </c>
      <c r="AB14" s="16">
        <f>[10]Março!$E$31</f>
        <v>86.458333333333329</v>
      </c>
      <c r="AC14" s="16">
        <f>[10]Março!$E$32</f>
        <v>80.916666666666671</v>
      </c>
      <c r="AD14" s="16">
        <f>[10]Março!$E$33</f>
        <v>86.041666666666671</v>
      </c>
      <c r="AE14" s="16">
        <f>[10]Março!$E$34</f>
        <v>85.916666666666671</v>
      </c>
      <c r="AF14" s="16">
        <f>[10]Março!$E$35</f>
        <v>81.583333333333329</v>
      </c>
      <c r="AG14" s="33">
        <f>AVERAGE(B14:AF14)</f>
        <v>81.674146797568937</v>
      </c>
    </row>
    <row r="15" spans="1:34" ht="17.100000000000001" customHeight="1" x14ac:dyDescent="0.2">
      <c r="A15" s="14" t="s">
        <v>6</v>
      </c>
      <c r="B15" s="16">
        <f>[11]Março!$E$5</f>
        <v>74.083333333333329</v>
      </c>
      <c r="C15" s="16">
        <f>[11]Março!$E$6</f>
        <v>82.5</v>
      </c>
      <c r="D15" s="16">
        <f>[11]Março!$E$7</f>
        <v>83.791666666666671</v>
      </c>
      <c r="E15" s="16">
        <f>[11]Março!$E$8</f>
        <v>78.25</v>
      </c>
      <c r="F15" s="16">
        <f>[11]Março!$E$9</f>
        <v>75.625</v>
      </c>
      <c r="G15" s="16">
        <f>[11]Março!$E$10</f>
        <v>74.333333333333329</v>
      </c>
      <c r="H15" s="16">
        <f>[11]Março!$E$11</f>
        <v>79.666666666666671</v>
      </c>
      <c r="I15" s="16">
        <f>[11]Março!$E$12</f>
        <v>80.791666666666671</v>
      </c>
      <c r="J15" s="16">
        <f>[11]Março!$E$13</f>
        <v>85.75</v>
      </c>
      <c r="K15" s="16">
        <f>[11]Março!$E$14</f>
        <v>79.625</v>
      </c>
      <c r="L15" s="16">
        <f>[11]Março!$E$15</f>
        <v>75.75</v>
      </c>
      <c r="M15" s="16">
        <f>[11]Março!$E$16</f>
        <v>76</v>
      </c>
      <c r="N15" s="16">
        <f>[11]Março!$E$17</f>
        <v>74.958333333333329</v>
      </c>
      <c r="O15" s="16">
        <f>[11]Março!$E$18</f>
        <v>73.25</v>
      </c>
      <c r="P15" s="16">
        <f>[11]Março!$E$19</f>
        <v>77.875</v>
      </c>
      <c r="Q15" s="16">
        <f>[11]Março!$E$20</f>
        <v>77.166666666666671</v>
      </c>
      <c r="R15" s="16">
        <f>[11]Março!$E$21</f>
        <v>73.458333333333329</v>
      </c>
      <c r="S15" s="16">
        <f>[11]Março!$E$22</f>
        <v>76.916666666666671</v>
      </c>
      <c r="T15" s="16">
        <f>[11]Março!$E$23</f>
        <v>74.5</v>
      </c>
      <c r="U15" s="16">
        <f>[11]Março!$E$24</f>
        <v>78.708333333333329</v>
      </c>
      <c r="V15" s="16">
        <f>[11]Março!$E$25</f>
        <v>75.625</v>
      </c>
      <c r="W15" s="16">
        <f>[11]Março!$E$26</f>
        <v>76.083333333333329</v>
      </c>
      <c r="X15" s="16">
        <f>[11]Março!$E$27</f>
        <v>72.291666666666671</v>
      </c>
      <c r="Y15" s="16">
        <f>[11]Março!$E$28</f>
        <v>72.458333333333329</v>
      </c>
      <c r="Z15" s="16">
        <f>[11]Março!$E$29</f>
        <v>82</v>
      </c>
      <c r="AA15" s="16">
        <f>[11]Março!$E$30</f>
        <v>77</v>
      </c>
      <c r="AB15" s="16">
        <f>[11]Março!$E$31</f>
        <v>82.416666666666671</v>
      </c>
      <c r="AC15" s="16">
        <f>[11]Março!$E$32</f>
        <v>79.5</v>
      </c>
      <c r="AD15" s="16">
        <f>[11]Março!$E$33</f>
        <v>75.083333333333329</v>
      </c>
      <c r="AE15" s="16">
        <f>[11]Março!$E$34</f>
        <v>75.041666666666671</v>
      </c>
      <c r="AF15" s="16">
        <f>[11]Março!$E$35</f>
        <v>75.458333333333329</v>
      </c>
      <c r="AG15" s="33">
        <f t="shared" si="1"/>
        <v>77.288978494623663</v>
      </c>
    </row>
    <row r="16" spans="1:34" ht="17.100000000000001" customHeight="1" x14ac:dyDescent="0.2">
      <c r="A16" s="14" t="s">
        <v>7</v>
      </c>
      <c r="B16" s="16">
        <f>[12]Março!$E$5</f>
        <v>58.6</v>
      </c>
      <c r="C16" s="16">
        <f>[12]Março!$E$6</f>
        <v>56.875</v>
      </c>
      <c r="D16" s="16">
        <f>[12]Março!$E$7</f>
        <v>59.25</v>
      </c>
      <c r="E16" s="16">
        <f>[12]Março!$E$8</f>
        <v>69</v>
      </c>
      <c r="F16" s="16">
        <f>[12]Março!$E$9</f>
        <v>60</v>
      </c>
      <c r="G16" s="16">
        <f>[12]Março!$E$10</f>
        <v>57</v>
      </c>
      <c r="H16" s="16">
        <f>[12]Março!$E$11</f>
        <v>61.2</v>
      </c>
      <c r="I16" s="16" t="str">
        <f>[12]Março!$E$12</f>
        <v>*</v>
      </c>
      <c r="J16" s="16">
        <f>[12]Março!$E$13</f>
        <v>63.5</v>
      </c>
      <c r="K16" s="16">
        <f>[12]Março!$E$14</f>
        <v>59</v>
      </c>
      <c r="L16" s="16">
        <f>[12]Março!$E$15</f>
        <v>48</v>
      </c>
      <c r="M16" s="16">
        <f>[12]Março!$E$16</f>
        <v>43</v>
      </c>
      <c r="N16" s="16">
        <f>[12]Março!$E$17</f>
        <v>64.400000000000006</v>
      </c>
      <c r="O16" s="16">
        <f>[12]Março!$E$18</f>
        <v>70</v>
      </c>
      <c r="P16" s="16">
        <f>[12]Março!$E$19</f>
        <v>60.625</v>
      </c>
      <c r="Q16" s="16">
        <f>[12]Março!$E$20</f>
        <v>52.8</v>
      </c>
      <c r="R16" s="16">
        <f>[12]Março!$E$21</f>
        <v>63.666666666666664</v>
      </c>
      <c r="S16" s="16">
        <f>[12]Março!$E$22</f>
        <v>69.5</v>
      </c>
      <c r="T16" s="16">
        <f>[12]Março!$E$23</f>
        <v>68.583333333333329</v>
      </c>
      <c r="U16" s="16">
        <f>[12]Março!$E$24</f>
        <v>75.047619047619051</v>
      </c>
      <c r="V16" s="16">
        <f>[12]Março!$E$25</f>
        <v>72.75</v>
      </c>
      <c r="W16" s="16">
        <f>[12]Março!$E$26</f>
        <v>70.86363636363636</v>
      </c>
      <c r="X16" s="16">
        <f>[12]Março!$E$27</f>
        <v>63.458333333333336</v>
      </c>
      <c r="Y16" s="16">
        <f>[12]Março!$E$28</f>
        <v>60.416666666666664</v>
      </c>
      <c r="Z16" s="16">
        <f>[12]Março!$E$29</f>
        <v>63.125</v>
      </c>
      <c r="AA16" s="16">
        <f>[12]Março!$E$30</f>
        <v>72.19047619047619</v>
      </c>
      <c r="AB16" s="16">
        <f>[12]Março!$E$31</f>
        <v>85.4375</v>
      </c>
      <c r="AC16" s="16">
        <f>[12]Março!$E$32</f>
        <v>82.85</v>
      </c>
      <c r="AD16" s="16">
        <f>[12]Março!$E$33</f>
        <v>85.071428571428569</v>
      </c>
      <c r="AE16" s="16">
        <f>[12]Março!$E$34</f>
        <v>71.785714285714292</v>
      </c>
      <c r="AF16" s="16">
        <f>[12]Março!$E$35</f>
        <v>80.631578947368425</v>
      </c>
      <c r="AG16" s="33">
        <f t="shared" si="1"/>
        <v>65.620931780208082</v>
      </c>
    </row>
    <row r="17" spans="1:33" ht="17.100000000000001" customHeight="1" x14ac:dyDescent="0.2">
      <c r="A17" s="14" t="s">
        <v>8</v>
      </c>
      <c r="B17" s="16">
        <f>[13]Março!$E$5</f>
        <v>68.75</v>
      </c>
      <c r="C17" s="16">
        <f>[13]Março!$E$6</f>
        <v>68.5</v>
      </c>
      <c r="D17" s="16">
        <f>[13]Março!$E$7</f>
        <v>75</v>
      </c>
      <c r="E17" s="16">
        <f>[13]Março!$E$8</f>
        <v>80.208333333333329</v>
      </c>
      <c r="F17" s="16">
        <f>[13]Março!$E$9</f>
        <v>81.833333333333329</v>
      </c>
      <c r="G17" s="16">
        <f>[13]Março!$E$10</f>
        <v>86.833333333333329</v>
      </c>
      <c r="H17" s="16">
        <f>[13]Março!$E$11</f>
        <v>87.041666666666671</v>
      </c>
      <c r="I17" s="16">
        <f>[13]Março!$E$12</f>
        <v>85.416666666666671</v>
      </c>
      <c r="J17" s="16">
        <f>[13]Março!$E$13</f>
        <v>82.916666666666671</v>
      </c>
      <c r="K17" s="16">
        <f>[13]Março!$E$14</f>
        <v>79.166666666666671</v>
      </c>
      <c r="L17" s="16">
        <f>[13]Março!$E$15</f>
        <v>71.041666666666671</v>
      </c>
      <c r="M17" s="16">
        <f>[13]Março!$E$16</f>
        <v>74.083333333333329</v>
      </c>
      <c r="N17" s="16">
        <f>[13]Março!$E$17</f>
        <v>82.25</v>
      </c>
      <c r="O17" s="16">
        <f>[13]Março!$E$18</f>
        <v>81.416666666666671</v>
      </c>
      <c r="P17" s="16">
        <f>[13]Março!$E$19</f>
        <v>78.791666666666671</v>
      </c>
      <c r="Q17" s="16">
        <f>[13]Março!$E$20</f>
        <v>75.833333333333329</v>
      </c>
      <c r="R17" s="16">
        <f>[13]Março!$E$21</f>
        <v>70.583333333333329</v>
      </c>
      <c r="S17" s="16">
        <f>[13]Março!$E$22</f>
        <v>71.083333333333329</v>
      </c>
      <c r="T17" s="16">
        <f>[13]Março!$E$23</f>
        <v>69.958333333333329</v>
      </c>
      <c r="U17" s="16">
        <f>[13]Março!$E$24</f>
        <v>75.875</v>
      </c>
      <c r="V17" s="16">
        <f>[13]Março!$E$25</f>
        <v>76.375</v>
      </c>
      <c r="W17" s="16">
        <f>[13]Março!$E$26</f>
        <v>72.695652173913047</v>
      </c>
      <c r="X17" s="16">
        <f>[13]Março!$E$27</f>
        <v>70.791666666666671</v>
      </c>
      <c r="Y17" s="16">
        <f>[13]Março!$E$28</f>
        <v>66.916666666666671</v>
      </c>
      <c r="Z17" s="16">
        <f>[13]Março!$E$29</f>
        <v>65.625</v>
      </c>
      <c r="AA17" s="16">
        <f>[13]Março!$E$30</f>
        <v>72.041666666666671</v>
      </c>
      <c r="AB17" s="16">
        <f>[13]Março!$E$31</f>
        <v>84.166666666666671</v>
      </c>
      <c r="AC17" s="16">
        <f>[13]Março!$E$32</f>
        <v>82.166666666666671</v>
      </c>
      <c r="AD17" s="16">
        <f>[13]Março!$E$33</f>
        <v>86.791666666666671</v>
      </c>
      <c r="AE17" s="16">
        <f>[13]Março!$E$34</f>
        <v>82.791666666666671</v>
      </c>
      <c r="AF17" s="16">
        <f>[13]Março!$E$35</f>
        <v>79.416666666666671</v>
      </c>
      <c r="AG17" s="33">
        <f t="shared" si="1"/>
        <v>76.979429640018679</v>
      </c>
    </row>
    <row r="18" spans="1:33" ht="17.100000000000001" customHeight="1" x14ac:dyDescent="0.2">
      <c r="A18" s="14" t="s">
        <v>9</v>
      </c>
      <c r="B18" s="16">
        <f>[14]Março!$E$5</f>
        <v>65.416666666666671</v>
      </c>
      <c r="C18" s="16">
        <f>[14]Março!$E$6</f>
        <v>68.166666666666671</v>
      </c>
      <c r="D18" s="16">
        <f>[14]Março!$E$7</f>
        <v>74.666666666666671</v>
      </c>
      <c r="E18" s="16">
        <f>[14]Março!$E$8</f>
        <v>76.958333333333329</v>
      </c>
      <c r="F18" s="16">
        <f>[14]Março!$E$9</f>
        <v>74.125</v>
      </c>
      <c r="G18" s="16">
        <f>[14]Março!$E$10</f>
        <v>81.541666666666671</v>
      </c>
      <c r="H18" s="16">
        <f>[14]Março!$E$11</f>
        <v>81.666666666666671</v>
      </c>
      <c r="I18" s="16">
        <f>[14]Março!$E$12</f>
        <v>87.291666666666671</v>
      </c>
      <c r="J18" s="16">
        <f>[14]Março!$E$13</f>
        <v>83.666666666666671</v>
      </c>
      <c r="K18" s="16">
        <f>[14]Março!$E$14</f>
        <v>78.375</v>
      </c>
      <c r="L18" s="16">
        <f>[14]Março!$E$15</f>
        <v>67.333333333333329</v>
      </c>
      <c r="M18" s="16">
        <f>[14]Março!$E$16</f>
        <v>71.791666666666671</v>
      </c>
      <c r="N18" s="16">
        <f>[14]Março!$E$17</f>
        <v>83.166666666666671</v>
      </c>
      <c r="O18" s="16">
        <f>[14]Março!$E$18</f>
        <v>77.833333333333329</v>
      </c>
      <c r="P18" s="16">
        <f>[14]Março!$E$19</f>
        <v>72.041666666666671</v>
      </c>
      <c r="Q18" s="16">
        <f>[14]Março!$E$20</f>
        <v>67.541666666666671</v>
      </c>
      <c r="R18" s="16">
        <f>[14]Março!$E$21</f>
        <v>68.75</v>
      </c>
      <c r="S18" s="16">
        <f>[14]Março!$E$22</f>
        <v>71.583333333333329</v>
      </c>
      <c r="T18" s="16">
        <f>[14]Março!$E$23</f>
        <v>73.583333333333329</v>
      </c>
      <c r="U18" s="16">
        <f>[14]Março!$E$24</f>
        <v>79.708333333333329</v>
      </c>
      <c r="V18" s="16">
        <f>[14]Março!$E$25</f>
        <v>74.375</v>
      </c>
      <c r="W18" s="16">
        <f>[14]Março!$E$26</f>
        <v>68.583333333333329</v>
      </c>
      <c r="X18" s="16">
        <f>[14]Março!$E$27</f>
        <v>65.875</v>
      </c>
      <c r="Y18" s="16">
        <f>[14]Março!$E$28</f>
        <v>62.5</v>
      </c>
      <c r="Z18" s="16">
        <f>[14]Março!$E$29</f>
        <v>63.625</v>
      </c>
      <c r="AA18" s="16">
        <f>[14]Março!$E$30</f>
        <v>64.791666666666671</v>
      </c>
      <c r="AB18" s="16">
        <f>[14]Março!$E$31</f>
        <v>84.125</v>
      </c>
      <c r="AC18" s="16">
        <f>[14]Março!$E$32</f>
        <v>81.916666666666671</v>
      </c>
      <c r="AD18" s="16">
        <f>[14]Março!$E$33</f>
        <v>84.416666666666671</v>
      </c>
      <c r="AE18" s="16">
        <f>[14]Março!$E$34</f>
        <v>77.916666666666671</v>
      </c>
      <c r="AF18" s="16">
        <f>[14]Março!$E$35</f>
        <v>81.5</v>
      </c>
      <c r="AG18" s="33">
        <f t="shared" si="1"/>
        <v>74.67204301075266</v>
      </c>
    </row>
    <row r="19" spans="1:33" ht="17.100000000000001" customHeight="1" x14ac:dyDescent="0.2">
      <c r="A19" s="14" t="s">
        <v>47</v>
      </c>
      <c r="B19" s="16">
        <f>[15]Março!$E$5</f>
        <v>75.083333333333329</v>
      </c>
      <c r="C19" s="16">
        <f>[15]Março!$E$6</f>
        <v>71.458333333333329</v>
      </c>
      <c r="D19" s="16">
        <f>[15]Março!$E$7</f>
        <v>74.666666666666671</v>
      </c>
      <c r="E19" s="16">
        <f>[15]Março!$E$8</f>
        <v>73.5</v>
      </c>
      <c r="F19" s="16">
        <f>[15]Março!$E$9</f>
        <v>73.666666666666671</v>
      </c>
      <c r="G19" s="16">
        <f>[15]Março!$E$10</f>
        <v>75.5</v>
      </c>
      <c r="H19" s="16">
        <f>[15]Março!$E$11</f>
        <v>80.833333333333329</v>
      </c>
      <c r="I19" s="16">
        <f>[15]Março!$E$12</f>
        <v>88.083333333333329</v>
      </c>
      <c r="J19" s="16">
        <f>[15]Março!$E$13</f>
        <v>80.125</v>
      </c>
      <c r="K19" s="16">
        <f>[15]Março!$E$14</f>
        <v>74.625</v>
      </c>
      <c r="L19" s="16">
        <f>[15]Março!$E$15</f>
        <v>68.583333333333329</v>
      </c>
      <c r="M19" s="16">
        <f>[15]Março!$E$16</f>
        <v>65.666666666666671</v>
      </c>
      <c r="N19" s="16">
        <f>[15]Março!$E$17</f>
        <v>69.791666666666671</v>
      </c>
      <c r="O19" s="16">
        <f>[15]Março!$E$18</f>
        <v>68.875</v>
      </c>
      <c r="P19" s="16">
        <f>[15]Março!$E$19</f>
        <v>68.041666666666671</v>
      </c>
      <c r="Q19" s="16">
        <f>[15]Março!$E$20</f>
        <v>70.416666666666671</v>
      </c>
      <c r="R19" s="16">
        <f>[15]Março!$E$21</f>
        <v>68.208333333333329</v>
      </c>
      <c r="S19" s="16">
        <f>[15]Março!$E$22</f>
        <v>67.708333333333329</v>
      </c>
      <c r="T19" s="16">
        <f>[15]Março!$E$23</f>
        <v>69.541666666666671</v>
      </c>
      <c r="U19" s="16">
        <f>[15]Março!$E$24</f>
        <v>70.958333333333329</v>
      </c>
      <c r="V19" s="16">
        <f>[15]Março!$E$25</f>
        <v>68.083333333333329</v>
      </c>
      <c r="W19" s="16">
        <f>[15]Março!$E$26</f>
        <v>65.416666666666671</v>
      </c>
      <c r="X19" s="16">
        <f>[15]Março!$E$27</f>
        <v>58</v>
      </c>
      <c r="Y19" s="16">
        <f>[15]Março!$E$28</f>
        <v>61.708333333333336</v>
      </c>
      <c r="Z19" s="16">
        <f>[15]Março!$E$29</f>
        <v>65.5</v>
      </c>
      <c r="AA19" s="16">
        <f>[15]Março!$E$30</f>
        <v>75.782608695652172</v>
      </c>
      <c r="AB19" s="16">
        <f>[15]Março!$E$31</f>
        <v>81.5</v>
      </c>
      <c r="AC19" s="16">
        <f>[15]Março!$E$32</f>
        <v>77.916666666666671</v>
      </c>
      <c r="AD19" s="16">
        <f>[15]Março!$E$33</f>
        <v>80.166666666666671</v>
      </c>
      <c r="AE19" s="16">
        <f>[15]Março!$E$34</f>
        <v>75.375</v>
      </c>
      <c r="AF19" s="16">
        <f>[15]Março!$E$35</f>
        <v>81.833333333333329</v>
      </c>
      <c r="AG19" s="33">
        <f t="shared" si="1"/>
        <v>72.471482000935026</v>
      </c>
    </row>
    <row r="20" spans="1:33" ht="17.100000000000001" customHeight="1" x14ac:dyDescent="0.2">
      <c r="A20" s="14" t="s">
        <v>10</v>
      </c>
      <c r="B20" s="16">
        <f>[16]Março!$E$5</f>
        <v>68.791666666666671</v>
      </c>
      <c r="C20" s="16">
        <f>[16]Março!$E$6</f>
        <v>68.291666666666671</v>
      </c>
      <c r="D20" s="16">
        <f>[16]Março!$E$7</f>
        <v>73.416666666666671</v>
      </c>
      <c r="E20" s="16">
        <f>[16]Março!$E$8</f>
        <v>77.916666666666671</v>
      </c>
      <c r="F20" s="16">
        <f>[16]Março!$E$9</f>
        <v>83.583333333333329</v>
      </c>
      <c r="G20" s="16">
        <f>[16]Março!$E$10</f>
        <v>87.708333333333329</v>
      </c>
      <c r="H20" s="16">
        <f>[16]Março!$E$11</f>
        <v>84</v>
      </c>
      <c r="I20" s="16">
        <f>[16]Março!$E$12</f>
        <v>90.291666666666671</v>
      </c>
      <c r="J20" s="16">
        <f>[16]Março!$E$13</f>
        <v>81.708333333333329</v>
      </c>
      <c r="K20" s="16">
        <f>[16]Março!$E$14</f>
        <v>77.916666666666671</v>
      </c>
      <c r="L20" s="16">
        <f>[16]Março!$E$15</f>
        <v>69.708333333333329</v>
      </c>
      <c r="M20" s="16">
        <f>[16]Março!$E$16</f>
        <v>72.041666666666671</v>
      </c>
      <c r="N20" s="16">
        <f>[16]Março!$E$17</f>
        <v>83.083333333333329</v>
      </c>
      <c r="O20" s="16">
        <f>[16]Março!$E$18</f>
        <v>79.304347826086953</v>
      </c>
      <c r="P20" s="16">
        <f>[16]Março!$E$19</f>
        <v>79.473684210526315</v>
      </c>
      <c r="Q20" s="16">
        <f>[16]Março!$E$20</f>
        <v>76.5</v>
      </c>
      <c r="R20" s="16">
        <f>[16]Março!$E$21</f>
        <v>76.411764705882348</v>
      </c>
      <c r="S20" s="16">
        <f>[16]Março!$E$22</f>
        <v>73.5625</v>
      </c>
      <c r="T20" s="16">
        <f>[16]Março!$E$23</f>
        <v>68.916666666666671</v>
      </c>
      <c r="U20" s="16">
        <f>[16]Março!$E$24</f>
        <v>74.208333333333329</v>
      </c>
      <c r="V20" s="16">
        <f>[16]Março!$E$25</f>
        <v>80.25</v>
      </c>
      <c r="W20" s="16">
        <f>[16]Março!$E$26</f>
        <v>74.875</v>
      </c>
      <c r="X20" s="16">
        <f>[16]Março!$E$27</f>
        <v>81.692307692307693</v>
      </c>
      <c r="Y20" s="16">
        <f>[16]Março!$E$28</f>
        <v>67.263157894736835</v>
      </c>
      <c r="Z20" s="16">
        <f>[16]Março!$E$29</f>
        <v>62.75</v>
      </c>
      <c r="AA20" s="16">
        <f>[16]Março!$E$30</f>
        <v>68.055555555555557</v>
      </c>
      <c r="AB20" s="16">
        <f>[16]Março!$E$31</f>
        <v>86.80952380952381</v>
      </c>
      <c r="AC20" s="16">
        <f>[16]Março!$E$32</f>
        <v>85.5</v>
      </c>
      <c r="AD20" s="16">
        <f>[16]Março!$E$33</f>
        <v>90.291666666666671</v>
      </c>
      <c r="AE20" s="16">
        <f>[16]Março!$E$34</f>
        <v>82.041666666666671</v>
      </c>
      <c r="AF20" s="16">
        <f>[16]Março!$E$35</f>
        <v>83.80952380952381</v>
      </c>
      <c r="AG20" s="33">
        <f t="shared" ref="AG20:AG32" si="3">AVERAGE(B20:AF20)</f>
        <v>77.747549424864829</v>
      </c>
    </row>
    <row r="21" spans="1:33" ht="17.100000000000001" customHeight="1" x14ac:dyDescent="0.2">
      <c r="A21" s="14" t="s">
        <v>11</v>
      </c>
      <c r="B21" s="16">
        <f>[17]Março!$E$5</f>
        <v>77.416666666666671</v>
      </c>
      <c r="C21" s="16">
        <f>[17]Março!$E$6</f>
        <v>74.083333333333329</v>
      </c>
      <c r="D21" s="16">
        <f>[17]Março!$E$7</f>
        <v>73</v>
      </c>
      <c r="E21" s="16">
        <f>[17]Março!$E$8</f>
        <v>74.666666666666671</v>
      </c>
      <c r="F21" s="16">
        <f>[17]Março!$E$9</f>
        <v>84.625</v>
      </c>
      <c r="G21" s="16">
        <f>[17]Março!$E$10</f>
        <v>84.416666666666671</v>
      </c>
      <c r="H21" s="16">
        <f>[17]Março!$E$11</f>
        <v>86.208333333333329</v>
      </c>
      <c r="I21" s="16">
        <f>[17]Março!$E$12</f>
        <v>88.708333333333329</v>
      </c>
      <c r="J21" s="16">
        <f>[17]Março!$E$13</f>
        <v>79.791666666666671</v>
      </c>
      <c r="K21" s="16">
        <f>[17]Março!$E$14</f>
        <v>73.833333333333329</v>
      </c>
      <c r="L21" s="16">
        <f>[17]Março!$E$15</f>
        <v>72.666666666666671</v>
      </c>
      <c r="M21" s="16">
        <f>[17]Março!$E$16</f>
        <v>76.041666666666671</v>
      </c>
      <c r="N21" s="16">
        <f>[17]Março!$E$17</f>
        <v>77.333333333333329</v>
      </c>
      <c r="O21" s="16">
        <f>[17]Março!$E$18</f>
        <v>80.208333333333329</v>
      </c>
      <c r="P21" s="16">
        <f>[17]Março!$E$19</f>
        <v>80.25</v>
      </c>
      <c r="Q21" s="16">
        <f>[17]Março!$E$20</f>
        <v>71.541666666666671</v>
      </c>
      <c r="R21" s="16">
        <f>[17]Março!$E$21</f>
        <v>71.125</v>
      </c>
      <c r="S21" s="16">
        <f>[17]Março!$E$22</f>
        <v>72.125</v>
      </c>
      <c r="T21" s="16">
        <f>[17]Março!$E$23</f>
        <v>72.708333333333329</v>
      </c>
      <c r="U21" s="16">
        <f>[17]Março!$E$24</f>
        <v>73.916666666666671</v>
      </c>
      <c r="V21" s="16">
        <f>[17]Março!$E$25</f>
        <v>79.541666666666671</v>
      </c>
      <c r="W21" s="16">
        <f>[17]Março!$E$26</f>
        <v>69.458333333333329</v>
      </c>
      <c r="X21" s="16">
        <f>[17]Março!$E$27</f>
        <v>55.541666666666664</v>
      </c>
      <c r="Y21" s="16">
        <f>[17]Março!$E$28</f>
        <v>65.541666666666671</v>
      </c>
      <c r="Z21" s="16">
        <f>[17]Março!$E$29</f>
        <v>68.916666666666671</v>
      </c>
      <c r="AA21" s="16">
        <f>[17]Março!$E$30</f>
        <v>73.416666666666671</v>
      </c>
      <c r="AB21" s="16">
        <f>[17]Março!$E$31</f>
        <v>85.375</v>
      </c>
      <c r="AC21" s="16">
        <f>[17]Março!$E$32</f>
        <v>82.5</v>
      </c>
      <c r="AD21" s="16">
        <f>[17]Março!$E$33</f>
        <v>85.833333333333329</v>
      </c>
      <c r="AE21" s="16">
        <f>[17]Março!$E$34</f>
        <v>78.583333333333329</v>
      </c>
      <c r="AF21" s="16">
        <f>[17]Março!$E$35</f>
        <v>82.416666666666671</v>
      </c>
      <c r="AG21" s="33">
        <f t="shared" si="3"/>
        <v>76.509408602150557</v>
      </c>
    </row>
    <row r="22" spans="1:33" ht="17.100000000000001" customHeight="1" x14ac:dyDescent="0.2">
      <c r="A22" s="14" t="s">
        <v>12</v>
      </c>
      <c r="B22" s="16">
        <f>[18]Março!$E$5</f>
        <v>79.666666666666671</v>
      </c>
      <c r="C22" s="16">
        <f>[18]Março!$E$6</f>
        <v>75.333333333333329</v>
      </c>
      <c r="D22" s="16">
        <f>[18]Março!$E$7</f>
        <v>77.708333333333329</v>
      </c>
      <c r="E22" s="16">
        <f>[18]Março!$E$8</f>
        <v>79.75</v>
      </c>
      <c r="F22" s="16">
        <f>[18]Março!$E$9</f>
        <v>76.958333333333329</v>
      </c>
      <c r="G22" s="16">
        <f>[18]Março!$E$10</f>
        <v>83.625</v>
      </c>
      <c r="H22" s="16">
        <f>[18]Março!$E$11</f>
        <v>85.958333333333329</v>
      </c>
      <c r="I22" s="16">
        <f>[18]Março!$E$12</f>
        <v>86.833333333333329</v>
      </c>
      <c r="J22" s="16">
        <f>[18]Março!$E$13</f>
        <v>83.708333333333329</v>
      </c>
      <c r="K22" s="16">
        <f>[18]Março!$E$14</f>
        <v>78.875</v>
      </c>
      <c r="L22" s="16">
        <f>[18]Março!$E$15</f>
        <v>73.416666666666671</v>
      </c>
      <c r="M22" s="16">
        <f>[18]Março!$E$16</f>
        <v>70.416666666666671</v>
      </c>
      <c r="N22" s="16">
        <f>[18]Março!$E$17</f>
        <v>69.666666666666671</v>
      </c>
      <c r="O22" s="16">
        <f>[18]Março!$E$18</f>
        <v>71.900000000000006</v>
      </c>
      <c r="P22" s="16">
        <f>[18]Março!$E$19</f>
        <v>75.7</v>
      </c>
      <c r="Q22" s="16">
        <f>[18]Março!$E$20</f>
        <v>65.933333333333337</v>
      </c>
      <c r="R22" s="16">
        <f>[18]Março!$E$21</f>
        <v>54.5</v>
      </c>
      <c r="S22" s="16">
        <f>[18]Março!$E$22</f>
        <v>51.5</v>
      </c>
      <c r="T22" s="16">
        <f>[18]Março!$E$23</f>
        <v>50.142857142857146</v>
      </c>
      <c r="U22" s="16">
        <f>[18]Março!$E$24</f>
        <v>58.5</v>
      </c>
      <c r="V22" s="16">
        <f>[18]Março!$E$25</f>
        <v>56.6</v>
      </c>
      <c r="W22" s="16">
        <f>[18]Março!$E$26</f>
        <v>58</v>
      </c>
      <c r="X22" s="16" t="str">
        <f>[18]Março!$E$27</f>
        <v>*</v>
      </c>
      <c r="Y22" s="16" t="str">
        <f>[18]Março!$E$28</f>
        <v>*</v>
      </c>
      <c r="Z22" s="16" t="str">
        <f>[18]Março!$E$29</f>
        <v>*</v>
      </c>
      <c r="AA22" s="16" t="str">
        <f>[18]Março!$E$30</f>
        <v>*</v>
      </c>
      <c r="AB22" s="16" t="str">
        <f>[18]Março!$E$31</f>
        <v>*</v>
      </c>
      <c r="AC22" s="16" t="str">
        <f>[18]Março!$E$32</f>
        <v>*</v>
      </c>
      <c r="AD22" s="16" t="str">
        <f>[18]Março!$E$33</f>
        <v>*</v>
      </c>
      <c r="AE22" s="16" t="str">
        <f>[18]Março!$E$34</f>
        <v>*</v>
      </c>
      <c r="AF22" s="16" t="str">
        <f>[18]Março!$E$35</f>
        <v>*</v>
      </c>
      <c r="AG22" s="33">
        <f t="shared" si="3"/>
        <v>71.122402597402598</v>
      </c>
    </row>
    <row r="23" spans="1:33" ht="17.100000000000001" customHeight="1" x14ac:dyDescent="0.2">
      <c r="A23" s="14" t="s">
        <v>13</v>
      </c>
      <c r="B23" s="16">
        <f>[19]Março!$E$5</f>
        <v>79.291666666666671</v>
      </c>
      <c r="C23" s="16">
        <f>[19]Março!$E$6</f>
        <v>83.041666666666671</v>
      </c>
      <c r="D23" s="16">
        <f>[19]Março!$E$7</f>
        <v>84.833333333333329</v>
      </c>
      <c r="E23" s="16">
        <f>[19]Março!$E$8</f>
        <v>82.958333333333329</v>
      </c>
      <c r="F23" s="16">
        <f>[19]Março!$E$9</f>
        <v>77.75</v>
      </c>
      <c r="G23" s="16">
        <f>[19]Março!$E$10</f>
        <v>78.666666666666671</v>
      </c>
      <c r="H23" s="16">
        <f>[19]Março!$E$11</f>
        <v>82.25</v>
      </c>
      <c r="I23" s="16">
        <f>[19]Março!$E$12</f>
        <v>84.541666666666671</v>
      </c>
      <c r="J23" s="16">
        <f>[19]Março!$E$13</f>
        <v>86.25</v>
      </c>
      <c r="K23" s="16">
        <f>[19]Março!$E$14</f>
        <v>81.125</v>
      </c>
      <c r="L23" s="16">
        <f>[19]Março!$E$15</f>
        <v>72.041666666666671</v>
      </c>
      <c r="M23" s="16">
        <f>[19]Março!$E$16</f>
        <v>72.916666666666671</v>
      </c>
      <c r="N23" s="16">
        <f>[19]Março!$E$17</f>
        <v>75.166666666666671</v>
      </c>
      <c r="O23" s="16">
        <f>[19]Março!$E$18</f>
        <v>77.25</v>
      </c>
      <c r="P23" s="16">
        <f>[19]Março!$E$19</f>
        <v>77.291666666666671</v>
      </c>
      <c r="Q23" s="16">
        <f>[19]Março!$E$20</f>
        <v>77.208333333333329</v>
      </c>
      <c r="R23" s="16">
        <f>[19]Março!$E$21</f>
        <v>82.166666666666671</v>
      </c>
      <c r="S23" s="16">
        <f>[19]Março!$E$22</f>
        <v>75.375</v>
      </c>
      <c r="T23" s="16">
        <f>[19]Março!$E$23</f>
        <v>75.583333333333329</v>
      </c>
      <c r="U23" s="16">
        <f>[19]Março!$E$24</f>
        <v>71.333333333333329</v>
      </c>
      <c r="V23" s="16">
        <f>[19]Março!$E$25</f>
        <v>75.75</v>
      </c>
      <c r="W23" s="16">
        <f>[19]Março!$E$26</f>
        <v>73</v>
      </c>
      <c r="X23" s="16">
        <f>[19]Março!$E$27</f>
        <v>66.666666666666671</v>
      </c>
      <c r="Y23" s="16">
        <f>[19]Março!$E$28</f>
        <v>74.875</v>
      </c>
      <c r="Z23" s="16">
        <f>[19]Março!$E$29</f>
        <v>84.875</v>
      </c>
      <c r="AA23" s="16">
        <f>[19]Março!$E$30</f>
        <v>79</v>
      </c>
      <c r="AB23" s="16">
        <f>[19]Março!$E$31</f>
        <v>88.958333333333329</v>
      </c>
      <c r="AC23" s="16">
        <f>[19]Março!$E$32</f>
        <v>83.166666666666671</v>
      </c>
      <c r="AD23" s="16">
        <f>[19]Março!$E$33</f>
        <v>80.75</v>
      </c>
      <c r="AE23" s="16">
        <f>[19]Março!$E$34</f>
        <v>78.75</v>
      </c>
      <c r="AF23" s="16">
        <f>[19]Março!$E$35</f>
        <v>81.583333333333329</v>
      </c>
      <c r="AG23" s="33">
        <f t="shared" si="3"/>
        <v>78.852150537634401</v>
      </c>
    </row>
    <row r="24" spans="1:33" ht="17.100000000000001" customHeight="1" x14ac:dyDescent="0.2">
      <c r="A24" s="14" t="s">
        <v>14</v>
      </c>
      <c r="B24" s="16">
        <f>[20]Março!$E$5</f>
        <v>75.333333333333329</v>
      </c>
      <c r="C24" s="16">
        <f>[20]Março!$E$6</f>
        <v>78.291666666666671</v>
      </c>
      <c r="D24" s="16">
        <f>[20]Março!$E$7</f>
        <v>75.625</v>
      </c>
      <c r="E24" s="16">
        <f>[20]Março!$E$8</f>
        <v>67.041666666666671</v>
      </c>
      <c r="F24" s="16">
        <f>[20]Março!$E$9</f>
        <v>74.75</v>
      </c>
      <c r="G24" s="16">
        <f>[20]Março!$E$10</f>
        <v>75.458333333333329</v>
      </c>
      <c r="H24" s="16">
        <f>[20]Março!$E$11</f>
        <v>77.625</v>
      </c>
      <c r="I24" s="16">
        <f>[20]Março!$E$12</f>
        <v>82.5</v>
      </c>
      <c r="J24" s="16">
        <f>[20]Março!$E$13</f>
        <v>85.625</v>
      </c>
      <c r="K24" s="16">
        <f>[20]Março!$E$14</f>
        <v>82.5</v>
      </c>
      <c r="L24" s="16">
        <f>[20]Março!$E$15</f>
        <v>73.458333333333329</v>
      </c>
      <c r="M24" s="16">
        <f>[20]Março!$E$16</f>
        <v>71.333333333333329</v>
      </c>
      <c r="N24" s="16">
        <f>[20]Março!$E$17</f>
        <v>85.125</v>
      </c>
      <c r="O24" s="16">
        <f>[20]Março!$E$18</f>
        <v>84.875</v>
      </c>
      <c r="P24" s="16">
        <f>[20]Março!$E$19</f>
        <v>81.083333333333329</v>
      </c>
      <c r="Q24" s="16">
        <f>[20]Março!$E$20</f>
        <v>75.916666666666671</v>
      </c>
      <c r="R24" s="16">
        <f>[20]Março!$E$21</f>
        <v>75.375</v>
      </c>
      <c r="S24" s="16">
        <f>[20]Março!$E$22</f>
        <v>79.125</v>
      </c>
      <c r="T24" s="16">
        <f>[20]Março!$E$23</f>
        <v>85.541666666666671</v>
      </c>
      <c r="U24" s="16">
        <f>[20]Março!$E$24</f>
        <v>87.333333333333329</v>
      </c>
      <c r="V24" s="16">
        <f>[20]Março!$E$25</f>
        <v>87.375</v>
      </c>
      <c r="W24" s="16">
        <f>[20]Março!$E$26</f>
        <v>82.291666666666671</v>
      </c>
      <c r="X24" s="16">
        <f>[20]Março!$E$27</f>
        <v>73.125</v>
      </c>
      <c r="Y24" s="16">
        <f>[20]Março!$E$28</f>
        <v>70.916666666666671</v>
      </c>
      <c r="Z24" s="16">
        <f>[20]Março!$E$29</f>
        <v>66.625</v>
      </c>
      <c r="AA24" s="16">
        <f>[20]Março!$E$30</f>
        <v>73.708333333333329</v>
      </c>
      <c r="AB24" s="16">
        <f>[20]Março!$E$31</f>
        <v>80.25</v>
      </c>
      <c r="AC24" s="16">
        <f>[20]Março!$E$32</f>
        <v>74.583333333333329</v>
      </c>
      <c r="AD24" s="16">
        <f>[20]Março!$E$33</f>
        <v>80.708333333333329</v>
      </c>
      <c r="AE24" s="16">
        <f>[20]Março!$E$34</f>
        <v>82</v>
      </c>
      <c r="AF24" s="16">
        <f>[20]Março!$E$35</f>
        <v>81.583333333333329</v>
      </c>
      <c r="AG24" s="33">
        <f t="shared" si="3"/>
        <v>78.29301075268819</v>
      </c>
    </row>
    <row r="25" spans="1:33" ht="17.100000000000001" customHeight="1" x14ac:dyDescent="0.2">
      <c r="A25" s="14" t="s">
        <v>15</v>
      </c>
      <c r="B25" s="16">
        <f>[21]Março!$E$5</f>
        <v>70.708333333333329</v>
      </c>
      <c r="C25" s="16">
        <f>[21]Março!$E$6</f>
        <v>70.041666666666671</v>
      </c>
      <c r="D25" s="16">
        <f>[21]Março!$E$7</f>
        <v>71.666666666666671</v>
      </c>
      <c r="E25" s="16">
        <f>[21]Março!$E$8</f>
        <v>73.25</v>
      </c>
      <c r="F25" s="16">
        <f>[21]Março!$E$9</f>
        <v>84.458333333333329</v>
      </c>
      <c r="G25" s="16">
        <f>[21]Março!$E$10</f>
        <v>89.625</v>
      </c>
      <c r="H25" s="16">
        <f>[21]Março!$E$11</f>
        <v>80.5</v>
      </c>
      <c r="I25" s="16">
        <f>[21]Março!$E$12</f>
        <v>84.083333333333329</v>
      </c>
      <c r="J25" s="16">
        <f>[21]Março!$E$13</f>
        <v>80.791666666666671</v>
      </c>
      <c r="K25" s="16">
        <f>[21]Março!$E$14</f>
        <v>71.875</v>
      </c>
      <c r="L25" s="16">
        <f>[21]Março!$E$15</f>
        <v>64.75</v>
      </c>
      <c r="M25" s="16">
        <f>[21]Março!$E$16</f>
        <v>58.583333333333336</v>
      </c>
      <c r="N25" s="16">
        <f>[21]Março!$E$17</f>
        <v>69.375</v>
      </c>
      <c r="O25" s="16">
        <f>[21]Março!$E$18</f>
        <v>73.666666666666671</v>
      </c>
      <c r="P25" s="16">
        <f>[21]Março!$E$19</f>
        <v>74.416666666666671</v>
      </c>
      <c r="Q25" s="16">
        <f>[21]Março!$E$20</f>
        <v>72.708333333333329</v>
      </c>
      <c r="R25" s="16">
        <f>[21]Março!$E$21</f>
        <v>69.125</v>
      </c>
      <c r="S25" s="16">
        <f>[21]Março!$E$22</f>
        <v>71.833333333333329</v>
      </c>
      <c r="T25" s="16">
        <f>[21]Março!$E$23</f>
        <v>69.625</v>
      </c>
      <c r="U25" s="16">
        <f>[21]Março!$E$24</f>
        <v>74.541666666666671</v>
      </c>
      <c r="V25" s="16">
        <f>[21]Março!$E$25</f>
        <v>66.75</v>
      </c>
      <c r="W25" s="16">
        <f>[21]Março!$E$26</f>
        <v>72.291666666666671</v>
      </c>
      <c r="X25" s="16">
        <f>[21]Março!$E$27</f>
        <v>59.125</v>
      </c>
      <c r="Y25" s="16">
        <f>[21]Março!$E$28</f>
        <v>61.875</v>
      </c>
      <c r="Z25" s="16">
        <f>[21]Março!$E$29</f>
        <v>67.958333333333329</v>
      </c>
      <c r="AA25" s="16">
        <f>[21]Março!$E$30</f>
        <v>75.25</v>
      </c>
      <c r="AB25" s="16">
        <f>[21]Março!$E$31</f>
        <v>90.541666666666671</v>
      </c>
      <c r="AC25" s="16">
        <f>[21]Março!$E$32</f>
        <v>91.125</v>
      </c>
      <c r="AD25" s="16">
        <f>[21]Março!$E$33</f>
        <v>87.916666666666671</v>
      </c>
      <c r="AE25" s="16">
        <f>[21]Março!$E$34</f>
        <v>76.708333333333329</v>
      </c>
      <c r="AF25" s="16">
        <f>[21]Março!$E$35</f>
        <v>83.25</v>
      </c>
      <c r="AG25" s="33">
        <f t="shared" si="3"/>
        <v>74.465053763440864</v>
      </c>
    </row>
    <row r="26" spans="1:33" ht="17.100000000000001" customHeight="1" x14ac:dyDescent="0.2">
      <c r="A26" s="14" t="s">
        <v>16</v>
      </c>
      <c r="B26" s="16">
        <f>[22]Março!$E$5</f>
        <v>73.208333333333329</v>
      </c>
      <c r="C26" s="16">
        <f>[22]Março!$E$6</f>
        <v>77.625</v>
      </c>
      <c r="D26" s="16">
        <f>[22]Março!$E$7</f>
        <v>76.5</v>
      </c>
      <c r="E26" s="16">
        <f>[22]Março!$E$8</f>
        <v>77.458333333333329</v>
      </c>
      <c r="F26" s="16">
        <f>[22]Março!$E$9</f>
        <v>73.666666666666671</v>
      </c>
      <c r="G26" s="16">
        <f>[22]Março!$E$10</f>
        <v>76.75</v>
      </c>
      <c r="H26" s="16">
        <f>[22]Março!$E$11</f>
        <v>81</v>
      </c>
      <c r="I26" s="16">
        <f>[22]Março!$E$12</f>
        <v>83.5</v>
      </c>
      <c r="J26" s="16">
        <f>[22]Março!$E$13</f>
        <v>80.5</v>
      </c>
      <c r="K26" s="16">
        <f>[22]Março!$E$14</f>
        <v>72.083333333333329</v>
      </c>
      <c r="L26" s="16">
        <f>[22]Março!$E$15</f>
        <v>66.416666666666671</v>
      </c>
      <c r="M26" s="16">
        <f>[22]Março!$E$16</f>
        <v>61.916666666666664</v>
      </c>
      <c r="N26" s="16">
        <f>[22]Março!$E$17</f>
        <v>62.375</v>
      </c>
      <c r="O26" s="16">
        <f>[22]Março!$E$18</f>
        <v>61.875</v>
      </c>
      <c r="P26" s="16">
        <f>[22]Março!$E$19</f>
        <v>63.833333333333336</v>
      </c>
      <c r="Q26" s="16">
        <f>[22]Março!$E$20</f>
        <v>62.333333333333336</v>
      </c>
      <c r="R26" s="16">
        <f>[22]Março!$E$21</f>
        <v>61.833333333333336</v>
      </c>
      <c r="S26" s="16">
        <f>[22]Março!$E$22</f>
        <v>60.708333333333336</v>
      </c>
      <c r="T26" s="16">
        <f>[22]Março!$E$23</f>
        <v>63.916666666666664</v>
      </c>
      <c r="U26" s="16">
        <f>[22]Março!$E$24</f>
        <v>63.875</v>
      </c>
      <c r="V26" s="16">
        <f>[22]Março!$E$25</f>
        <v>63.125</v>
      </c>
      <c r="W26" s="16">
        <f>[22]Março!$E$26</f>
        <v>59.416666666666664</v>
      </c>
      <c r="X26" s="16">
        <f>[22]Março!$E$27</f>
        <v>55.375</v>
      </c>
      <c r="Y26" s="16">
        <f>[22]Março!$E$28</f>
        <v>55.333333333333336</v>
      </c>
      <c r="Z26" s="16">
        <f>[22]Março!$E$29</f>
        <v>61.916666666666664</v>
      </c>
      <c r="AA26" s="16">
        <f>[22]Março!$E$30</f>
        <v>77.791666666666671</v>
      </c>
      <c r="AB26" s="16">
        <f>[22]Março!$E$31</f>
        <v>87.166666666666671</v>
      </c>
      <c r="AC26" s="16">
        <f>[22]Março!$E$32</f>
        <v>84.041666666666671</v>
      </c>
      <c r="AD26" s="16">
        <f>[22]Março!$E$33</f>
        <v>76.833333333333329</v>
      </c>
      <c r="AE26" s="16">
        <f>[22]Março!$E$34</f>
        <v>68.791666666666671</v>
      </c>
      <c r="AF26" s="16">
        <f>[22]Março!$E$35</f>
        <v>78.416666666666671</v>
      </c>
      <c r="AG26" s="33">
        <f t="shared" si="3"/>
        <v>69.98655913978493</v>
      </c>
    </row>
    <row r="27" spans="1:33" ht="17.100000000000001" customHeight="1" x14ac:dyDescent="0.2">
      <c r="A27" s="14" t="s">
        <v>17</v>
      </c>
      <c r="B27" s="16">
        <f>[23]Março!$E$5</f>
        <v>71.208333333333329</v>
      </c>
      <c r="C27" s="16">
        <f>[23]Março!$E$6</f>
        <v>71.708333333333329</v>
      </c>
      <c r="D27" s="16">
        <f>[23]Março!$E$7</f>
        <v>72.583333333333329</v>
      </c>
      <c r="E27" s="16">
        <f>[23]Março!$E$8</f>
        <v>78.083333333333329</v>
      </c>
      <c r="F27" s="16">
        <f>[23]Março!$E$9</f>
        <v>77.708333333333329</v>
      </c>
      <c r="G27" s="16">
        <f>[23]Março!$E$10</f>
        <v>83.25</v>
      </c>
      <c r="H27" s="16">
        <f>[23]Março!$E$11</f>
        <v>84.458333333333329</v>
      </c>
      <c r="I27" s="16">
        <f>[23]Março!$E$12</f>
        <v>91.333333333333329</v>
      </c>
      <c r="J27" s="16">
        <f>[23]Março!$E$13</f>
        <v>84.125</v>
      </c>
      <c r="K27" s="16">
        <f>[23]Março!$E$14</f>
        <v>79.958333333333329</v>
      </c>
      <c r="L27" s="16">
        <f>[23]Março!$E$15</f>
        <v>77.291666666666671</v>
      </c>
      <c r="M27" s="16">
        <f>[23]Março!$E$16</f>
        <v>77.708333333333329</v>
      </c>
      <c r="N27" s="16">
        <f>[23]Março!$E$17</f>
        <v>81.208333333333329</v>
      </c>
      <c r="O27" s="16">
        <f>[23]Março!$E$18</f>
        <v>76.208333333333329</v>
      </c>
      <c r="P27" s="16">
        <f>[23]Março!$E$19</f>
        <v>75</v>
      </c>
      <c r="Q27" s="16">
        <f>[23]Março!$E$20</f>
        <v>73.583333333333329</v>
      </c>
      <c r="R27" s="16">
        <f>[23]Março!$E$21</f>
        <v>75.375</v>
      </c>
      <c r="S27" s="16">
        <f>[23]Março!$E$22</f>
        <v>79.833333333333329</v>
      </c>
      <c r="T27" s="16">
        <f>[23]Março!$E$23</f>
        <v>74.333333333333329</v>
      </c>
      <c r="U27" s="16">
        <f>[23]Março!$E$24</f>
        <v>79.041666666666671</v>
      </c>
      <c r="V27" s="16">
        <f>[23]Março!$E$25</f>
        <v>80.75</v>
      </c>
      <c r="W27" s="16">
        <f>[23]Março!$E$26</f>
        <v>73.25</v>
      </c>
      <c r="X27" s="16">
        <f>[23]Março!$E$27</f>
        <v>66.208333333333329</v>
      </c>
      <c r="Y27" s="16">
        <f>[23]Março!$E$28</f>
        <v>73.458333333333329</v>
      </c>
      <c r="Z27" s="16">
        <f>[23]Março!$E$29</f>
        <v>69.875</v>
      </c>
      <c r="AA27" s="16">
        <f>[23]Março!$E$30</f>
        <v>79.25</v>
      </c>
      <c r="AB27" s="16">
        <f>[23]Março!$E$31</f>
        <v>86.833333333333329</v>
      </c>
      <c r="AC27" s="16">
        <f>[23]Março!$E$32</f>
        <v>82.875</v>
      </c>
      <c r="AD27" s="16">
        <f>[23]Março!$E$33</f>
        <v>87.166666666666671</v>
      </c>
      <c r="AE27" s="16">
        <f>[23]Março!$E$34</f>
        <v>81.25</v>
      </c>
      <c r="AF27" s="16">
        <f>[23]Março!$E$35</f>
        <v>85.458333333333329</v>
      </c>
      <c r="AG27" s="33">
        <f t="shared" si="3"/>
        <v>78.399193548387089</v>
      </c>
    </row>
    <row r="28" spans="1:33" ht="17.100000000000001" customHeight="1" x14ac:dyDescent="0.2">
      <c r="A28" s="14" t="s">
        <v>18</v>
      </c>
      <c r="B28" s="80" t="str">
        <f>[24]Março!$E$5</f>
        <v>*</v>
      </c>
      <c r="C28" s="80" t="str">
        <f>[24]Março!$E$6</f>
        <v>*</v>
      </c>
      <c r="D28" s="80" t="str">
        <f>[24]Março!$E$7</f>
        <v>*</v>
      </c>
      <c r="E28" s="80" t="str">
        <f>[24]Março!$E$8</f>
        <v>*</v>
      </c>
      <c r="F28" s="16" t="str">
        <f>[24]Março!$E$9</f>
        <v>*</v>
      </c>
      <c r="G28" s="16" t="str">
        <f>[24]Março!$E$10</f>
        <v>*</v>
      </c>
      <c r="H28" s="16" t="str">
        <f>[24]Março!$E$11</f>
        <v>*</v>
      </c>
      <c r="I28" s="16" t="str">
        <f>[24]Março!$E$12</f>
        <v>*</v>
      </c>
      <c r="J28" s="16" t="str">
        <f>[24]Março!$E$13</f>
        <v>*</v>
      </c>
      <c r="K28" s="16" t="str">
        <f>[24]Março!$E$14</f>
        <v>*</v>
      </c>
      <c r="L28" s="16" t="str">
        <f>[24]Março!$E$15</f>
        <v>*</v>
      </c>
      <c r="M28" s="16" t="str">
        <f>[24]Março!$E$16</f>
        <v>*</v>
      </c>
      <c r="N28" s="16" t="str">
        <f>[24]Março!$E$17</f>
        <v>*</v>
      </c>
      <c r="O28" s="16" t="str">
        <f>[24]Março!$E$18</f>
        <v>*</v>
      </c>
      <c r="P28" s="16" t="str">
        <f>[24]Março!$E$19</f>
        <v>*</v>
      </c>
      <c r="Q28" s="16" t="str">
        <f>[24]Março!$E$20</f>
        <v>*</v>
      </c>
      <c r="R28" s="16" t="str">
        <f>[24]Março!$E$21</f>
        <v>*</v>
      </c>
      <c r="S28" s="16" t="str">
        <f>[24]Março!$E$22</f>
        <v>*</v>
      </c>
      <c r="T28" s="16" t="str">
        <f>[24]Março!$E$23</f>
        <v>*</v>
      </c>
      <c r="U28" s="16" t="str">
        <f>[24]Março!$E$24</f>
        <v>*</v>
      </c>
      <c r="V28" s="16" t="str">
        <f>[24]Março!$E$25</f>
        <v>*</v>
      </c>
      <c r="W28" s="16" t="str">
        <f>[24]Março!$E$26</f>
        <v>*</v>
      </c>
      <c r="X28" s="16" t="str">
        <f>[24]Março!$E$27</f>
        <v>*</v>
      </c>
      <c r="Y28" s="16" t="str">
        <f>[24]Março!$E$28</f>
        <v>*</v>
      </c>
      <c r="Z28" s="16" t="str">
        <f>[24]Março!$E$29</f>
        <v>*</v>
      </c>
      <c r="AA28" s="16" t="str">
        <f>[24]Março!$E$30</f>
        <v>*</v>
      </c>
      <c r="AB28" s="16" t="str">
        <f>[24]Março!$E$31</f>
        <v>*</v>
      </c>
      <c r="AC28" s="16" t="str">
        <f>[24]Março!$E$32</f>
        <v>*</v>
      </c>
      <c r="AD28" s="16" t="str">
        <f>[24]Março!$E$33</f>
        <v>*</v>
      </c>
      <c r="AE28" s="16" t="str">
        <f>[24]Março!$E$34</f>
        <v>*</v>
      </c>
      <c r="AF28" s="16" t="str">
        <f>[24]Março!$E$35</f>
        <v>*</v>
      </c>
      <c r="AG28" s="33" t="s">
        <v>140</v>
      </c>
    </row>
    <row r="29" spans="1:33" ht="17.100000000000001" customHeight="1" x14ac:dyDescent="0.2">
      <c r="A29" s="14" t="s">
        <v>19</v>
      </c>
      <c r="B29" s="16">
        <f>[25]Março!$E$5</f>
        <v>69.625</v>
      </c>
      <c r="C29" s="16">
        <f>[25]Março!$E$6</f>
        <v>66.125</v>
      </c>
      <c r="D29" s="16">
        <f>[25]Março!$E$7</f>
        <v>71.541666666666671</v>
      </c>
      <c r="E29" s="16">
        <f>[25]Março!$E$8</f>
        <v>82.625</v>
      </c>
      <c r="F29" s="16">
        <f>[25]Março!$E$9</f>
        <v>85.125</v>
      </c>
      <c r="G29" s="16">
        <f>[25]Março!$E$10</f>
        <v>84.958333333333329</v>
      </c>
      <c r="H29" s="16">
        <f>[25]Março!$E$11</f>
        <v>87.291666666666671</v>
      </c>
      <c r="I29" s="16">
        <f>[25]Março!$E$12</f>
        <v>88.083333333333329</v>
      </c>
      <c r="J29" s="16">
        <f>[25]Março!$E$13</f>
        <v>85.583333333333329</v>
      </c>
      <c r="K29" s="16">
        <f>[25]Março!$E$14</f>
        <v>77</v>
      </c>
      <c r="L29" s="16">
        <f>[25]Março!$E$15</f>
        <v>71.416666666666671</v>
      </c>
      <c r="M29" s="16">
        <f>[25]Março!$E$16</f>
        <v>69.5</v>
      </c>
      <c r="N29" s="16">
        <f>[25]Março!$E$17</f>
        <v>77.333333333333329</v>
      </c>
      <c r="O29" s="16">
        <f>[25]Março!$E$18</f>
        <v>79</v>
      </c>
      <c r="P29" s="16">
        <f>[25]Março!$E$19</f>
        <v>78.125</v>
      </c>
      <c r="Q29" s="16">
        <f>[25]Março!$E$20</f>
        <v>72.416666666666671</v>
      </c>
      <c r="R29" s="16">
        <f>[25]Março!$E$21</f>
        <v>70.416666666666671</v>
      </c>
      <c r="S29" s="16">
        <f>[25]Março!$E$22</f>
        <v>71.25</v>
      </c>
      <c r="T29" s="16">
        <f>[25]Março!$E$23</f>
        <v>69.041666666666671</v>
      </c>
      <c r="U29" s="16">
        <f>[25]Março!$E$24</f>
        <v>72.5</v>
      </c>
      <c r="V29" s="16">
        <f>[25]Março!$E$25</f>
        <v>75.625</v>
      </c>
      <c r="W29" s="16">
        <f>[25]Março!$E$26</f>
        <v>74.75</v>
      </c>
      <c r="X29" s="16">
        <f>[25]Março!$E$27</f>
        <v>70.75</v>
      </c>
      <c r="Y29" s="16">
        <f>[25]Março!$E$28</f>
        <v>69.041666666666671</v>
      </c>
      <c r="Z29" s="16">
        <f>[25]Março!$E$29</f>
        <v>63.208333333333336</v>
      </c>
      <c r="AA29" s="16">
        <f>[25]Março!$E$30</f>
        <v>73.75</v>
      </c>
      <c r="AB29" s="16">
        <f>[25]Março!$E$31</f>
        <v>88.125</v>
      </c>
      <c r="AC29" s="16">
        <f>[25]Março!$E$32</f>
        <v>86.5</v>
      </c>
      <c r="AD29" s="16">
        <f>[25]Março!$E$33</f>
        <v>87.541666666666671</v>
      </c>
      <c r="AE29" s="16">
        <f>[25]Março!$E$34</f>
        <v>80.291666666666671</v>
      </c>
      <c r="AF29" s="16">
        <f>[25]Março!$E$35</f>
        <v>80.875</v>
      </c>
      <c r="AG29" s="33">
        <f t="shared" si="3"/>
        <v>76.755376344086031</v>
      </c>
    </row>
    <row r="30" spans="1:33" ht="17.100000000000001" customHeight="1" x14ac:dyDescent="0.2">
      <c r="A30" s="14" t="s">
        <v>31</v>
      </c>
      <c r="B30" s="16">
        <f>[26]Março!$E$5</f>
        <v>75.333333333333329</v>
      </c>
      <c r="C30" s="16">
        <f>[26]Março!$E$6</f>
        <v>77.75</v>
      </c>
      <c r="D30" s="16">
        <f>[26]Março!$E$7</f>
        <v>76.291666666666671</v>
      </c>
      <c r="E30" s="16">
        <f>[26]Março!$E$8</f>
        <v>77.625</v>
      </c>
      <c r="F30" s="16">
        <f>[26]Março!$E$9</f>
        <v>77.583333333333329</v>
      </c>
      <c r="G30" s="16">
        <f>[26]Março!$E$10</f>
        <v>77.958333333333329</v>
      </c>
      <c r="H30" s="16">
        <f>[26]Março!$E$11</f>
        <v>80.958333333333329</v>
      </c>
      <c r="I30" s="16">
        <f>[26]Março!$E$12</f>
        <v>81.208333333333329</v>
      </c>
      <c r="J30" s="16">
        <f>[26]Março!$E$13</f>
        <v>82.625</v>
      </c>
      <c r="K30" s="16">
        <f>[26]Março!$E$14</f>
        <v>79.083333333333329</v>
      </c>
      <c r="L30" s="16">
        <f>[26]Março!$E$15</f>
        <v>79.375</v>
      </c>
      <c r="M30" s="16">
        <f>[26]Março!$E$16</f>
        <v>71</v>
      </c>
      <c r="N30" s="16">
        <f>[26]Março!$E$17</f>
        <v>68.5</v>
      </c>
      <c r="O30" s="16">
        <f>[26]Março!$E$18</f>
        <v>68.291666666666671</v>
      </c>
      <c r="P30" s="16">
        <f>[26]Março!$E$19</f>
        <v>67.916666666666671</v>
      </c>
      <c r="Q30" s="16">
        <f>[26]Março!$E$20</f>
        <v>71.583333333333329</v>
      </c>
      <c r="R30" s="16">
        <f>[26]Março!$E$21</f>
        <v>69.416666666666671</v>
      </c>
      <c r="S30" s="16">
        <f>[26]Março!$E$22</f>
        <v>70.833333333333329</v>
      </c>
      <c r="T30" s="16">
        <f>[26]Março!$E$23</f>
        <v>68.708333333333329</v>
      </c>
      <c r="U30" s="16">
        <f>[26]Março!$E$24</f>
        <v>72.625</v>
      </c>
      <c r="V30" s="16">
        <f>[26]Março!$E$25</f>
        <v>72.791666666666671</v>
      </c>
      <c r="W30" s="16">
        <f>[26]Março!$E$26</f>
        <v>67.5</v>
      </c>
      <c r="X30" s="16">
        <f>[26]Março!$E$27</f>
        <v>62.916666666666664</v>
      </c>
      <c r="Y30" s="16">
        <f>[26]Março!$E$28</f>
        <v>57.5</v>
      </c>
      <c r="Z30" s="16">
        <f>[26]Março!$E$29</f>
        <v>64.416666666666671</v>
      </c>
      <c r="AA30" s="16">
        <f>[26]Março!$E$30</f>
        <v>72.541666666666671</v>
      </c>
      <c r="AB30" s="16">
        <f>[26]Março!$E$31</f>
        <v>83.625</v>
      </c>
      <c r="AC30" s="16">
        <f>[26]Março!$E$32</f>
        <v>82.375</v>
      </c>
      <c r="AD30" s="16">
        <f>[26]Março!$E$33</f>
        <v>80.666666666666671</v>
      </c>
      <c r="AE30" s="16">
        <f>[26]Março!$E$34</f>
        <v>76.875</v>
      </c>
      <c r="AF30" s="16">
        <f>[26]Março!$E$35</f>
        <v>81.375</v>
      </c>
      <c r="AG30" s="33">
        <f t="shared" si="3"/>
        <v>74.104838709677438</v>
      </c>
    </row>
    <row r="31" spans="1:33" ht="17.100000000000001" customHeight="1" x14ac:dyDescent="0.2">
      <c r="A31" s="14" t="s">
        <v>49</v>
      </c>
      <c r="B31" s="16">
        <f>[27]Março!$E$5</f>
        <v>82.75</v>
      </c>
      <c r="C31" s="16">
        <f>[27]Março!$E$6</f>
        <v>84.416666666666671</v>
      </c>
      <c r="D31" s="16">
        <f>[27]Março!$E$7</f>
        <v>81.125</v>
      </c>
      <c r="E31" s="16">
        <f>[27]Março!$E$8</f>
        <v>78.416666666666671</v>
      </c>
      <c r="F31" s="16">
        <f>[27]Março!$E$9</f>
        <v>78.708333333333329</v>
      </c>
      <c r="G31" s="16">
        <f>[27]Março!$E$10</f>
        <v>73</v>
      </c>
      <c r="H31" s="16">
        <f>[27]Março!$E$11</f>
        <v>86.208333333333329</v>
      </c>
      <c r="I31" s="16">
        <f>[27]Março!$E$12</f>
        <v>82.916666666666671</v>
      </c>
      <c r="J31" s="16">
        <f>[27]Março!$E$13</f>
        <v>85.166666666666671</v>
      </c>
      <c r="K31" s="16">
        <f>[27]Março!$E$14</f>
        <v>82.333333333333329</v>
      </c>
      <c r="L31" s="16">
        <f>[27]Março!$E$15</f>
        <v>80.166666666666671</v>
      </c>
      <c r="M31" s="16">
        <f>[27]Março!$E$16</f>
        <v>82.083333333333329</v>
      </c>
      <c r="N31" s="16">
        <f>[27]Março!$E$17</f>
        <v>78.708333333333329</v>
      </c>
      <c r="O31" s="16">
        <f>[27]Março!$E$18</f>
        <v>76.666666666666671</v>
      </c>
      <c r="P31" s="16">
        <f>[27]Março!$E$19</f>
        <v>81.333333333333329</v>
      </c>
      <c r="Q31" s="16">
        <f>[27]Março!$E$20</f>
        <v>77.75</v>
      </c>
      <c r="R31" s="16">
        <f>[27]Março!$E$21</f>
        <v>77.916666666666671</v>
      </c>
      <c r="S31" s="16">
        <f>[27]Março!$E$22</f>
        <v>78.75</v>
      </c>
      <c r="T31" s="16">
        <f>[27]Março!$E$23</f>
        <v>82.5</v>
      </c>
      <c r="U31" s="16">
        <f>[27]Março!$E$24</f>
        <v>80.791666666666671</v>
      </c>
      <c r="V31" s="16">
        <f>[27]Março!$E$25</f>
        <v>79.416666666666671</v>
      </c>
      <c r="W31" s="16">
        <f>[27]Março!$E$26</f>
        <v>73.958333333333329</v>
      </c>
      <c r="X31" s="16">
        <f>[27]Março!$E$27</f>
        <v>65.916666666666671</v>
      </c>
      <c r="Y31" s="16">
        <f>[27]Março!$E$28</f>
        <v>71.5</v>
      </c>
      <c r="Z31" s="16">
        <f>[27]Março!$E$29</f>
        <v>81.708333333333329</v>
      </c>
      <c r="AA31" s="16">
        <f>[27]Março!$E$30</f>
        <v>80.083333333333329</v>
      </c>
      <c r="AB31" s="16">
        <f>[27]Março!$E$31</f>
        <v>84.875</v>
      </c>
      <c r="AC31" s="16">
        <f>[27]Março!$E$32</f>
        <v>82.375</v>
      </c>
      <c r="AD31" s="16">
        <f>[27]Março!$E$33</f>
        <v>85.666666666666671</v>
      </c>
      <c r="AE31" s="16">
        <f>[27]Março!$E$34</f>
        <v>78.708333333333329</v>
      </c>
      <c r="AF31" s="16">
        <f>[27]Março!$E$35</f>
        <v>74.875</v>
      </c>
      <c r="AG31" s="33">
        <f t="shared" ref="AG31" si="4">AVERAGE(B31:AF31)</f>
        <v>79.702956989247326</v>
      </c>
    </row>
    <row r="32" spans="1:33" ht="17.100000000000001" customHeight="1" x14ac:dyDescent="0.2">
      <c r="A32" s="14" t="s">
        <v>20</v>
      </c>
      <c r="B32" s="16">
        <f>[28]Março!$E$5</f>
        <v>68.291666666666671</v>
      </c>
      <c r="C32" s="16">
        <f>[28]Março!$E$6</f>
        <v>76.333333333333329</v>
      </c>
      <c r="D32" s="16">
        <f>[28]Março!$E$7</f>
        <v>71.875</v>
      </c>
      <c r="E32" s="16">
        <f>[28]Março!$E$8</f>
        <v>76.208333333333329</v>
      </c>
      <c r="F32" s="16">
        <f>[28]Março!$E$9</f>
        <v>72.791666666666671</v>
      </c>
      <c r="G32" s="16">
        <f>[28]Março!$E$10</f>
        <v>76.291666666666671</v>
      </c>
      <c r="H32" s="16">
        <f>[28]Março!$E$11</f>
        <v>78.166666666666671</v>
      </c>
      <c r="I32" s="16">
        <f>[28]Março!$E$12</f>
        <v>79.291666666666671</v>
      </c>
      <c r="J32" s="16">
        <f>[28]Março!$E$13</f>
        <v>89.083333333333329</v>
      </c>
      <c r="K32" s="16">
        <f>[28]Março!$E$14</f>
        <v>79.25</v>
      </c>
      <c r="L32" s="16">
        <f>[28]Março!$E$15</f>
        <v>75.375</v>
      </c>
      <c r="M32" s="16">
        <f>[28]Março!$E$16</f>
        <v>75.666666666666671</v>
      </c>
      <c r="N32" s="16">
        <f>[28]Março!$E$17</f>
        <v>80.333333333333329</v>
      </c>
      <c r="O32" s="16">
        <f>[28]Março!$E$18</f>
        <v>80.833333333333329</v>
      </c>
      <c r="P32" s="16">
        <f>[28]Março!$E$19</f>
        <v>76.458333333333329</v>
      </c>
      <c r="Q32" s="16">
        <f>[28]Março!$E$20</f>
        <v>71</v>
      </c>
      <c r="R32" s="16">
        <f>[28]Março!$E$21</f>
        <v>72.666666666666671</v>
      </c>
      <c r="S32" s="16">
        <f>[28]Março!$E$22</f>
        <v>71.458333333333329</v>
      </c>
      <c r="T32" s="16">
        <f>[28]Março!$E$23</f>
        <v>81.625</v>
      </c>
      <c r="U32" s="16">
        <f>[28]Março!$E$24</f>
        <v>82.333333333333329</v>
      </c>
      <c r="V32" s="16">
        <f>[28]Março!$E$25</f>
        <v>83.333333333333329</v>
      </c>
      <c r="W32" s="16">
        <f>[28]Março!$E$26</f>
        <v>79.666666666666671</v>
      </c>
      <c r="X32" s="16">
        <f>[28]Março!$E$27</f>
        <v>71.875</v>
      </c>
      <c r="Y32" s="16">
        <f>[28]Março!$E$28</f>
        <v>67.086956521739125</v>
      </c>
      <c r="Z32" s="16">
        <f>[28]Março!$E$29</f>
        <v>67.416666666666671</v>
      </c>
      <c r="AA32" s="16">
        <f>[28]Março!$E$30</f>
        <v>68.25</v>
      </c>
      <c r="AB32" s="16">
        <f>[28]Março!$E$31</f>
        <v>80.583333333333329</v>
      </c>
      <c r="AC32" s="16">
        <f>[28]Março!$E$32</f>
        <v>71.208333333333329</v>
      </c>
      <c r="AD32" s="16">
        <f>[28]Março!$E$33</f>
        <v>74.375</v>
      </c>
      <c r="AE32" s="16">
        <f>[28]Março!$E$34</f>
        <v>82.208333333333329</v>
      </c>
      <c r="AF32" s="16">
        <f>[28]Março!$E$35</f>
        <v>78.208333333333329</v>
      </c>
      <c r="AG32" s="33">
        <f t="shared" si="3"/>
        <v>76.114364188873324</v>
      </c>
    </row>
    <row r="33" spans="1:35" s="5" customFormat="1" ht="17.100000000000001" customHeight="1" thickBot="1" x14ac:dyDescent="0.25">
      <c r="A33" s="81" t="s">
        <v>34</v>
      </c>
      <c r="B33" s="82">
        <f t="shared" ref="B33:AG33" si="5">AVERAGE(B5:B32)</f>
        <v>73.945061728395061</v>
      </c>
      <c r="C33" s="82">
        <f t="shared" si="5"/>
        <v>74.589085297418634</v>
      </c>
      <c r="D33" s="82">
        <f t="shared" si="5"/>
        <v>76.426587301587304</v>
      </c>
      <c r="E33" s="82">
        <f t="shared" si="5"/>
        <v>77.186253561253565</v>
      </c>
      <c r="F33" s="82">
        <f t="shared" si="5"/>
        <v>77.424382716049365</v>
      </c>
      <c r="G33" s="82">
        <f t="shared" si="5"/>
        <v>79.858024691358025</v>
      </c>
      <c r="H33" s="82">
        <f t="shared" si="5"/>
        <v>81.196913580246914</v>
      </c>
      <c r="I33" s="82">
        <f t="shared" si="5"/>
        <v>85.027243589743563</v>
      </c>
      <c r="J33" s="82">
        <f t="shared" si="5"/>
        <v>82.820473251028815</v>
      </c>
      <c r="K33" s="82">
        <f t="shared" si="5"/>
        <v>77.479938271604922</v>
      </c>
      <c r="L33" s="82">
        <f t="shared" si="5"/>
        <v>71.679012345679027</v>
      </c>
      <c r="M33" s="82">
        <f t="shared" si="5"/>
        <v>70.1229819563153</v>
      </c>
      <c r="N33" s="82">
        <f t="shared" si="5"/>
        <v>75.691402116402116</v>
      </c>
      <c r="O33" s="82">
        <f t="shared" si="5"/>
        <v>75.925116938885068</v>
      </c>
      <c r="P33" s="82">
        <f t="shared" si="5"/>
        <v>74.727467886239822</v>
      </c>
      <c r="Q33" s="82">
        <f t="shared" si="5"/>
        <v>73.035113960113961</v>
      </c>
      <c r="R33" s="82">
        <f t="shared" si="5"/>
        <v>71.792888030633151</v>
      </c>
      <c r="S33" s="82">
        <f t="shared" si="5"/>
        <v>73.027447089947074</v>
      </c>
      <c r="T33" s="82">
        <f t="shared" si="5"/>
        <v>73.453771537104871</v>
      </c>
      <c r="U33" s="82">
        <f t="shared" si="5"/>
        <v>75.54188712522047</v>
      </c>
      <c r="V33" s="82">
        <f t="shared" si="5"/>
        <v>75.311674718196457</v>
      </c>
      <c r="W33" s="82">
        <f t="shared" si="5"/>
        <v>72.452041550773444</v>
      </c>
      <c r="X33" s="82">
        <f t="shared" si="5"/>
        <v>65.464692829794657</v>
      </c>
      <c r="Y33" s="82">
        <f t="shared" si="5"/>
        <v>66.253049272428569</v>
      </c>
      <c r="Z33" s="82">
        <f t="shared" si="5"/>
        <v>69.640772604588406</v>
      </c>
      <c r="AA33" s="82">
        <f t="shared" si="5"/>
        <v>74.631003516233704</v>
      </c>
      <c r="AB33" s="82">
        <f t="shared" si="5"/>
        <v>84.932577838827854</v>
      </c>
      <c r="AC33" s="82">
        <f t="shared" si="5"/>
        <v>80.668004459308818</v>
      </c>
      <c r="AD33" s="82">
        <f t="shared" si="5"/>
        <v>82.791208791208803</v>
      </c>
      <c r="AE33" s="82">
        <f t="shared" si="5"/>
        <v>78.330685980685971</v>
      </c>
      <c r="AF33" s="82">
        <f t="shared" si="5"/>
        <v>81.305427029111243</v>
      </c>
      <c r="AG33" s="83">
        <f t="shared" si="5"/>
        <v>75.818933167905968</v>
      </c>
      <c r="AH33" s="8"/>
    </row>
    <row r="34" spans="1:35" x14ac:dyDescent="0.2">
      <c r="A34" s="84"/>
      <c r="B34" s="85"/>
      <c r="C34" s="85"/>
      <c r="D34" s="85"/>
      <c r="E34" s="85"/>
      <c r="F34" s="85"/>
      <c r="G34" s="85"/>
      <c r="H34" s="85"/>
      <c r="I34" s="85"/>
      <c r="J34" s="85"/>
      <c r="K34" s="85"/>
      <c r="L34" s="85"/>
      <c r="M34" s="85"/>
      <c r="N34" s="85"/>
      <c r="O34" s="85"/>
      <c r="P34" s="85"/>
      <c r="Q34" s="85"/>
      <c r="R34" s="85"/>
      <c r="S34" s="85"/>
      <c r="T34" s="85"/>
      <c r="U34" s="85"/>
      <c r="V34" s="85"/>
      <c r="W34" s="85"/>
      <c r="X34" s="85"/>
      <c r="Y34" s="85"/>
      <c r="Z34" s="85"/>
      <c r="AA34" s="85"/>
      <c r="AB34" s="85"/>
      <c r="AC34" s="85"/>
      <c r="AD34" s="86"/>
      <c r="AE34" s="87"/>
      <c r="AF34" s="88"/>
      <c r="AG34" s="89"/>
      <c r="AH34"/>
    </row>
    <row r="35" spans="1:35" x14ac:dyDescent="0.2">
      <c r="A35" s="95"/>
      <c r="B35" s="91"/>
      <c r="C35" s="91"/>
      <c r="D35" s="92" t="s">
        <v>139</v>
      </c>
      <c r="E35" s="92"/>
      <c r="F35" s="92"/>
      <c r="G35" s="92"/>
      <c r="H35" s="93"/>
      <c r="I35" s="93"/>
      <c r="J35" s="93"/>
      <c r="K35" s="93"/>
      <c r="L35" s="93"/>
      <c r="M35" s="93" t="s">
        <v>51</v>
      </c>
      <c r="N35" s="93"/>
      <c r="O35" s="93"/>
      <c r="P35" s="93"/>
      <c r="Q35" s="93"/>
      <c r="R35" s="93"/>
      <c r="S35" s="93"/>
      <c r="T35" s="93"/>
      <c r="U35" s="93"/>
      <c r="V35" s="93" t="s">
        <v>59</v>
      </c>
      <c r="W35" s="93"/>
      <c r="X35" s="93"/>
      <c r="Y35" s="93"/>
      <c r="Z35" s="93"/>
      <c r="AA35" s="93"/>
      <c r="AB35" s="93"/>
      <c r="AC35" s="93"/>
      <c r="AD35" s="91"/>
      <c r="AE35" s="93"/>
      <c r="AF35" s="93"/>
      <c r="AG35" s="94"/>
      <c r="AH35" s="2"/>
    </row>
    <row r="36" spans="1:35" ht="13.5" thickBot="1" x14ac:dyDescent="0.25">
      <c r="A36" s="102"/>
      <c r="B36" s="103"/>
      <c r="C36" s="103"/>
      <c r="D36" s="103"/>
      <c r="E36" s="103"/>
      <c r="F36" s="103"/>
      <c r="G36" s="103"/>
      <c r="H36" s="103"/>
      <c r="I36" s="103"/>
      <c r="J36" s="109"/>
      <c r="K36" s="109"/>
      <c r="L36" s="109"/>
      <c r="M36" s="109" t="s">
        <v>52</v>
      </c>
      <c r="N36" s="109"/>
      <c r="O36" s="109"/>
      <c r="P36" s="109"/>
      <c r="Q36" s="103"/>
      <c r="R36" s="103"/>
      <c r="S36" s="103"/>
      <c r="T36" s="103"/>
      <c r="U36" s="103"/>
      <c r="V36" s="109" t="s">
        <v>60</v>
      </c>
      <c r="W36" s="109"/>
      <c r="X36" s="103"/>
      <c r="Y36" s="103"/>
      <c r="Z36" s="103"/>
      <c r="AA36" s="103"/>
      <c r="AB36" s="103"/>
      <c r="AC36" s="103"/>
      <c r="AD36" s="106"/>
      <c r="AE36" s="107"/>
      <c r="AF36" s="108"/>
      <c r="AG36" s="111"/>
      <c r="AH36" s="2"/>
      <c r="AI36" s="2"/>
    </row>
    <row r="37" spans="1:35" x14ac:dyDescent="0.2">
      <c r="AD37" s="9"/>
      <c r="AE37" s="1"/>
      <c r="AF37"/>
      <c r="AG37" s="24"/>
      <c r="AH37" s="24"/>
      <c r="AI37" s="2"/>
    </row>
    <row r="42" spans="1:35" x14ac:dyDescent="0.2">
      <c r="H42" s="2" t="s">
        <v>50</v>
      </c>
      <c r="U42" s="2" t="s">
        <v>50</v>
      </c>
    </row>
    <row r="43" spans="1:35" x14ac:dyDescent="0.2">
      <c r="M43" s="2" t="s">
        <v>50</v>
      </c>
    </row>
  </sheetData>
  <mergeCells count="34">
    <mergeCell ref="M3:M4"/>
    <mergeCell ref="AF3:AF4"/>
    <mergeCell ref="A1:AG1"/>
    <mergeCell ref="A2:A4"/>
    <mergeCell ref="B2:AG2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Y3:Y4"/>
    <mergeCell ref="N3:N4"/>
    <mergeCell ref="O3:O4"/>
    <mergeCell ref="P3:P4"/>
    <mergeCell ref="Q3:Q4"/>
    <mergeCell ref="R3:R4"/>
    <mergeCell ref="S3:S4"/>
    <mergeCell ref="T3:T4"/>
    <mergeCell ref="U3:U4"/>
    <mergeCell ref="V3:V4"/>
    <mergeCell ref="W3:W4"/>
    <mergeCell ref="X3:X4"/>
    <mergeCell ref="Z3:Z4"/>
    <mergeCell ref="AE3:AE4"/>
    <mergeCell ref="AA3:AA4"/>
    <mergeCell ref="AB3:AB4"/>
    <mergeCell ref="AC3:AC4"/>
    <mergeCell ref="AD3:AD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2"/>
  <sheetViews>
    <sheetView zoomScale="90" zoomScaleNormal="90" workbookViewId="0">
      <selection activeCell="Y41" sqref="Y41"/>
    </sheetView>
  </sheetViews>
  <sheetFormatPr defaultRowHeight="12.75" x14ac:dyDescent="0.2"/>
  <cols>
    <col min="1" max="1" width="19" style="2" customWidth="1"/>
    <col min="2" max="4" width="6" style="2" customWidth="1"/>
    <col min="5" max="5" width="6.28515625" style="2" customWidth="1"/>
    <col min="6" max="7" width="6" style="2" customWidth="1"/>
    <col min="8" max="8" width="6.42578125" style="2" customWidth="1"/>
    <col min="9" max="9" width="6" style="2" customWidth="1"/>
    <col min="10" max="10" width="6.140625" style="2" customWidth="1"/>
    <col min="11" max="16" width="6" style="2" customWidth="1"/>
    <col min="17" max="17" width="6.42578125" style="2" customWidth="1"/>
    <col min="18" max="18" width="6.140625" style="2" customWidth="1"/>
    <col min="19" max="19" width="6.5703125" style="2" customWidth="1"/>
    <col min="20" max="20" width="7.5703125" style="2" customWidth="1"/>
    <col min="21" max="21" width="7.140625" style="2" customWidth="1"/>
    <col min="22" max="22" width="6.28515625" style="2" customWidth="1"/>
    <col min="23" max="24" width="6.85546875" style="2" customWidth="1"/>
    <col min="25" max="25" width="7" style="2" customWidth="1"/>
    <col min="26" max="26" width="6.85546875" style="2" customWidth="1"/>
    <col min="27" max="27" width="6.28515625" style="2" customWidth="1"/>
    <col min="28" max="28" width="6" style="2" customWidth="1"/>
    <col min="29" max="29" width="6.28515625" style="2" customWidth="1"/>
    <col min="30" max="30" width="6.5703125" style="2" customWidth="1"/>
    <col min="31" max="31" width="6.85546875" style="2" customWidth="1"/>
    <col min="32" max="32" width="6.28515625" style="2" customWidth="1"/>
    <col min="33" max="33" width="7.42578125" style="9" customWidth="1"/>
    <col min="34" max="34" width="7" style="1" customWidth="1"/>
    <col min="35" max="35" width="9.140625" style="1"/>
  </cols>
  <sheetData>
    <row r="1" spans="1:35" ht="20.100000000000001" customHeight="1" x14ac:dyDescent="0.2">
      <c r="A1" s="138" t="s">
        <v>26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  <c r="R1" s="138"/>
      <c r="S1" s="138"/>
      <c r="T1" s="138"/>
      <c r="U1" s="138"/>
      <c r="V1" s="138"/>
      <c r="W1" s="138"/>
      <c r="X1" s="138"/>
      <c r="Y1" s="138"/>
      <c r="Z1" s="138"/>
      <c r="AA1" s="138"/>
      <c r="AB1" s="138"/>
      <c r="AC1" s="138"/>
      <c r="AD1" s="138"/>
      <c r="AE1" s="138"/>
      <c r="AF1" s="138"/>
      <c r="AG1" s="138"/>
      <c r="AH1" s="138"/>
    </row>
    <row r="2" spans="1:35" s="4" customFormat="1" ht="20.100000000000001" customHeight="1" x14ac:dyDescent="0.2">
      <c r="A2" s="137" t="s">
        <v>21</v>
      </c>
      <c r="B2" s="135" t="s">
        <v>138</v>
      </c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5"/>
      <c r="W2" s="135"/>
      <c r="X2" s="135"/>
      <c r="Y2" s="135"/>
      <c r="Z2" s="135"/>
      <c r="AA2" s="135"/>
      <c r="AB2" s="135"/>
      <c r="AC2" s="135"/>
      <c r="AD2" s="135"/>
      <c r="AE2" s="135"/>
      <c r="AF2" s="135"/>
      <c r="AG2" s="135"/>
      <c r="AH2" s="135"/>
      <c r="AI2" s="7"/>
    </row>
    <row r="3" spans="1:35" s="5" customFormat="1" ht="20.100000000000001" customHeight="1" x14ac:dyDescent="0.2">
      <c r="A3" s="137"/>
      <c r="B3" s="134">
        <v>1</v>
      </c>
      <c r="C3" s="134">
        <f>SUM(B3+1)</f>
        <v>2</v>
      </c>
      <c r="D3" s="134">
        <f t="shared" ref="D3:AD3" si="0">SUM(C3+1)</f>
        <v>3</v>
      </c>
      <c r="E3" s="134">
        <f t="shared" si="0"/>
        <v>4</v>
      </c>
      <c r="F3" s="134">
        <f t="shared" si="0"/>
        <v>5</v>
      </c>
      <c r="G3" s="134">
        <f t="shared" si="0"/>
        <v>6</v>
      </c>
      <c r="H3" s="134">
        <f t="shared" si="0"/>
        <v>7</v>
      </c>
      <c r="I3" s="134">
        <f t="shared" si="0"/>
        <v>8</v>
      </c>
      <c r="J3" s="134">
        <f t="shared" si="0"/>
        <v>9</v>
      </c>
      <c r="K3" s="134">
        <f t="shared" si="0"/>
        <v>10</v>
      </c>
      <c r="L3" s="134">
        <f t="shared" si="0"/>
        <v>11</v>
      </c>
      <c r="M3" s="134">
        <f t="shared" si="0"/>
        <v>12</v>
      </c>
      <c r="N3" s="134">
        <f t="shared" si="0"/>
        <v>13</v>
      </c>
      <c r="O3" s="134">
        <f t="shared" si="0"/>
        <v>14</v>
      </c>
      <c r="P3" s="134">
        <f t="shared" si="0"/>
        <v>15</v>
      </c>
      <c r="Q3" s="134">
        <f t="shared" si="0"/>
        <v>16</v>
      </c>
      <c r="R3" s="134">
        <f t="shared" si="0"/>
        <v>17</v>
      </c>
      <c r="S3" s="134">
        <f t="shared" si="0"/>
        <v>18</v>
      </c>
      <c r="T3" s="134">
        <f t="shared" si="0"/>
        <v>19</v>
      </c>
      <c r="U3" s="134">
        <f t="shared" si="0"/>
        <v>20</v>
      </c>
      <c r="V3" s="134">
        <f t="shared" si="0"/>
        <v>21</v>
      </c>
      <c r="W3" s="134">
        <f t="shared" si="0"/>
        <v>22</v>
      </c>
      <c r="X3" s="134">
        <f t="shared" si="0"/>
        <v>23</v>
      </c>
      <c r="Y3" s="134">
        <f t="shared" si="0"/>
        <v>24</v>
      </c>
      <c r="Z3" s="134">
        <f t="shared" si="0"/>
        <v>25</v>
      </c>
      <c r="AA3" s="134">
        <f t="shared" si="0"/>
        <v>26</v>
      </c>
      <c r="AB3" s="134">
        <f t="shared" si="0"/>
        <v>27</v>
      </c>
      <c r="AC3" s="134">
        <f t="shared" si="0"/>
        <v>28</v>
      </c>
      <c r="AD3" s="134">
        <f t="shared" si="0"/>
        <v>29</v>
      </c>
      <c r="AE3" s="134">
        <v>30</v>
      </c>
      <c r="AF3" s="134">
        <v>31</v>
      </c>
      <c r="AG3" s="31" t="s">
        <v>41</v>
      </c>
      <c r="AH3" s="34" t="s">
        <v>40</v>
      </c>
      <c r="AI3" s="8"/>
    </row>
    <row r="4" spans="1:35" s="5" customFormat="1" ht="20.100000000000001" customHeight="1" x14ac:dyDescent="0.2">
      <c r="A4" s="137"/>
      <c r="B4" s="134"/>
      <c r="C4" s="134"/>
      <c r="D4" s="134"/>
      <c r="E4" s="134"/>
      <c r="F4" s="134"/>
      <c r="G4" s="134"/>
      <c r="H4" s="134"/>
      <c r="I4" s="134"/>
      <c r="J4" s="134"/>
      <c r="K4" s="134"/>
      <c r="L4" s="134"/>
      <c r="M4" s="134"/>
      <c r="N4" s="134"/>
      <c r="O4" s="134"/>
      <c r="P4" s="134"/>
      <c r="Q4" s="134"/>
      <c r="R4" s="134"/>
      <c r="S4" s="134"/>
      <c r="T4" s="134"/>
      <c r="U4" s="134"/>
      <c r="V4" s="134"/>
      <c r="W4" s="134"/>
      <c r="X4" s="134"/>
      <c r="Y4" s="134"/>
      <c r="Z4" s="134"/>
      <c r="AA4" s="134"/>
      <c r="AB4" s="134"/>
      <c r="AC4" s="134"/>
      <c r="AD4" s="134"/>
      <c r="AE4" s="134"/>
      <c r="AF4" s="134"/>
      <c r="AG4" s="31" t="s">
        <v>39</v>
      </c>
      <c r="AH4" s="34" t="s">
        <v>39</v>
      </c>
      <c r="AI4" s="8"/>
    </row>
    <row r="5" spans="1:35" s="5" customFormat="1" ht="20.100000000000001" customHeight="1" x14ac:dyDescent="0.2">
      <c r="A5" s="14" t="s">
        <v>45</v>
      </c>
      <c r="B5" s="15">
        <f>[1]Março!$F$5</f>
        <v>98</v>
      </c>
      <c r="C5" s="15">
        <f>[1]Março!$F$6</f>
        <v>99</v>
      </c>
      <c r="D5" s="15">
        <f>[1]Março!$F$7</f>
        <v>99</v>
      </c>
      <c r="E5" s="15">
        <f>[1]Março!$F$8</f>
        <v>98</v>
      </c>
      <c r="F5" s="15">
        <f>[1]Março!$F$9</f>
        <v>100</v>
      </c>
      <c r="G5" s="15">
        <f>[1]Março!$F$10</f>
        <v>99</v>
      </c>
      <c r="H5" s="15">
        <f>[1]Março!$F$11</f>
        <v>100</v>
      </c>
      <c r="I5" s="15">
        <f>[1]Março!$F$12</f>
        <v>98</v>
      </c>
      <c r="J5" s="15">
        <f>[1]Março!$F$13</f>
        <v>100</v>
      </c>
      <c r="K5" s="15">
        <f>[1]Março!$F$14</f>
        <v>100</v>
      </c>
      <c r="L5" s="15">
        <f>[1]Março!$F$15</f>
        <v>100</v>
      </c>
      <c r="M5" s="15">
        <f>[1]Março!$F$16</f>
        <v>100</v>
      </c>
      <c r="N5" s="15">
        <f>[1]Março!$F$17</f>
        <v>99</v>
      </c>
      <c r="O5" s="15">
        <f>[1]Março!$F$18</f>
        <v>100</v>
      </c>
      <c r="P5" s="15">
        <f>[1]Março!$F$19</f>
        <v>99</v>
      </c>
      <c r="Q5" s="15">
        <f>[1]Março!$F$20</f>
        <v>100</v>
      </c>
      <c r="R5" s="15">
        <f>[1]Março!$F$21</f>
        <v>99</v>
      </c>
      <c r="S5" s="15">
        <f>[1]Março!$F$22</f>
        <v>100</v>
      </c>
      <c r="T5" s="15">
        <f>[1]Março!$F$23</f>
        <v>98</v>
      </c>
      <c r="U5" s="15">
        <f>[1]Março!$F$24</f>
        <v>100</v>
      </c>
      <c r="V5" s="15">
        <f>[1]Março!$F$25</f>
        <v>99</v>
      </c>
      <c r="W5" s="15">
        <f>[1]Março!$F$26</f>
        <v>100</v>
      </c>
      <c r="X5" s="15">
        <f>[1]Março!$F$27</f>
        <v>99</v>
      </c>
      <c r="Y5" s="15">
        <f>[1]Março!$F$28</f>
        <v>100</v>
      </c>
      <c r="Z5" s="15">
        <f>[1]Março!$F$29</f>
        <v>99</v>
      </c>
      <c r="AA5" s="15">
        <f>[1]Março!$F$30</f>
        <v>98</v>
      </c>
      <c r="AB5" s="15">
        <f>[1]Março!$F$31</f>
        <v>100</v>
      </c>
      <c r="AC5" s="15">
        <f>[1]Março!$F$32</f>
        <v>99</v>
      </c>
      <c r="AD5" s="15">
        <f>[1]Março!$F$33</f>
        <v>98</v>
      </c>
      <c r="AE5" s="15">
        <f>[1]Março!$F$34</f>
        <v>99</v>
      </c>
      <c r="AF5" s="15">
        <f>[1]Março!$F$35</f>
        <v>100</v>
      </c>
      <c r="AG5" s="33">
        <f>MAX(B5:AF5)</f>
        <v>100</v>
      </c>
      <c r="AH5" s="35">
        <f>AVERAGE(B5:AF5)</f>
        <v>99.258064516129039</v>
      </c>
      <c r="AI5" s="8"/>
    </row>
    <row r="6" spans="1:35" ht="17.100000000000001" customHeight="1" x14ac:dyDescent="0.2">
      <c r="A6" s="14" t="s">
        <v>0</v>
      </c>
      <c r="B6" s="16">
        <f>[2]Março!$F$5</f>
        <v>95</v>
      </c>
      <c r="C6" s="16">
        <f>[2]Março!$F$6</f>
        <v>90</v>
      </c>
      <c r="D6" s="16">
        <f>[2]Março!$F$7</f>
        <v>95</v>
      </c>
      <c r="E6" s="16">
        <f>[2]Março!$F$8</f>
        <v>96</v>
      </c>
      <c r="F6" s="16">
        <f>[2]Março!$F$9</f>
        <v>96</v>
      </c>
      <c r="G6" s="16">
        <f>[2]Março!$F$10</f>
        <v>96</v>
      </c>
      <c r="H6" s="16">
        <f>[2]Março!$F$11</f>
        <v>97</v>
      </c>
      <c r="I6" s="16">
        <f>[2]Março!$F$12</f>
        <v>96</v>
      </c>
      <c r="J6" s="16">
        <f>[2]Março!$F$13</f>
        <v>97</v>
      </c>
      <c r="K6" s="16">
        <f>[2]Março!$F$14</f>
        <v>97</v>
      </c>
      <c r="L6" s="16">
        <f>[2]Março!$F$15</f>
        <v>94</v>
      </c>
      <c r="M6" s="16">
        <f>[2]Março!$F$16</f>
        <v>95</v>
      </c>
      <c r="N6" s="16">
        <f>[2]Março!$F$17</f>
        <v>96</v>
      </c>
      <c r="O6" s="16">
        <f>[2]Março!$F$18</f>
        <v>96</v>
      </c>
      <c r="P6" s="16">
        <f>[2]Março!$F$19</f>
        <v>94</v>
      </c>
      <c r="Q6" s="16">
        <f>[2]Março!$F$20</f>
        <v>96</v>
      </c>
      <c r="R6" s="16">
        <f>[2]Março!$F$21</f>
        <v>95</v>
      </c>
      <c r="S6" s="16">
        <f>[2]Março!$F$22</f>
        <v>96</v>
      </c>
      <c r="T6" s="16">
        <f>[2]Março!$F$23</f>
        <v>94</v>
      </c>
      <c r="U6" s="16">
        <f>[2]Março!$F$24</f>
        <v>96</v>
      </c>
      <c r="V6" s="16">
        <f>[2]Março!$F$25</f>
        <v>94</v>
      </c>
      <c r="W6" s="16">
        <f>[2]Março!$F$26</f>
        <v>95</v>
      </c>
      <c r="X6" s="16">
        <f>[2]Março!$F$27</f>
        <v>93</v>
      </c>
      <c r="Y6" s="16">
        <f>[2]Março!$F$28</f>
        <v>95</v>
      </c>
      <c r="Z6" s="16">
        <f>[2]Março!$F$29</f>
        <v>95</v>
      </c>
      <c r="AA6" s="16">
        <f>[2]Março!$F$30</f>
        <v>92</v>
      </c>
      <c r="AB6" s="16">
        <f>[2]Março!$F$31</f>
        <v>97</v>
      </c>
      <c r="AC6" s="16">
        <f>[2]Março!$F$32</f>
        <v>96</v>
      </c>
      <c r="AD6" s="16">
        <f>[2]Março!$F$33</f>
        <v>96</v>
      </c>
      <c r="AE6" s="16">
        <f>[2]Março!$F$34</f>
        <v>96</v>
      </c>
      <c r="AF6" s="16">
        <f>[2]Março!$F$35</f>
        <v>96</v>
      </c>
      <c r="AG6" s="33">
        <f>MAX(B6:AF6)</f>
        <v>97</v>
      </c>
      <c r="AH6" s="36">
        <f t="shared" ref="AH6:AH16" si="1">AVERAGE(B6:AF6)</f>
        <v>95.225806451612897</v>
      </c>
    </row>
    <row r="7" spans="1:35" ht="17.100000000000001" customHeight="1" x14ac:dyDescent="0.2">
      <c r="A7" s="14" t="s">
        <v>1</v>
      </c>
      <c r="B7" s="16">
        <f>[3]Março!$F$5</f>
        <v>98</v>
      </c>
      <c r="C7" s="16">
        <f>[3]Março!$F$6</f>
        <v>97</v>
      </c>
      <c r="D7" s="16">
        <f>[3]Março!$F$7</f>
        <v>92</v>
      </c>
      <c r="E7" s="16">
        <f>[3]Março!$F$8</f>
        <v>93</v>
      </c>
      <c r="F7" s="16">
        <f>[3]Março!$F$9</f>
        <v>96</v>
      </c>
      <c r="G7" s="16">
        <f>[3]Março!$F$10</f>
        <v>95</v>
      </c>
      <c r="H7" s="16">
        <f>[3]Março!$F$11</f>
        <v>98</v>
      </c>
      <c r="I7" s="16">
        <f>[3]Março!$F$12</f>
        <v>97</v>
      </c>
      <c r="J7" s="16">
        <f>[3]Março!$F$13</f>
        <v>98</v>
      </c>
      <c r="K7" s="16">
        <f>[3]Março!$F$14</f>
        <v>98</v>
      </c>
      <c r="L7" s="16">
        <f>[3]Março!$F$15</f>
        <v>98</v>
      </c>
      <c r="M7" s="16">
        <f>[3]Março!$F$16</f>
        <v>98</v>
      </c>
      <c r="N7" s="16">
        <f>[3]Março!$F$17</f>
        <v>97</v>
      </c>
      <c r="O7" s="16">
        <f>[3]Março!$F$18</f>
        <v>95</v>
      </c>
      <c r="P7" s="16">
        <f>[3]Março!$F$19</f>
        <v>95</v>
      </c>
      <c r="Q7" s="16">
        <f>[3]Março!$F$20</f>
        <v>97</v>
      </c>
      <c r="R7" s="16">
        <f>[3]Março!$F$21</f>
        <v>96</v>
      </c>
      <c r="S7" s="16">
        <f>[3]Março!$F$22</f>
        <v>94</v>
      </c>
      <c r="T7" s="16">
        <f>[3]Março!$F$23</f>
        <v>93</v>
      </c>
      <c r="U7" s="16">
        <f>[3]Março!$F$24</f>
        <v>92</v>
      </c>
      <c r="V7" s="16">
        <f>[3]Março!$F$25</f>
        <v>97</v>
      </c>
      <c r="W7" s="16">
        <f>[3]Março!$F$26</f>
        <v>96</v>
      </c>
      <c r="X7" s="16">
        <f>[3]Março!$F$27</f>
        <v>79</v>
      </c>
      <c r="Y7" s="16">
        <f>[3]Março!$F$28</f>
        <v>93</v>
      </c>
      <c r="Z7" s="16">
        <f>[3]Março!$F$29</f>
        <v>89</v>
      </c>
      <c r="AA7" s="16">
        <f>[3]Março!$F$30</f>
        <v>98</v>
      </c>
      <c r="AB7" s="16">
        <f>[3]Março!$F$31</f>
        <v>92</v>
      </c>
      <c r="AC7" s="16">
        <f>[3]Março!$F$32</f>
        <v>96</v>
      </c>
      <c r="AD7" s="16">
        <f>[3]Março!$F$33</f>
        <v>92</v>
      </c>
      <c r="AE7" s="16">
        <f>[3]Março!$F$34</f>
        <v>96</v>
      </c>
      <c r="AF7" s="16">
        <f>[3]Março!$F$35</f>
        <v>97</v>
      </c>
      <c r="AG7" s="33">
        <f>MAX(B7:AF7)</f>
        <v>98</v>
      </c>
      <c r="AH7" s="36">
        <f t="shared" si="1"/>
        <v>94.903225806451616</v>
      </c>
    </row>
    <row r="8" spans="1:35" ht="17.100000000000001" customHeight="1" x14ac:dyDescent="0.2">
      <c r="A8" s="14" t="s">
        <v>58</v>
      </c>
      <c r="B8" s="16">
        <f>[4]Março!$F$5</f>
        <v>83</v>
      </c>
      <c r="C8" s="16">
        <f>[4]Março!$F$6</f>
        <v>86</v>
      </c>
      <c r="D8" s="16">
        <f>[4]Março!$F$7</f>
        <v>92</v>
      </c>
      <c r="E8" s="16">
        <f>[4]Março!$F$8</f>
        <v>94</v>
      </c>
      <c r="F8" s="16">
        <f>[4]Março!$F$9</f>
        <v>95</v>
      </c>
      <c r="G8" s="16">
        <f>[4]Março!$F$10</f>
        <v>95</v>
      </c>
      <c r="H8" s="16">
        <f>[4]Março!$F$11</f>
        <v>96</v>
      </c>
      <c r="I8" s="16">
        <f>[4]Março!$F$12</f>
        <v>96</v>
      </c>
      <c r="J8" s="16">
        <f>[4]Março!$F$13</f>
        <v>96</v>
      </c>
      <c r="K8" s="16">
        <f>[4]Março!$F$14</f>
        <v>96</v>
      </c>
      <c r="L8" s="16">
        <f>[4]Março!$F$15</f>
        <v>95</v>
      </c>
      <c r="M8" s="16">
        <f>[4]Março!$F$16</f>
        <v>94</v>
      </c>
      <c r="N8" s="16">
        <f>[4]Março!$F$17</f>
        <v>95</v>
      </c>
      <c r="O8" s="16">
        <f>[4]Março!$F$18</f>
        <v>94</v>
      </c>
      <c r="P8" s="16">
        <f>[4]Março!$F$19</f>
        <v>96</v>
      </c>
      <c r="Q8" s="16">
        <f>[4]Março!$F$20</f>
        <v>95</v>
      </c>
      <c r="R8" s="16">
        <f>[4]Março!$F$21</f>
        <v>92</v>
      </c>
      <c r="S8" s="16">
        <f>[4]Março!$F$22</f>
        <v>93</v>
      </c>
      <c r="T8" s="16">
        <f>[4]Março!$F$23</f>
        <v>95</v>
      </c>
      <c r="U8" s="16">
        <f>[4]Março!$F$24</f>
        <v>94</v>
      </c>
      <c r="V8" s="16">
        <f>[4]Março!$F$25</f>
        <v>96</v>
      </c>
      <c r="W8" s="16">
        <f>[4]Março!$F$26</f>
        <v>95</v>
      </c>
      <c r="X8" s="16">
        <f>[4]Março!$F$27</f>
        <v>90</v>
      </c>
      <c r="Y8" s="16">
        <f>[4]Março!$F$28</f>
        <v>88</v>
      </c>
      <c r="Z8" s="16">
        <f>[4]Março!$F$29</f>
        <v>92</v>
      </c>
      <c r="AA8" s="16">
        <f>[4]Março!$F$30</f>
        <v>87</v>
      </c>
      <c r="AB8" s="16">
        <f>[4]Março!$F$31</f>
        <v>97</v>
      </c>
      <c r="AC8" s="16">
        <f>[4]Março!$F$32</f>
        <v>95</v>
      </c>
      <c r="AD8" s="16">
        <f>[4]Março!$F$33</f>
        <v>96</v>
      </c>
      <c r="AE8" s="16">
        <f>[4]Março!$F$34</f>
        <v>96</v>
      </c>
      <c r="AF8" s="16">
        <f>[4]Março!$F$35</f>
        <v>97</v>
      </c>
      <c r="AG8" s="33">
        <f>MAX(B8:AF8)</f>
        <v>97</v>
      </c>
      <c r="AH8" s="36">
        <f t="shared" si="1"/>
        <v>93.58064516129032</v>
      </c>
    </row>
    <row r="9" spans="1:35" ht="17.100000000000001" customHeight="1" x14ac:dyDescent="0.2">
      <c r="A9" s="14" t="s">
        <v>46</v>
      </c>
      <c r="B9" s="16">
        <f>[5]Março!$F$5</f>
        <v>100</v>
      </c>
      <c r="C9" s="16">
        <f>[5]Março!$F$6</f>
        <v>100</v>
      </c>
      <c r="D9" s="16">
        <f>[5]Março!$F$7</f>
        <v>100</v>
      </c>
      <c r="E9" s="16">
        <f>[5]Março!$F$8</f>
        <v>100</v>
      </c>
      <c r="F9" s="16">
        <f>[5]Março!$F$9</f>
        <v>100</v>
      </c>
      <c r="G9" s="16">
        <f>[5]Março!$F$10</f>
        <v>100</v>
      </c>
      <c r="H9" s="16">
        <f>[5]Março!$F$11</f>
        <v>100</v>
      </c>
      <c r="I9" s="16">
        <f>[5]Março!$F$12</f>
        <v>97</v>
      </c>
      <c r="J9" s="16">
        <f>[5]Março!$F$13</f>
        <v>100</v>
      </c>
      <c r="K9" s="16">
        <f>[5]Março!$F$14</f>
        <v>96</v>
      </c>
      <c r="L9" s="16">
        <f>[5]Março!$F$15</f>
        <v>95</v>
      </c>
      <c r="M9" s="16">
        <f>[5]Março!$F$16</f>
        <v>100</v>
      </c>
      <c r="N9" s="16">
        <f>[5]Março!$F$17</f>
        <v>100</v>
      </c>
      <c r="O9" s="16">
        <f>[5]Março!$F$18</f>
        <v>100</v>
      </c>
      <c r="P9" s="16">
        <f>[5]Março!$F$19</f>
        <v>100</v>
      </c>
      <c r="Q9" s="16">
        <f>[5]Março!$F$20</f>
        <v>100</v>
      </c>
      <c r="R9" s="16">
        <f>[5]Março!$F$21</f>
        <v>100</v>
      </c>
      <c r="S9" s="16">
        <f>[5]Março!$F$22</f>
        <v>100</v>
      </c>
      <c r="T9" s="16">
        <f>[5]Março!$F$23</f>
        <v>100</v>
      </c>
      <c r="U9" s="16">
        <f>[5]Março!$F$24</f>
        <v>93</v>
      </c>
      <c r="V9" s="16">
        <f>[5]Março!$F$25</f>
        <v>100</v>
      </c>
      <c r="W9" s="16">
        <f>[5]Março!$F$26</f>
        <v>100</v>
      </c>
      <c r="X9" s="16">
        <f>[5]Março!$F$27</f>
        <v>100</v>
      </c>
      <c r="Y9" s="16">
        <f>[5]Março!$F$28</f>
        <v>100</v>
      </c>
      <c r="Z9" s="16">
        <f>[5]Março!$F$29</f>
        <v>99</v>
      </c>
      <c r="AA9" s="16">
        <f>[5]Março!$F$30</f>
        <v>100</v>
      </c>
      <c r="AB9" s="16">
        <f>[5]Março!$F$31</f>
        <v>100</v>
      </c>
      <c r="AC9" s="16">
        <f>[5]Março!$F$32</f>
        <v>100</v>
      </c>
      <c r="AD9" s="16">
        <f>[5]Março!$F$33</f>
        <v>100</v>
      </c>
      <c r="AE9" s="16">
        <f>[5]Março!$F$34</f>
        <v>100</v>
      </c>
      <c r="AF9" s="16">
        <f>[5]Março!$F$35</f>
        <v>100</v>
      </c>
      <c r="AG9" s="33">
        <f>MAX(B9:AF9)</f>
        <v>100</v>
      </c>
      <c r="AH9" s="36">
        <f t="shared" ref="AH9" si="2">AVERAGE(B9:AF9)</f>
        <v>99.354838709677423</v>
      </c>
    </row>
    <row r="10" spans="1:35" ht="17.100000000000001" customHeight="1" x14ac:dyDescent="0.2">
      <c r="A10" s="14" t="s">
        <v>2</v>
      </c>
      <c r="B10" s="16">
        <f>[6]Março!$F$5</f>
        <v>94</v>
      </c>
      <c r="C10" s="16">
        <f>[6]Março!$F$6</f>
        <v>88</v>
      </c>
      <c r="D10" s="16">
        <f>[6]Março!$F$7</f>
        <v>93</v>
      </c>
      <c r="E10" s="16">
        <f>[6]Março!$F$8</f>
        <v>91</v>
      </c>
      <c r="F10" s="16">
        <f>[6]Março!$F$9</f>
        <v>92</v>
      </c>
      <c r="G10" s="16">
        <f>[6]Março!$F$10</f>
        <v>93</v>
      </c>
      <c r="H10" s="16">
        <f>[6]Março!$F$11</f>
        <v>94</v>
      </c>
      <c r="I10" s="16">
        <f>[6]Março!$F$12</f>
        <v>93</v>
      </c>
      <c r="J10" s="16">
        <f>[6]Março!$F$13</f>
        <v>95</v>
      </c>
      <c r="K10" s="16">
        <f>[6]Março!$F$14</f>
        <v>95</v>
      </c>
      <c r="L10" s="16">
        <f>[6]Março!$F$15</f>
        <v>93</v>
      </c>
      <c r="M10" s="16">
        <f>[6]Março!$F$16</f>
        <v>91</v>
      </c>
      <c r="N10" s="16">
        <f>[6]Março!$F$17</f>
        <v>86</v>
      </c>
      <c r="O10" s="16">
        <f>[6]Março!$F$18</f>
        <v>86</v>
      </c>
      <c r="P10" s="16">
        <f>[6]Março!$F$19</f>
        <v>90</v>
      </c>
      <c r="Q10" s="16">
        <f>[6]Março!$F$20</f>
        <v>93</v>
      </c>
      <c r="R10" s="16">
        <f>[6]Março!$F$21</f>
        <v>89</v>
      </c>
      <c r="S10" s="16">
        <f>[6]Março!$F$22</f>
        <v>95</v>
      </c>
      <c r="T10" s="16">
        <f>[6]Março!$F$23</f>
        <v>89</v>
      </c>
      <c r="U10" s="16">
        <f>[6]Março!$F$24</f>
        <v>91</v>
      </c>
      <c r="V10" s="16">
        <f>[6]Março!$F$25</f>
        <v>94</v>
      </c>
      <c r="W10" s="16">
        <f>[6]Março!$F$26</f>
        <v>91</v>
      </c>
      <c r="X10" s="16">
        <f>[6]Março!$F$27</f>
        <v>82</v>
      </c>
      <c r="Y10" s="16">
        <f>[6]Março!$F$28</f>
        <v>86</v>
      </c>
      <c r="Z10" s="16">
        <f>[6]Março!$F$29</f>
        <v>73</v>
      </c>
      <c r="AA10" s="16">
        <f>[6]Março!$F$30</f>
        <v>90</v>
      </c>
      <c r="AB10" s="16">
        <f>[6]Março!$F$31</f>
        <v>92</v>
      </c>
      <c r="AC10" s="16">
        <f>[6]Março!$F$32</f>
        <v>95</v>
      </c>
      <c r="AD10" s="16">
        <f>[6]Março!$F$33</f>
        <v>93</v>
      </c>
      <c r="AE10" s="16">
        <f>[6]Março!$F$34</f>
        <v>95</v>
      </c>
      <c r="AF10" s="16">
        <f>[6]Março!$F$35</f>
        <v>94</v>
      </c>
      <c r="AG10" s="33">
        <f t="shared" ref="AG10:AG16" si="3">MAX(B10:AF10)</f>
        <v>95</v>
      </c>
      <c r="AH10" s="36">
        <f>AVERAGE(B10:AF10)</f>
        <v>90.838709677419359</v>
      </c>
    </row>
    <row r="11" spans="1:35" ht="17.100000000000001" customHeight="1" x14ac:dyDescent="0.2">
      <c r="A11" s="14" t="s">
        <v>3</v>
      </c>
      <c r="B11" s="16">
        <f>[7]Março!$F$5</f>
        <v>94</v>
      </c>
      <c r="C11" s="16">
        <f>[7]Março!$F$6</f>
        <v>94</v>
      </c>
      <c r="D11" s="16">
        <f>[7]Março!$F$7</f>
        <v>96</v>
      </c>
      <c r="E11" s="16">
        <f>[7]Março!$F$8</f>
        <v>92</v>
      </c>
      <c r="F11" s="16">
        <f>[7]Março!$F$9</f>
        <v>91</v>
      </c>
      <c r="G11" s="16">
        <f>[7]Março!$F$10</f>
        <v>94</v>
      </c>
      <c r="H11" s="16">
        <f>[7]Março!$F$11</f>
        <v>91</v>
      </c>
      <c r="I11" s="16">
        <f>[7]Março!$F$12</f>
        <v>95</v>
      </c>
      <c r="J11" s="16">
        <f>[7]Março!$F$13</f>
        <v>94</v>
      </c>
      <c r="K11" s="16">
        <f>[7]Março!$F$14</f>
        <v>96</v>
      </c>
      <c r="L11" s="16">
        <f>[7]Março!$F$15</f>
        <v>95</v>
      </c>
      <c r="M11" s="16">
        <f>[7]Março!$F$16</f>
        <v>94</v>
      </c>
      <c r="N11" s="16">
        <f>[7]Março!$F$17</f>
        <v>95</v>
      </c>
      <c r="O11" s="16">
        <f>[7]Março!$F$18</f>
        <v>94</v>
      </c>
      <c r="P11" s="16">
        <f>[7]Março!$F$19</f>
        <v>95</v>
      </c>
      <c r="Q11" s="16">
        <f>[7]Março!$F$20</f>
        <v>95</v>
      </c>
      <c r="R11" s="16">
        <f>[7]Março!$F$21</f>
        <v>94</v>
      </c>
      <c r="S11" s="16">
        <f>[7]Março!$F$22</f>
        <v>95</v>
      </c>
      <c r="T11" s="16">
        <f>[7]Março!$F$23</f>
        <v>94</v>
      </c>
      <c r="U11" s="16">
        <f>[7]Março!$F$24</f>
        <v>95</v>
      </c>
      <c r="V11" s="16">
        <f>[7]Março!$F$25</f>
        <v>95</v>
      </c>
      <c r="W11" s="16">
        <f>[7]Março!$F$26</f>
        <v>97</v>
      </c>
      <c r="X11" s="16">
        <f>[7]Março!$F$27</f>
        <v>95</v>
      </c>
      <c r="Y11" s="16">
        <f>[7]Março!$F$28</f>
        <v>93</v>
      </c>
      <c r="Z11" s="16">
        <f>[7]Março!$F$29</f>
        <v>85</v>
      </c>
      <c r="AA11" s="16">
        <f>[7]Março!$F$30</f>
        <v>93</v>
      </c>
      <c r="AB11" s="16">
        <f>[7]Março!$F$31</f>
        <v>93</v>
      </c>
      <c r="AC11" s="16">
        <f>[7]Março!$F$32</f>
        <v>94</v>
      </c>
      <c r="AD11" s="16">
        <f>[7]Março!$F$33</f>
        <v>93</v>
      </c>
      <c r="AE11" s="16">
        <f>[7]Março!$F$34</f>
        <v>93</v>
      </c>
      <c r="AF11" s="16">
        <f>[7]Março!$F$35</f>
        <v>94</v>
      </c>
      <c r="AG11" s="33">
        <f t="shared" si="3"/>
        <v>97</v>
      </c>
      <c r="AH11" s="36">
        <f>AVERAGE(B11:AF11)</f>
        <v>93.806451612903231</v>
      </c>
    </row>
    <row r="12" spans="1:35" ht="17.100000000000001" customHeight="1" x14ac:dyDescent="0.2">
      <c r="A12" s="14" t="s">
        <v>4</v>
      </c>
      <c r="B12" s="16">
        <f>[8]Março!$F$5</f>
        <v>95</v>
      </c>
      <c r="C12" s="16">
        <f>[8]Março!$F$6</f>
        <v>96</v>
      </c>
      <c r="D12" s="16">
        <f>[8]Março!$F$7</f>
        <v>95</v>
      </c>
      <c r="E12" s="16">
        <f>[8]Março!$F$8</f>
        <v>95</v>
      </c>
      <c r="F12" s="16">
        <f>[8]Março!$F$9</f>
        <v>95</v>
      </c>
      <c r="G12" s="16">
        <f>[8]Março!$F$10</f>
        <v>94</v>
      </c>
      <c r="H12" s="16">
        <f>[8]Março!$F$11</f>
        <v>94</v>
      </c>
      <c r="I12" s="16">
        <f>[8]Março!$F$12</f>
        <v>94</v>
      </c>
      <c r="J12" s="16">
        <f>[8]Março!$F$13</f>
        <v>96</v>
      </c>
      <c r="K12" s="16">
        <f>[8]Março!$F$14</f>
        <v>95</v>
      </c>
      <c r="L12" s="16">
        <f>[8]Março!$F$15</f>
        <v>96</v>
      </c>
      <c r="M12" s="16">
        <f>[8]Março!$F$16</f>
        <v>89</v>
      </c>
      <c r="N12" s="16">
        <f>[8]Março!$F$17</f>
        <v>95</v>
      </c>
      <c r="O12" s="16">
        <f>[8]Março!$F$18</f>
        <v>95</v>
      </c>
      <c r="P12" s="16">
        <f>[8]Março!$F$19</f>
        <v>95</v>
      </c>
      <c r="Q12" s="16">
        <f>[8]Março!$F$20</f>
        <v>95</v>
      </c>
      <c r="R12" s="16">
        <f>[8]Março!$F$21</f>
        <v>91</v>
      </c>
      <c r="S12" s="16">
        <f>[8]Março!$F$22</f>
        <v>95</v>
      </c>
      <c r="T12" s="16">
        <f>[8]Março!$F$23</f>
        <v>96</v>
      </c>
      <c r="U12" s="16">
        <f>[8]Março!$F$24</f>
        <v>95</v>
      </c>
      <c r="V12" s="16">
        <f>[8]Março!$F$25</f>
        <v>94</v>
      </c>
      <c r="W12" s="16">
        <f>[8]Março!$F$26</f>
        <v>96</v>
      </c>
      <c r="X12" s="16">
        <f>[8]Março!$F$27</f>
        <v>94</v>
      </c>
      <c r="Y12" s="16">
        <f>[8]Março!$F$28</f>
        <v>86</v>
      </c>
      <c r="Z12" s="16">
        <f>[8]Março!$F$29</f>
        <v>90</v>
      </c>
      <c r="AA12" s="16">
        <f>[8]Março!$F$30</f>
        <v>92</v>
      </c>
      <c r="AB12" s="16">
        <f>[8]Março!$F$31</f>
        <v>96</v>
      </c>
      <c r="AC12" s="16">
        <f>[8]Março!$F$32</f>
        <v>94</v>
      </c>
      <c r="AD12" s="16">
        <f>[8]Março!$F$33</f>
        <v>94</v>
      </c>
      <c r="AE12" s="16">
        <f>[8]Março!$F$34</f>
        <v>94</v>
      </c>
      <c r="AF12" s="16">
        <f>[8]Março!$F$35</f>
        <v>95</v>
      </c>
      <c r="AG12" s="33">
        <f>MAX(B12:AF12)</f>
        <v>96</v>
      </c>
      <c r="AH12" s="36">
        <f t="shared" si="1"/>
        <v>94.064516129032256</v>
      </c>
    </row>
    <row r="13" spans="1:35" ht="17.100000000000001" customHeight="1" x14ac:dyDescent="0.2">
      <c r="A13" s="14" t="s">
        <v>5</v>
      </c>
      <c r="B13" s="17">
        <f>[9]Março!$F$5</f>
        <v>92</v>
      </c>
      <c r="C13" s="17">
        <f>[9]Março!$F$6</f>
        <v>91</v>
      </c>
      <c r="D13" s="17">
        <f>[9]Março!$F$7</f>
        <v>93</v>
      </c>
      <c r="E13" s="17">
        <f>[9]Março!$F$8</f>
        <v>93</v>
      </c>
      <c r="F13" s="17">
        <f>[9]Março!$F$9</f>
        <v>89</v>
      </c>
      <c r="G13" s="17">
        <f>[9]Março!$F$10</f>
        <v>90</v>
      </c>
      <c r="H13" s="17">
        <f>[9]Março!$F$11</f>
        <v>90</v>
      </c>
      <c r="I13" s="17">
        <f>[9]Março!$F$12</f>
        <v>90</v>
      </c>
      <c r="J13" s="17">
        <f>[9]Março!$F$13</f>
        <v>90</v>
      </c>
      <c r="K13" s="17">
        <f>[9]Março!$F$14</f>
        <v>93</v>
      </c>
      <c r="L13" s="17">
        <f>[9]Março!$F$15</f>
        <v>92</v>
      </c>
      <c r="M13" s="17">
        <f>[9]Março!$F$16</f>
        <v>85</v>
      </c>
      <c r="N13" s="17">
        <f>[9]Março!$F$17</f>
        <v>89</v>
      </c>
      <c r="O13" s="17">
        <f>[9]Março!$F$18</f>
        <v>89</v>
      </c>
      <c r="P13" s="17">
        <f>[9]Março!$F$19</f>
        <v>85</v>
      </c>
      <c r="Q13" s="17">
        <f>[9]Março!$F$20</f>
        <v>83</v>
      </c>
      <c r="R13" s="17">
        <f>[9]Março!$F$21</f>
        <v>89</v>
      </c>
      <c r="S13" s="17">
        <f>[9]Março!$F$22</f>
        <v>87</v>
      </c>
      <c r="T13" s="17">
        <f>[9]Março!$F$23</f>
        <v>88</v>
      </c>
      <c r="U13" s="17">
        <f>[9]Março!$F$24</f>
        <v>83</v>
      </c>
      <c r="V13" s="17">
        <f>[9]Março!$F$25</f>
        <v>91</v>
      </c>
      <c r="W13" s="17">
        <f>[9]Março!$F$26</f>
        <v>86</v>
      </c>
      <c r="X13" s="17">
        <f>[9]Março!$F$27</f>
        <v>84</v>
      </c>
      <c r="Y13" s="17">
        <f>[9]Março!$F$28</f>
        <v>89</v>
      </c>
      <c r="Z13" s="17">
        <f>[9]Março!$F$29</f>
        <v>85</v>
      </c>
      <c r="AA13" s="17">
        <f>[9]Março!$F$30</f>
        <v>88</v>
      </c>
      <c r="AB13" s="17">
        <f>[9]Março!$F$31</f>
        <v>91</v>
      </c>
      <c r="AC13" s="17">
        <f>[9]Março!$F$32</f>
        <v>90</v>
      </c>
      <c r="AD13" s="17">
        <f>[9]Março!$F$33</f>
        <v>84</v>
      </c>
      <c r="AE13" s="17">
        <f>[9]Março!$F$34</f>
        <v>92</v>
      </c>
      <c r="AF13" s="17">
        <f>[9]Março!$F$35</f>
        <v>91</v>
      </c>
      <c r="AG13" s="33">
        <f t="shared" si="3"/>
        <v>93</v>
      </c>
      <c r="AH13" s="36">
        <f t="shared" si="1"/>
        <v>88.774193548387103</v>
      </c>
    </row>
    <row r="14" spans="1:35" ht="17.100000000000001" customHeight="1" x14ac:dyDescent="0.2">
      <c r="A14" s="14" t="s">
        <v>48</v>
      </c>
      <c r="B14" s="17">
        <f>[10]Março!$F$5</f>
        <v>95</v>
      </c>
      <c r="C14" s="17">
        <f>[10]Março!$F$6</f>
        <v>96</v>
      </c>
      <c r="D14" s="17">
        <f>[10]Março!$F$7</f>
        <v>96</v>
      </c>
      <c r="E14" s="17">
        <f>[10]Março!$F$8</f>
        <v>94</v>
      </c>
      <c r="F14" s="17">
        <f>[10]Março!$F$9</f>
        <v>96</v>
      </c>
      <c r="G14" s="17">
        <f>[10]Março!$F$10</f>
        <v>95</v>
      </c>
      <c r="H14" s="17">
        <f>[10]Março!$F$11</f>
        <v>95</v>
      </c>
      <c r="I14" s="17">
        <f>[10]Março!$F$12</f>
        <v>96</v>
      </c>
      <c r="J14" s="17">
        <f>[10]Março!$F$13</f>
        <v>95</v>
      </c>
      <c r="K14" s="17">
        <f>[10]Março!$F$14</f>
        <v>96</v>
      </c>
      <c r="L14" s="17">
        <f>[10]Março!$F$15</f>
        <v>96</v>
      </c>
      <c r="M14" s="17">
        <f>[10]Março!$F$16</f>
        <v>94</v>
      </c>
      <c r="N14" s="17">
        <f>[10]Março!$F$17</f>
        <v>95</v>
      </c>
      <c r="O14" s="17">
        <f>[10]Março!$F$18</f>
        <v>94</v>
      </c>
      <c r="P14" s="17">
        <f>[10]Março!$F$19</f>
        <v>96</v>
      </c>
      <c r="Q14" s="17">
        <f>[10]Março!$F$20</f>
        <v>96</v>
      </c>
      <c r="R14" s="17">
        <f>[10]Março!$F$21</f>
        <v>94</v>
      </c>
      <c r="S14" s="17">
        <f>[10]Março!$F$22</f>
        <v>96</v>
      </c>
      <c r="T14" s="17">
        <f>[10]Março!$F$23</f>
        <v>96</v>
      </c>
      <c r="U14" s="17">
        <f>[10]Março!$F$24</f>
        <v>96</v>
      </c>
      <c r="V14" s="17">
        <f>[10]Março!$F$25</f>
        <v>96</v>
      </c>
      <c r="W14" s="17">
        <f>[10]Março!$F$26</f>
        <v>97</v>
      </c>
      <c r="X14" s="17">
        <f>[10]Março!$F$27</f>
        <v>93</v>
      </c>
      <c r="Y14" s="17">
        <f>[10]Março!$F$28</f>
        <v>88</v>
      </c>
      <c r="Z14" s="17">
        <f>[10]Março!$F$29</f>
        <v>95</v>
      </c>
      <c r="AA14" s="17">
        <f>[10]Março!$F$30</f>
        <v>95</v>
      </c>
      <c r="AB14" s="17">
        <f>[10]Março!$F$31</f>
        <v>97</v>
      </c>
      <c r="AC14" s="17">
        <f>[10]Março!$F$32</f>
        <v>96</v>
      </c>
      <c r="AD14" s="17">
        <f>[10]Março!$F$33</f>
        <v>96</v>
      </c>
      <c r="AE14" s="17">
        <f>[10]Março!$F$34</f>
        <v>97</v>
      </c>
      <c r="AF14" s="17">
        <f>[10]Março!$F$35</f>
        <v>96</v>
      </c>
      <c r="AG14" s="33">
        <f t="shared" ref="AG14" si="4">MAX(B14:AF14)</f>
        <v>97</v>
      </c>
      <c r="AH14" s="36">
        <f t="shared" ref="AH14" si="5">AVERAGE(B14:AF14)</f>
        <v>95.258064516129039</v>
      </c>
    </row>
    <row r="15" spans="1:35" ht="17.100000000000001" customHeight="1" x14ac:dyDescent="0.2">
      <c r="A15" s="14" t="s">
        <v>6</v>
      </c>
      <c r="B15" s="17">
        <f>[11]Março!$F$5</f>
        <v>92</v>
      </c>
      <c r="C15" s="17">
        <f>[11]Março!$F$6</f>
        <v>94</v>
      </c>
      <c r="D15" s="17">
        <f>[11]Março!$F$7</f>
        <v>93</v>
      </c>
      <c r="E15" s="17">
        <f>[11]Março!$F$8</f>
        <v>94</v>
      </c>
      <c r="F15" s="17">
        <f>[11]Março!$F$9</f>
        <v>92</v>
      </c>
      <c r="G15" s="17">
        <f>[11]Março!$F$10</f>
        <v>94</v>
      </c>
      <c r="H15" s="17">
        <f>[11]Março!$F$11</f>
        <v>93</v>
      </c>
      <c r="I15" s="17">
        <f>[11]Março!$F$12</f>
        <v>94</v>
      </c>
      <c r="J15" s="17">
        <f>[11]Março!$F$13</f>
        <v>94</v>
      </c>
      <c r="K15" s="17">
        <f>[11]Março!$F$14</f>
        <v>95</v>
      </c>
      <c r="L15" s="17">
        <f>[11]Março!$F$15</f>
        <v>94</v>
      </c>
      <c r="M15" s="17">
        <f>[11]Março!$F$16</f>
        <v>94</v>
      </c>
      <c r="N15" s="17">
        <f>[11]Março!$F$17</f>
        <v>94</v>
      </c>
      <c r="O15" s="17">
        <f>[11]Março!$F$18</f>
        <v>94</v>
      </c>
      <c r="P15" s="17">
        <f>[11]Março!$F$19</f>
        <v>94</v>
      </c>
      <c r="Q15" s="17">
        <f>[11]Março!$F$20</f>
        <v>94</v>
      </c>
      <c r="R15" s="17">
        <f>[11]Março!$F$21</f>
        <v>93</v>
      </c>
      <c r="S15" s="17">
        <f>[11]Março!$F$22</f>
        <v>94</v>
      </c>
      <c r="T15" s="17">
        <f>[11]Março!$F$23</f>
        <v>93</v>
      </c>
      <c r="U15" s="17">
        <f>[11]Março!$F$24</f>
        <v>94</v>
      </c>
      <c r="V15" s="17">
        <f>[11]Março!$F$25</f>
        <v>94</v>
      </c>
      <c r="W15" s="17">
        <f>[11]Março!$F$26</f>
        <v>94</v>
      </c>
      <c r="X15" s="17">
        <f>[11]Março!$F$27</f>
        <v>94</v>
      </c>
      <c r="Y15" s="17">
        <f>[11]Março!$F$28</f>
        <v>93</v>
      </c>
      <c r="Z15" s="17">
        <f>[11]Março!$F$29</f>
        <v>93</v>
      </c>
      <c r="AA15" s="17">
        <f>[11]Março!$F$30</f>
        <v>94</v>
      </c>
      <c r="AB15" s="17">
        <f>[11]Março!$F$31</f>
        <v>93</v>
      </c>
      <c r="AC15" s="17">
        <f>[11]Março!$F$32</f>
        <v>94</v>
      </c>
      <c r="AD15" s="17">
        <f>[11]Março!$F$33</f>
        <v>93</v>
      </c>
      <c r="AE15" s="17">
        <f>[11]Março!$F$34</f>
        <v>92</v>
      </c>
      <c r="AF15" s="17">
        <f>[11]Março!$F$35</f>
        <v>94</v>
      </c>
      <c r="AG15" s="33">
        <f t="shared" si="3"/>
        <v>95</v>
      </c>
      <c r="AH15" s="36">
        <f t="shared" si="1"/>
        <v>93.58064516129032</v>
      </c>
    </row>
    <row r="16" spans="1:35" ht="17.100000000000001" customHeight="1" x14ac:dyDescent="0.2">
      <c r="A16" s="14" t="s">
        <v>7</v>
      </c>
      <c r="B16" s="17">
        <f>[12]Março!$F$5</f>
        <v>75</v>
      </c>
      <c r="C16" s="17">
        <f>[12]Março!$F$6</f>
        <v>65</v>
      </c>
      <c r="D16" s="17">
        <f>[12]Março!$F$7</f>
        <v>74</v>
      </c>
      <c r="E16" s="17">
        <f>[12]Março!$F$8</f>
        <v>78</v>
      </c>
      <c r="F16" s="17">
        <f>[12]Março!$F$9</f>
        <v>78</v>
      </c>
      <c r="G16" s="17">
        <f>[12]Março!$F$10</f>
        <v>65</v>
      </c>
      <c r="H16" s="17">
        <f>[12]Março!$F$11</f>
        <v>76</v>
      </c>
      <c r="I16" s="17" t="str">
        <f>[12]Março!$F$12</f>
        <v>*</v>
      </c>
      <c r="J16" s="17">
        <f>[12]Março!$F$13</f>
        <v>73</v>
      </c>
      <c r="K16" s="17">
        <f>[12]Março!$F$14</f>
        <v>72</v>
      </c>
      <c r="L16" s="17">
        <f>[12]Março!$F$15</f>
        <v>65</v>
      </c>
      <c r="M16" s="17">
        <f>[12]Março!$F$16</f>
        <v>54</v>
      </c>
      <c r="N16" s="17">
        <f>[12]Março!$F$17</f>
        <v>80</v>
      </c>
      <c r="O16" s="17">
        <f>[12]Março!$F$18</f>
        <v>96</v>
      </c>
      <c r="P16" s="17">
        <f>[12]Março!$F$19</f>
        <v>82</v>
      </c>
      <c r="Q16" s="17">
        <f>[12]Março!$F$20</f>
        <v>69</v>
      </c>
      <c r="R16" s="17">
        <f>[12]Março!$F$21</f>
        <v>86</v>
      </c>
      <c r="S16" s="17">
        <f>[12]Março!$F$22</f>
        <v>94</v>
      </c>
      <c r="T16" s="17">
        <f>[12]Março!$F$23</f>
        <v>87</v>
      </c>
      <c r="U16" s="17">
        <f>[12]Março!$F$24</f>
        <v>94</v>
      </c>
      <c r="V16" s="17">
        <f>[12]Março!$F$25</f>
        <v>88</v>
      </c>
      <c r="W16" s="17">
        <f>[12]Março!$F$26</f>
        <v>92</v>
      </c>
      <c r="X16" s="17">
        <f>[12]Março!$F$27</f>
        <v>92</v>
      </c>
      <c r="Y16" s="17">
        <f>[12]Março!$F$28</f>
        <v>80</v>
      </c>
      <c r="Z16" s="17">
        <f>[12]Março!$F$29</f>
        <v>76</v>
      </c>
      <c r="AA16" s="17">
        <f>[12]Março!$F$30</f>
        <v>93</v>
      </c>
      <c r="AB16" s="17">
        <f>[12]Março!$F$31</f>
        <v>95</v>
      </c>
      <c r="AC16" s="17">
        <f>[12]Março!$F$32</f>
        <v>96</v>
      </c>
      <c r="AD16" s="17">
        <f>[12]Março!$F$33</f>
        <v>94</v>
      </c>
      <c r="AE16" s="17">
        <f>[12]Março!$F$34</f>
        <v>95</v>
      </c>
      <c r="AF16" s="17">
        <f>[12]Março!$F$35</f>
        <v>96</v>
      </c>
      <c r="AG16" s="33">
        <f t="shared" si="3"/>
        <v>96</v>
      </c>
      <c r="AH16" s="36">
        <f t="shared" si="1"/>
        <v>82</v>
      </c>
    </row>
    <row r="17" spans="1:34" ht="17.100000000000001" customHeight="1" x14ac:dyDescent="0.2">
      <c r="A17" s="14" t="s">
        <v>8</v>
      </c>
      <c r="B17" s="17">
        <f>[13]Março!$F$5</f>
        <v>86</v>
      </c>
      <c r="C17" s="17">
        <f>[13]Março!$F$6</f>
        <v>85</v>
      </c>
      <c r="D17" s="17">
        <f>[13]Março!$F$7</f>
        <v>88</v>
      </c>
      <c r="E17" s="17">
        <f>[13]Março!$F$8</f>
        <v>95</v>
      </c>
      <c r="F17" s="17">
        <f>[13]Março!$F$9</f>
        <v>97</v>
      </c>
      <c r="G17" s="17">
        <f>[13]Março!$F$10</f>
        <v>97</v>
      </c>
      <c r="H17" s="17">
        <f>[13]Março!$F$11</f>
        <v>98</v>
      </c>
      <c r="I17" s="17">
        <f>[13]Março!$F$12</f>
        <v>97</v>
      </c>
      <c r="J17" s="17">
        <f>[13]Março!$F$13</f>
        <v>96</v>
      </c>
      <c r="K17" s="17">
        <f>[13]Março!$F$14</f>
        <v>97</v>
      </c>
      <c r="L17" s="17">
        <f>[13]Março!$F$15</f>
        <v>93</v>
      </c>
      <c r="M17" s="17">
        <f>[13]Março!$F$16</f>
        <v>95</v>
      </c>
      <c r="N17" s="17">
        <f>[13]Março!$F$17</f>
        <v>96</v>
      </c>
      <c r="O17" s="17">
        <f>[13]Março!$F$18</f>
        <v>96</v>
      </c>
      <c r="P17" s="17">
        <f>[13]Março!$F$19</f>
        <v>96</v>
      </c>
      <c r="Q17" s="17">
        <f>[13]Março!$F$20</f>
        <v>97</v>
      </c>
      <c r="R17" s="17">
        <f>[13]Março!$F$21</f>
        <v>95</v>
      </c>
      <c r="S17" s="17">
        <f>[13]Março!$F$22</f>
        <v>90</v>
      </c>
      <c r="T17" s="17">
        <f>[13]Março!$F$23</f>
        <v>92</v>
      </c>
      <c r="U17" s="17">
        <f>[13]Março!$F$24</f>
        <v>96</v>
      </c>
      <c r="V17" s="17">
        <f>[13]Março!$F$25</f>
        <v>92</v>
      </c>
      <c r="W17" s="17">
        <f>[13]Março!$F$26</f>
        <v>93</v>
      </c>
      <c r="X17" s="17">
        <f>[13]Março!$F$27</f>
        <v>95</v>
      </c>
      <c r="Y17" s="17">
        <f>[13]Março!$F$28</f>
        <v>93</v>
      </c>
      <c r="Z17" s="17">
        <f>[13]Março!$F$29</f>
        <v>87</v>
      </c>
      <c r="AA17" s="17">
        <f>[13]Março!$F$30</f>
        <v>95</v>
      </c>
      <c r="AB17" s="17">
        <f>[13]Março!$F$31</f>
        <v>97</v>
      </c>
      <c r="AC17" s="17">
        <f>[13]Março!$F$32</f>
        <v>97</v>
      </c>
      <c r="AD17" s="17">
        <f>[13]Março!$F$33</f>
        <v>95</v>
      </c>
      <c r="AE17" s="17">
        <f>[13]Março!$F$34</f>
        <v>96</v>
      </c>
      <c r="AF17" s="17">
        <f>[13]Março!$F$35</f>
        <v>98</v>
      </c>
      <c r="AG17" s="33">
        <f>MAX(B17:AF17)</f>
        <v>98</v>
      </c>
      <c r="AH17" s="36">
        <f>AVERAGE(B17:AF17)</f>
        <v>94.193548387096769</v>
      </c>
    </row>
    <row r="18" spans="1:34" ht="17.100000000000001" customHeight="1" x14ac:dyDescent="0.2">
      <c r="A18" s="14" t="s">
        <v>9</v>
      </c>
      <c r="B18" s="17">
        <f>[14]Março!$F$5</f>
        <v>83</v>
      </c>
      <c r="C18" s="17">
        <f>[14]Março!$F$6</f>
        <v>82</v>
      </c>
      <c r="D18" s="17">
        <f>[14]Março!$F$7</f>
        <v>92</v>
      </c>
      <c r="E18" s="17">
        <f>[14]Março!$F$8</f>
        <v>89</v>
      </c>
      <c r="F18" s="17">
        <f>[14]Março!$F$9</f>
        <v>95</v>
      </c>
      <c r="G18" s="17">
        <f>[14]Março!$F$10</f>
        <v>95</v>
      </c>
      <c r="H18" s="17">
        <f>[14]Março!$F$11</f>
        <v>96</v>
      </c>
      <c r="I18" s="17">
        <f>[14]Março!$F$12</f>
        <v>96</v>
      </c>
      <c r="J18" s="17">
        <f>[14]Março!$F$13</f>
        <v>96</v>
      </c>
      <c r="K18" s="17">
        <f>[14]Março!$F$14</f>
        <v>97</v>
      </c>
      <c r="L18" s="17">
        <f>[14]Março!$F$15</f>
        <v>90</v>
      </c>
      <c r="M18" s="17">
        <f>[14]Março!$F$16</f>
        <v>91</v>
      </c>
      <c r="N18" s="17">
        <f>[14]Março!$F$17</f>
        <v>96</v>
      </c>
      <c r="O18" s="17">
        <f>[14]Março!$F$18</f>
        <v>94</v>
      </c>
      <c r="P18" s="17">
        <f>[14]Março!$F$19</f>
        <v>93</v>
      </c>
      <c r="Q18" s="17">
        <f>[14]Março!$F$20</f>
        <v>88</v>
      </c>
      <c r="R18" s="17">
        <f>[14]Março!$F$21</f>
        <v>88</v>
      </c>
      <c r="S18" s="17">
        <f>[14]Março!$F$22</f>
        <v>93</v>
      </c>
      <c r="T18" s="17">
        <f>[14]Março!$F$23</f>
        <v>96</v>
      </c>
      <c r="U18" s="17">
        <f>[14]Março!$F$24</f>
        <v>95</v>
      </c>
      <c r="V18" s="17">
        <f>[14]Março!$F$25</f>
        <v>93</v>
      </c>
      <c r="W18" s="17">
        <f>[14]Março!$F$26</f>
        <v>91</v>
      </c>
      <c r="X18" s="17">
        <f>[14]Março!$F$27</f>
        <v>92</v>
      </c>
      <c r="Y18" s="17">
        <f>[14]Março!$F$28</f>
        <v>84</v>
      </c>
      <c r="Z18" s="17">
        <f>[14]Março!$F$29</f>
        <v>86</v>
      </c>
      <c r="AA18" s="17">
        <f>[14]Março!$F$30</f>
        <v>94</v>
      </c>
      <c r="AB18" s="17">
        <f>[14]Março!$F$31</f>
        <v>96</v>
      </c>
      <c r="AC18" s="17">
        <f>[14]Março!$F$32</f>
        <v>94</v>
      </c>
      <c r="AD18" s="17">
        <f>[14]Março!$F$33</f>
        <v>95</v>
      </c>
      <c r="AE18" s="17">
        <f>[14]Março!$F$34</f>
        <v>95</v>
      </c>
      <c r="AF18" s="17">
        <f>[14]Março!$F$35</f>
        <v>96</v>
      </c>
      <c r="AG18" s="33">
        <f t="shared" ref="AG18:AG29" si="6">MAX(B18:AF18)</f>
        <v>97</v>
      </c>
      <c r="AH18" s="36">
        <f t="shared" ref="AH18:AH30" si="7">AVERAGE(B18:AF18)</f>
        <v>92.290322580645167</v>
      </c>
    </row>
    <row r="19" spans="1:34" ht="17.100000000000001" customHeight="1" x14ac:dyDescent="0.2">
      <c r="A19" s="14" t="s">
        <v>47</v>
      </c>
      <c r="B19" s="17">
        <f>[15]Março!$F$5</f>
        <v>96</v>
      </c>
      <c r="C19" s="17">
        <f>[15]Março!$F$6</f>
        <v>90</v>
      </c>
      <c r="D19" s="17">
        <f>[15]Março!$F$7</f>
        <v>87</v>
      </c>
      <c r="E19" s="17">
        <f>[15]Março!$F$8</f>
        <v>90</v>
      </c>
      <c r="F19" s="17">
        <f>[15]Março!$F$9</f>
        <v>93</v>
      </c>
      <c r="G19" s="17">
        <f>[15]Março!$F$10</f>
        <v>93</v>
      </c>
      <c r="H19" s="17">
        <f>[15]Março!$F$11</f>
        <v>95</v>
      </c>
      <c r="I19" s="17">
        <f>[15]Março!$F$12</f>
        <v>94</v>
      </c>
      <c r="J19" s="17">
        <f>[15]Março!$F$13</f>
        <v>96</v>
      </c>
      <c r="K19" s="17">
        <f>[15]Março!$F$14</f>
        <v>96</v>
      </c>
      <c r="L19" s="17">
        <f>[15]Março!$F$15</f>
        <v>95</v>
      </c>
      <c r="M19" s="17">
        <f>[15]Março!$F$16</f>
        <v>93</v>
      </c>
      <c r="N19" s="17">
        <f>[15]Março!$F$17</f>
        <v>93</v>
      </c>
      <c r="O19" s="17">
        <f>[15]Março!$F$18</f>
        <v>91</v>
      </c>
      <c r="P19" s="17">
        <f>[15]Março!$F$19</f>
        <v>87</v>
      </c>
      <c r="Q19" s="17">
        <f>[15]Março!$F$20</f>
        <v>92</v>
      </c>
      <c r="R19" s="17">
        <f>[15]Março!$F$21</f>
        <v>95</v>
      </c>
      <c r="S19" s="17">
        <f>[15]Março!$F$22</f>
        <v>92</v>
      </c>
      <c r="T19" s="17">
        <f>[15]Março!$F$23</f>
        <v>90</v>
      </c>
      <c r="U19" s="17">
        <f>[15]Março!$F$24</f>
        <v>93</v>
      </c>
      <c r="V19" s="17">
        <f>[15]Março!$F$25</f>
        <v>92</v>
      </c>
      <c r="W19" s="17">
        <f>[15]Março!$F$26</f>
        <v>93</v>
      </c>
      <c r="X19" s="17">
        <f>[15]Março!$F$27</f>
        <v>95</v>
      </c>
      <c r="Y19" s="17">
        <f>[15]Março!$F$28</f>
        <v>94</v>
      </c>
      <c r="Z19" s="17">
        <f>[15]Março!$F$29</f>
        <v>93</v>
      </c>
      <c r="AA19" s="17">
        <f>[15]Março!$F$30</f>
        <v>93</v>
      </c>
      <c r="AB19" s="17">
        <f>[15]Março!$F$31</f>
        <v>94</v>
      </c>
      <c r="AC19" s="17">
        <f>[15]Março!$F$32</f>
        <v>93</v>
      </c>
      <c r="AD19" s="17">
        <f>[15]Março!$F$33</f>
        <v>92</v>
      </c>
      <c r="AE19" s="17">
        <f>[15]Março!$F$34</f>
        <v>96</v>
      </c>
      <c r="AF19" s="17">
        <f>[15]Março!$F$35</f>
        <v>93</v>
      </c>
      <c r="AG19" s="33">
        <f t="shared" ref="AG19" si="8">MAX(B19:AF19)</f>
        <v>96</v>
      </c>
      <c r="AH19" s="36">
        <f t="shared" ref="AH19" si="9">AVERAGE(B19:AF19)</f>
        <v>92.870967741935488</v>
      </c>
    </row>
    <row r="20" spans="1:34" ht="17.100000000000001" customHeight="1" x14ac:dyDescent="0.2">
      <c r="A20" s="14" t="s">
        <v>10</v>
      </c>
      <c r="B20" s="17">
        <f>[16]Março!$F$5</f>
        <v>87</v>
      </c>
      <c r="C20" s="17">
        <f>[16]Março!$F$6</f>
        <v>81</v>
      </c>
      <c r="D20" s="17">
        <f>[16]Março!$F$7</f>
        <v>92</v>
      </c>
      <c r="E20" s="17">
        <f>[16]Março!$F$8</f>
        <v>95</v>
      </c>
      <c r="F20" s="17">
        <f>[16]Março!$F$9</f>
        <v>96</v>
      </c>
      <c r="G20" s="17">
        <f>[16]Março!$F$10</f>
        <v>96</v>
      </c>
      <c r="H20" s="17">
        <f>[16]Março!$F$11</f>
        <v>97</v>
      </c>
      <c r="I20" s="17">
        <f>[16]Março!$F$12</f>
        <v>96</v>
      </c>
      <c r="J20" s="17">
        <f>[16]Março!$F$13</f>
        <v>96</v>
      </c>
      <c r="K20" s="17">
        <f>[16]Março!$F$14</f>
        <v>97</v>
      </c>
      <c r="L20" s="17">
        <f>[16]Março!$F$15</f>
        <v>95</v>
      </c>
      <c r="M20" s="17">
        <f>[16]Março!$F$16</f>
        <v>93</v>
      </c>
      <c r="N20" s="17">
        <f>[16]Março!$F$17</f>
        <v>96</v>
      </c>
      <c r="O20" s="17">
        <f>[16]Março!$F$18</f>
        <v>95</v>
      </c>
      <c r="P20" s="17">
        <f>[16]Março!$F$19</f>
        <v>94</v>
      </c>
      <c r="Q20" s="17">
        <f>[16]Março!$F$20</f>
        <v>95</v>
      </c>
      <c r="R20" s="17">
        <f>[16]Março!$F$21</f>
        <v>92</v>
      </c>
      <c r="S20" s="17">
        <f>[16]Março!$F$22</f>
        <v>94</v>
      </c>
      <c r="T20" s="17">
        <f>[16]Março!$F$23</f>
        <v>88</v>
      </c>
      <c r="U20" s="17">
        <f>[16]Março!$F$24</f>
        <v>94</v>
      </c>
      <c r="V20" s="17">
        <f>[16]Março!$F$25</f>
        <v>92</v>
      </c>
      <c r="W20" s="17">
        <f>[16]Março!$F$26</f>
        <v>94</v>
      </c>
      <c r="X20" s="17">
        <f>[16]Março!$F$27</f>
        <v>94</v>
      </c>
      <c r="Y20" s="17">
        <f>[16]Março!$F$28</f>
        <v>94</v>
      </c>
      <c r="Z20" s="17">
        <f>[16]Março!$F$29</f>
        <v>86</v>
      </c>
      <c r="AA20" s="17">
        <f>[16]Março!$F$30</f>
        <v>94</v>
      </c>
      <c r="AB20" s="17">
        <f>[16]Março!$F$31</f>
        <v>96</v>
      </c>
      <c r="AC20" s="17">
        <f>[16]Março!$F$32</f>
        <v>96</v>
      </c>
      <c r="AD20" s="17">
        <f>[16]Março!$F$33</f>
        <v>96</v>
      </c>
      <c r="AE20" s="17">
        <f>[16]Março!$F$34</f>
        <v>96</v>
      </c>
      <c r="AF20" s="17">
        <f>[16]Março!$F$35</f>
        <v>96</v>
      </c>
      <c r="AG20" s="33">
        <f t="shared" si="6"/>
        <v>97</v>
      </c>
      <c r="AH20" s="36">
        <f t="shared" si="7"/>
        <v>93.645161290322577</v>
      </c>
    </row>
    <row r="21" spans="1:34" ht="17.100000000000001" customHeight="1" x14ac:dyDescent="0.2">
      <c r="A21" s="14" t="s">
        <v>11</v>
      </c>
      <c r="B21" s="17">
        <f>[17]Março!$F$5</f>
        <v>97</v>
      </c>
      <c r="C21" s="17">
        <f>[17]Março!$F$6</f>
        <v>93</v>
      </c>
      <c r="D21" s="17">
        <f>[17]Março!$F$7</f>
        <v>96</v>
      </c>
      <c r="E21" s="17">
        <f>[17]Março!$F$8</f>
        <v>94</v>
      </c>
      <c r="F21" s="17">
        <f>[17]Março!$F$9</f>
        <v>98</v>
      </c>
      <c r="G21" s="17">
        <f>[17]Março!$F$10</f>
        <v>98</v>
      </c>
      <c r="H21" s="17">
        <f>[17]Março!$F$11</f>
        <v>97</v>
      </c>
      <c r="I21" s="17">
        <f>[17]Março!$F$12</f>
        <v>98</v>
      </c>
      <c r="J21" s="17">
        <f>[17]Março!$F$13</f>
        <v>98</v>
      </c>
      <c r="K21" s="17">
        <f>[17]Março!$F$14</f>
        <v>97</v>
      </c>
      <c r="L21" s="17">
        <f>[17]Março!$F$15</f>
        <v>97</v>
      </c>
      <c r="M21" s="17">
        <f>[17]Março!$F$16</f>
        <v>92</v>
      </c>
      <c r="N21" s="17">
        <f>[17]Março!$F$17</f>
        <v>98</v>
      </c>
      <c r="O21" s="17">
        <f>[17]Março!$F$18</f>
        <v>98</v>
      </c>
      <c r="P21" s="17">
        <f>[17]Março!$F$19</f>
        <v>98</v>
      </c>
      <c r="Q21" s="17">
        <f>[17]Março!$F$20</f>
        <v>97</v>
      </c>
      <c r="R21" s="17">
        <f>[17]Março!$F$21</f>
        <v>97</v>
      </c>
      <c r="S21" s="17">
        <f>[17]Março!$F$22</f>
        <v>97</v>
      </c>
      <c r="T21" s="17">
        <f>[17]Março!$F$23</f>
        <v>97</v>
      </c>
      <c r="U21" s="17">
        <f>[17]Março!$F$24</f>
        <v>95</v>
      </c>
      <c r="V21" s="17">
        <f>[17]Março!$F$25</f>
        <v>97</v>
      </c>
      <c r="W21" s="17">
        <f>[17]Março!$F$26</f>
        <v>95</v>
      </c>
      <c r="X21" s="17">
        <f>[17]Março!$F$27</f>
        <v>93</v>
      </c>
      <c r="Y21" s="17">
        <f>[17]Março!$F$28</f>
        <v>94</v>
      </c>
      <c r="Z21" s="17">
        <f>[17]Março!$F$29</f>
        <v>93</v>
      </c>
      <c r="AA21" s="17">
        <f>[17]Março!$F$30</f>
        <v>94</v>
      </c>
      <c r="AB21" s="17">
        <f>[17]Março!$F$31</f>
        <v>97</v>
      </c>
      <c r="AC21" s="17">
        <f>[17]Março!$F$32</f>
        <v>97</v>
      </c>
      <c r="AD21" s="17">
        <f>[17]Março!$F$33</f>
        <v>94</v>
      </c>
      <c r="AE21" s="17">
        <f>[17]Março!$F$34</f>
        <v>98</v>
      </c>
      <c r="AF21" s="17">
        <f>[17]Março!$F$35</f>
        <v>98</v>
      </c>
      <c r="AG21" s="33">
        <f t="shared" si="6"/>
        <v>98</v>
      </c>
      <c r="AH21" s="36">
        <f t="shared" si="7"/>
        <v>96.193548387096769</v>
      </c>
    </row>
    <row r="22" spans="1:34" ht="17.100000000000001" customHeight="1" x14ac:dyDescent="0.2">
      <c r="A22" s="14" t="s">
        <v>12</v>
      </c>
      <c r="B22" s="17">
        <f>[18]Março!$F$5</f>
        <v>96</v>
      </c>
      <c r="C22" s="17">
        <f>[18]Março!$F$6</f>
        <v>95</v>
      </c>
      <c r="D22" s="17">
        <f>[18]Março!$F$7</f>
        <v>92</v>
      </c>
      <c r="E22" s="17">
        <f>[18]Março!$F$8</f>
        <v>95</v>
      </c>
      <c r="F22" s="17">
        <f>[18]Março!$F$9</f>
        <v>95</v>
      </c>
      <c r="G22" s="17">
        <f>[18]Março!$F$10</f>
        <v>95</v>
      </c>
      <c r="H22" s="17">
        <f>[18]Março!$F$11</f>
        <v>96</v>
      </c>
      <c r="I22" s="17">
        <f>[18]Março!$F$12</f>
        <v>94</v>
      </c>
      <c r="J22" s="17">
        <f>[18]Março!$F$13</f>
        <v>96</v>
      </c>
      <c r="K22" s="17">
        <f>[18]Março!$F$14</f>
        <v>96</v>
      </c>
      <c r="L22" s="17">
        <f>[18]Março!$F$15</f>
        <v>96</v>
      </c>
      <c r="M22" s="17">
        <f>[18]Março!$F$16</f>
        <v>93</v>
      </c>
      <c r="N22" s="17">
        <f>[18]Março!$F$17</f>
        <v>94</v>
      </c>
      <c r="O22" s="17">
        <f>[18]Março!$F$18</f>
        <v>93</v>
      </c>
      <c r="P22" s="17">
        <f>[18]Março!$F$19</f>
        <v>95</v>
      </c>
      <c r="Q22" s="17">
        <f>[18]Março!$F$20</f>
        <v>92</v>
      </c>
      <c r="R22" s="17">
        <f>[18]Março!$F$21</f>
        <v>84</v>
      </c>
      <c r="S22" s="17">
        <f>[18]Março!$F$22</f>
        <v>68</v>
      </c>
      <c r="T22" s="17">
        <f>[18]Março!$F$23</f>
        <v>75</v>
      </c>
      <c r="U22" s="17">
        <f>[18]Março!$F$24</f>
        <v>78</v>
      </c>
      <c r="V22" s="17">
        <f>[18]Março!$F$25</f>
        <v>73</v>
      </c>
      <c r="W22" s="17">
        <f>[18]Março!$F$26</f>
        <v>67</v>
      </c>
      <c r="X22" s="17" t="str">
        <f>[18]Março!$F$27</f>
        <v>*</v>
      </c>
      <c r="Y22" s="17" t="str">
        <f>[18]Março!$F$28</f>
        <v>*</v>
      </c>
      <c r="Z22" s="17" t="str">
        <f>[18]Março!$F$29</f>
        <v>*</v>
      </c>
      <c r="AA22" s="17" t="str">
        <f>[18]Março!$F$30</f>
        <v>*</v>
      </c>
      <c r="AB22" s="17" t="str">
        <f>[18]Março!$F$31</f>
        <v>*</v>
      </c>
      <c r="AC22" s="17" t="str">
        <f>[18]Março!$F$32</f>
        <v>*</v>
      </c>
      <c r="AD22" s="17" t="str">
        <f>[18]Março!$F$33</f>
        <v>*</v>
      </c>
      <c r="AE22" s="17" t="str">
        <f>[18]Março!$F$34</f>
        <v>*</v>
      </c>
      <c r="AF22" s="17" t="str">
        <f>[18]Março!$F$35</f>
        <v>*</v>
      </c>
      <c r="AG22" s="33">
        <f t="shared" si="6"/>
        <v>96</v>
      </c>
      <c r="AH22" s="36">
        <f t="shared" si="7"/>
        <v>89</v>
      </c>
    </row>
    <row r="23" spans="1:34" ht="17.100000000000001" customHeight="1" x14ac:dyDescent="0.2">
      <c r="A23" s="14" t="s">
        <v>13</v>
      </c>
      <c r="B23" s="17">
        <f>[19]Março!$F$5</f>
        <v>95</v>
      </c>
      <c r="C23" s="17">
        <f>[19]Março!$F$6</f>
        <v>94</v>
      </c>
      <c r="D23" s="17">
        <f>[19]Março!$F$7</f>
        <v>94</v>
      </c>
      <c r="E23" s="17">
        <f>[19]Março!$F$8</f>
        <v>95</v>
      </c>
      <c r="F23" s="17">
        <f>[19]Março!$F$9</f>
        <v>95</v>
      </c>
      <c r="G23" s="17">
        <f>[19]Março!$F$10</f>
        <v>95</v>
      </c>
      <c r="H23" s="17">
        <f>[19]Março!$F$11</f>
        <v>95</v>
      </c>
      <c r="I23" s="17">
        <f>[19]Março!$F$12</f>
        <v>95</v>
      </c>
      <c r="J23" s="17">
        <f>[19]Março!$F$13</f>
        <v>95</v>
      </c>
      <c r="K23" s="17">
        <f>[19]Março!$F$14</f>
        <v>95</v>
      </c>
      <c r="L23" s="17">
        <f>[19]Março!$F$15</f>
        <v>96</v>
      </c>
      <c r="M23" s="17">
        <f>[19]Março!$F$16</f>
        <v>95</v>
      </c>
      <c r="N23" s="17">
        <f>[19]Março!$F$17</f>
        <v>93</v>
      </c>
      <c r="O23" s="17">
        <f>[19]Março!$F$18</f>
        <v>94</v>
      </c>
      <c r="P23" s="17">
        <f>[19]Março!$F$19</f>
        <v>95</v>
      </c>
      <c r="Q23" s="17">
        <f>[19]Março!$F$20</f>
        <v>95</v>
      </c>
      <c r="R23" s="17">
        <f>[19]Março!$F$21</f>
        <v>95</v>
      </c>
      <c r="S23" s="17">
        <f>[19]Março!$F$22</f>
        <v>94</v>
      </c>
      <c r="T23" s="17">
        <f>[19]Março!$F$23</f>
        <v>95</v>
      </c>
      <c r="U23" s="17">
        <f>[19]Março!$F$24</f>
        <v>94</v>
      </c>
      <c r="V23" s="17">
        <f>[19]Março!$F$25</f>
        <v>95</v>
      </c>
      <c r="W23" s="17">
        <f>[19]Março!$F$26</f>
        <v>95</v>
      </c>
      <c r="X23" s="17">
        <f>[19]Março!$F$27</f>
        <v>93</v>
      </c>
      <c r="Y23" s="17">
        <f>[19]Março!$F$28</f>
        <v>95</v>
      </c>
      <c r="Z23" s="17">
        <f>[19]Março!$F$29</f>
        <v>94</v>
      </c>
      <c r="AA23" s="17">
        <f>[19]Março!$F$30</f>
        <v>94</v>
      </c>
      <c r="AB23" s="17">
        <f>[19]Março!$F$31</f>
        <v>94</v>
      </c>
      <c r="AC23" s="17">
        <f>[19]Março!$F$32</f>
        <v>93</v>
      </c>
      <c r="AD23" s="16">
        <f>[19]Março!$F$33</f>
        <v>94</v>
      </c>
      <c r="AE23" s="16">
        <f>[19]Março!$F$34</f>
        <v>95</v>
      </c>
      <c r="AF23" s="17">
        <f>[19]Março!$F$35</f>
        <v>95</v>
      </c>
      <c r="AG23" s="33">
        <f t="shared" si="6"/>
        <v>96</v>
      </c>
      <c r="AH23" s="36">
        <f t="shared" si="7"/>
        <v>94.548387096774192</v>
      </c>
    </row>
    <row r="24" spans="1:34" ht="17.100000000000001" customHeight="1" x14ac:dyDescent="0.2">
      <c r="A24" s="14" t="s">
        <v>14</v>
      </c>
      <c r="B24" s="17">
        <f>[20]Março!$F$5</f>
        <v>90</v>
      </c>
      <c r="C24" s="17">
        <f>[20]Março!$F$6</f>
        <v>94</v>
      </c>
      <c r="D24" s="17">
        <f>[20]Março!$F$7</f>
        <v>93</v>
      </c>
      <c r="E24" s="17">
        <f>[20]Março!$F$8</f>
        <v>87</v>
      </c>
      <c r="F24" s="17">
        <f>[20]Março!$F$9</f>
        <v>91</v>
      </c>
      <c r="G24" s="17">
        <f>[20]Março!$F$10</f>
        <v>93</v>
      </c>
      <c r="H24" s="17">
        <f>[20]Março!$F$11</f>
        <v>91</v>
      </c>
      <c r="I24" s="17">
        <f>[20]Março!$F$12</f>
        <v>94</v>
      </c>
      <c r="J24" s="17">
        <f>[20]Março!$F$13</f>
        <v>95</v>
      </c>
      <c r="K24" s="17">
        <f>[20]Março!$F$14</f>
        <v>95</v>
      </c>
      <c r="L24" s="17">
        <f>[20]Março!$F$15</f>
        <v>95</v>
      </c>
      <c r="M24" s="17">
        <f>[20]Março!$F$16</f>
        <v>92</v>
      </c>
      <c r="N24" s="17">
        <f>[20]Março!$F$17</f>
        <v>96</v>
      </c>
      <c r="O24" s="17">
        <f>[20]Março!$F$18</f>
        <v>95</v>
      </c>
      <c r="P24" s="17">
        <f>[20]Março!$F$19</f>
        <v>95</v>
      </c>
      <c r="Q24" s="17">
        <f>[20]Março!$F$20</f>
        <v>94</v>
      </c>
      <c r="R24" s="17">
        <f>[20]Março!$F$21</f>
        <v>93</v>
      </c>
      <c r="S24" s="17">
        <f>[20]Março!$F$22</f>
        <v>93</v>
      </c>
      <c r="T24" s="17">
        <f>[20]Março!$F$23</f>
        <v>94</v>
      </c>
      <c r="U24" s="17">
        <f>[20]Março!$F$24</f>
        <v>95</v>
      </c>
      <c r="V24" s="17">
        <f>[20]Março!$F$25</f>
        <v>95</v>
      </c>
      <c r="W24" s="17">
        <f>[20]Março!$F$26</f>
        <v>96</v>
      </c>
      <c r="X24" s="17">
        <f>[20]Março!$F$27</f>
        <v>95</v>
      </c>
      <c r="Y24" s="17">
        <f>[20]Março!$F$28</f>
        <v>93</v>
      </c>
      <c r="Z24" s="17">
        <f>[20]Março!$F$29</f>
        <v>88</v>
      </c>
      <c r="AA24" s="17">
        <f>[20]Março!$F$30</f>
        <v>92</v>
      </c>
      <c r="AB24" s="17">
        <f>[20]Março!$F$31</f>
        <v>94</v>
      </c>
      <c r="AC24" s="17">
        <f>[20]Março!$F$32</f>
        <v>95</v>
      </c>
      <c r="AD24" s="17">
        <f>[20]Março!$F$33</f>
        <v>94</v>
      </c>
      <c r="AE24" s="17">
        <f>[20]Março!$F$34</f>
        <v>94</v>
      </c>
      <c r="AF24" s="17">
        <f>[20]Março!$F$35</f>
        <v>94</v>
      </c>
      <c r="AG24" s="33">
        <f t="shared" si="6"/>
        <v>96</v>
      </c>
      <c r="AH24" s="36">
        <f t="shared" si="7"/>
        <v>93.387096774193552</v>
      </c>
    </row>
    <row r="25" spans="1:34" ht="17.100000000000001" customHeight="1" x14ac:dyDescent="0.2">
      <c r="A25" s="14" t="s">
        <v>15</v>
      </c>
      <c r="B25" s="17">
        <f>[21]Março!$F$5</f>
        <v>94</v>
      </c>
      <c r="C25" s="17">
        <f>[21]Março!$F$6</f>
        <v>89</v>
      </c>
      <c r="D25" s="17">
        <f>[21]Março!$F$7</f>
        <v>92</v>
      </c>
      <c r="E25" s="17">
        <f>[21]Março!$F$8</f>
        <v>91</v>
      </c>
      <c r="F25" s="17">
        <f>[21]Março!$F$9</f>
        <v>96</v>
      </c>
      <c r="G25" s="17">
        <f>[21]Março!$F$10</f>
        <v>95</v>
      </c>
      <c r="H25" s="17">
        <f>[21]Março!$F$11</f>
        <v>96</v>
      </c>
      <c r="I25" s="17">
        <f>[21]Março!$F$12</f>
        <v>96</v>
      </c>
      <c r="J25" s="17">
        <f>[21]Março!$F$13</f>
        <v>95</v>
      </c>
      <c r="K25" s="17">
        <f>[21]Março!$F$14</f>
        <v>94</v>
      </c>
      <c r="L25" s="17">
        <f>[21]Março!$F$15</f>
        <v>84</v>
      </c>
      <c r="M25" s="17">
        <f>[21]Março!$F$16</f>
        <v>84</v>
      </c>
      <c r="N25" s="17">
        <f>[21]Março!$F$17</f>
        <v>89</v>
      </c>
      <c r="O25" s="17">
        <f>[21]Março!$F$18</f>
        <v>92</v>
      </c>
      <c r="P25" s="17">
        <f>[21]Março!$F$19</f>
        <v>93</v>
      </c>
      <c r="Q25" s="17">
        <f>[21]Março!$F$20</f>
        <v>90</v>
      </c>
      <c r="R25" s="17">
        <f>[21]Março!$F$21</f>
        <v>86</v>
      </c>
      <c r="S25" s="17">
        <f>[21]Março!$F$22</f>
        <v>92</v>
      </c>
      <c r="T25" s="17">
        <f>[21]Março!$F$23</f>
        <v>91</v>
      </c>
      <c r="U25" s="17">
        <f>[21]Março!$F$24</f>
        <v>93</v>
      </c>
      <c r="V25" s="17">
        <f>[21]Março!$F$25</f>
        <v>89</v>
      </c>
      <c r="W25" s="17">
        <f>[21]Março!$F$26</f>
        <v>96</v>
      </c>
      <c r="X25" s="17">
        <f>[21]Março!$F$27</f>
        <v>89</v>
      </c>
      <c r="Y25" s="17">
        <f>[21]Março!$F$28</f>
        <v>87</v>
      </c>
      <c r="Z25" s="17">
        <f>[21]Março!$F$29</f>
        <v>84</v>
      </c>
      <c r="AA25" s="17">
        <f>[21]Março!$F$30</f>
        <v>95</v>
      </c>
      <c r="AB25" s="17">
        <f>[21]Março!$F$31</f>
        <v>96</v>
      </c>
      <c r="AC25" s="17">
        <f>[21]Março!$F$32</f>
        <v>96</v>
      </c>
      <c r="AD25" s="17">
        <f>[21]Março!$F$33</f>
        <v>96</v>
      </c>
      <c r="AE25" s="17">
        <f>[21]Março!$F$34</f>
        <v>95</v>
      </c>
      <c r="AF25" s="17">
        <f>[21]Março!$F$35</f>
        <v>96</v>
      </c>
      <c r="AG25" s="33">
        <f t="shared" si="6"/>
        <v>96</v>
      </c>
      <c r="AH25" s="36">
        <f t="shared" si="7"/>
        <v>91.967741935483872</v>
      </c>
    </row>
    <row r="26" spans="1:34" ht="17.100000000000001" customHeight="1" x14ac:dyDescent="0.2">
      <c r="A26" s="14" t="s">
        <v>16</v>
      </c>
      <c r="B26" s="17">
        <f>[22]Março!$F$5</f>
        <v>94</v>
      </c>
      <c r="C26" s="17">
        <f>[22]Março!$F$6</f>
        <v>91</v>
      </c>
      <c r="D26" s="17">
        <f>[22]Março!$F$7</f>
        <v>92</v>
      </c>
      <c r="E26" s="17">
        <f>[22]Março!$F$8</f>
        <v>92</v>
      </c>
      <c r="F26" s="17">
        <f>[22]Março!$F$9</f>
        <v>91</v>
      </c>
      <c r="G26" s="17">
        <f>[22]Março!$F$10</f>
        <v>91</v>
      </c>
      <c r="H26" s="17">
        <f>[22]Março!$F$11</f>
        <v>92</v>
      </c>
      <c r="I26" s="17">
        <f>[22]Março!$F$12</f>
        <v>93</v>
      </c>
      <c r="J26" s="17">
        <f>[22]Março!$F$13</f>
        <v>95</v>
      </c>
      <c r="K26" s="17">
        <f>[22]Março!$F$14</f>
        <v>94</v>
      </c>
      <c r="L26" s="17">
        <f>[22]Março!$F$15</f>
        <v>94</v>
      </c>
      <c r="M26" s="17">
        <f>[22]Março!$F$16</f>
        <v>92</v>
      </c>
      <c r="N26" s="17">
        <f>[22]Março!$F$17</f>
        <v>88</v>
      </c>
      <c r="O26" s="17">
        <f>[22]Março!$F$18</f>
        <v>81</v>
      </c>
      <c r="P26" s="17">
        <f>[22]Março!$F$19</f>
        <v>88</v>
      </c>
      <c r="Q26" s="17">
        <f>[22]Março!$F$20</f>
        <v>89</v>
      </c>
      <c r="R26" s="17">
        <f>[22]Março!$F$21</f>
        <v>86</v>
      </c>
      <c r="S26" s="17">
        <f>[22]Março!$F$22</f>
        <v>87</v>
      </c>
      <c r="T26" s="17">
        <f>[22]Março!$F$23</f>
        <v>89</v>
      </c>
      <c r="U26" s="17">
        <f>[22]Março!$F$24</f>
        <v>90</v>
      </c>
      <c r="V26" s="17">
        <f>[22]Março!$F$25</f>
        <v>88</v>
      </c>
      <c r="W26" s="17">
        <f>[22]Março!$F$26</f>
        <v>83</v>
      </c>
      <c r="X26" s="17">
        <f>[22]Março!$F$27</f>
        <v>84</v>
      </c>
      <c r="Y26" s="17">
        <f>[22]Março!$F$28</f>
        <v>86</v>
      </c>
      <c r="Z26" s="17">
        <f>[22]Março!$F$29</f>
        <v>89</v>
      </c>
      <c r="AA26" s="17">
        <f>[22]Março!$F$30</f>
        <v>91</v>
      </c>
      <c r="AB26" s="17">
        <f>[22]Março!$F$31</f>
        <v>93</v>
      </c>
      <c r="AC26" s="17">
        <f>[22]Março!$F$32</f>
        <v>94</v>
      </c>
      <c r="AD26" s="17">
        <f>[22]Março!$F$33</f>
        <v>92</v>
      </c>
      <c r="AE26" s="17">
        <f>[22]Março!$F$34</f>
        <v>94</v>
      </c>
      <c r="AF26" s="17">
        <f>[22]Março!$F$35</f>
        <v>95</v>
      </c>
      <c r="AG26" s="33">
        <f t="shared" si="6"/>
        <v>95</v>
      </c>
      <c r="AH26" s="36">
        <f t="shared" si="7"/>
        <v>90.258064516129039</v>
      </c>
    </row>
    <row r="27" spans="1:34" ht="17.100000000000001" customHeight="1" x14ac:dyDescent="0.2">
      <c r="A27" s="14" t="s">
        <v>17</v>
      </c>
      <c r="B27" s="17">
        <f>[23]Março!$F$5</f>
        <v>94</v>
      </c>
      <c r="C27" s="17">
        <f>[23]Março!$F$6</f>
        <v>90</v>
      </c>
      <c r="D27" s="17">
        <f>[23]Março!$F$7</f>
        <v>93</v>
      </c>
      <c r="E27" s="17">
        <f>[23]Março!$F$8</f>
        <v>93</v>
      </c>
      <c r="F27" s="17">
        <f>[23]Março!$F$9</f>
        <v>96</v>
      </c>
      <c r="G27" s="17">
        <f>[23]Março!$F$10</f>
        <v>95</v>
      </c>
      <c r="H27" s="17">
        <f>[23]Março!$F$11</f>
        <v>96</v>
      </c>
      <c r="I27" s="17">
        <f>[23]Março!$F$12</f>
        <v>96</v>
      </c>
      <c r="J27" s="17">
        <f>[23]Março!$F$13</f>
        <v>97</v>
      </c>
      <c r="K27" s="17">
        <f>[23]Março!$F$14</f>
        <v>96</v>
      </c>
      <c r="L27" s="17">
        <f>[23]Março!$F$15</f>
        <v>97</v>
      </c>
      <c r="M27" s="17">
        <f>[23]Março!$F$16</f>
        <v>96</v>
      </c>
      <c r="N27" s="17">
        <f>[23]Março!$F$17</f>
        <v>95</v>
      </c>
      <c r="O27" s="17">
        <f>[23]Março!$F$18</f>
        <v>96</v>
      </c>
      <c r="P27" s="17">
        <f>[23]Março!$F$19</f>
        <v>96</v>
      </c>
      <c r="Q27" s="17">
        <f>[23]Março!$F$20</f>
        <v>96</v>
      </c>
      <c r="R27" s="17">
        <f>[23]Março!$F$21</f>
        <v>96</v>
      </c>
      <c r="S27" s="17">
        <f>[23]Março!$F$22</f>
        <v>97</v>
      </c>
      <c r="T27" s="17">
        <f>[23]Março!$F$23</f>
        <v>93</v>
      </c>
      <c r="U27" s="17">
        <f>[23]Março!$F$24</f>
        <v>95</v>
      </c>
      <c r="V27" s="17">
        <f>[23]Março!$F$25</f>
        <v>96</v>
      </c>
      <c r="W27" s="17">
        <f>[23]Março!$F$26</f>
        <v>97</v>
      </c>
      <c r="X27" s="17">
        <f>[23]Março!$F$27</f>
        <v>96</v>
      </c>
      <c r="Y27" s="17">
        <f>[23]Março!$F$28</f>
        <v>97</v>
      </c>
      <c r="Z27" s="17">
        <f>[23]Março!$F$29</f>
        <v>85</v>
      </c>
      <c r="AA27" s="17">
        <f>[23]Março!$F$30</f>
        <v>97</v>
      </c>
      <c r="AB27" s="17">
        <f>[23]Março!$F$31</f>
        <v>97</v>
      </c>
      <c r="AC27" s="17">
        <f>[23]Março!$F$32</f>
        <v>96</v>
      </c>
      <c r="AD27" s="17">
        <f>[23]Março!$F$33</f>
        <v>96</v>
      </c>
      <c r="AE27" s="17">
        <f>[23]Março!$F$34</f>
        <v>96</v>
      </c>
      <c r="AF27" s="17">
        <f>[23]Março!$F$35</f>
        <v>96</v>
      </c>
      <c r="AG27" s="33">
        <f t="shared" si="6"/>
        <v>97</v>
      </c>
      <c r="AH27" s="36">
        <f t="shared" si="7"/>
        <v>95.225806451612897</v>
      </c>
    </row>
    <row r="28" spans="1:34" ht="17.100000000000001" customHeight="1" x14ac:dyDescent="0.2">
      <c r="A28" s="14" t="s">
        <v>18</v>
      </c>
      <c r="B28" s="80" t="str">
        <f>[24]Março!$F$5</f>
        <v>*</v>
      </c>
      <c r="C28" s="80" t="str">
        <f>[24]Março!$F$6</f>
        <v>*</v>
      </c>
      <c r="D28" s="80" t="str">
        <f>[24]Março!$F$7</f>
        <v>*</v>
      </c>
      <c r="E28" s="80" t="str">
        <f>[24]Março!$F$8</f>
        <v>*</v>
      </c>
      <c r="F28" s="17" t="str">
        <f>[24]Março!$F$9</f>
        <v>*</v>
      </c>
      <c r="G28" s="17" t="str">
        <f>[24]Março!$F$10</f>
        <v>*</v>
      </c>
      <c r="H28" s="17" t="str">
        <f>[24]Março!$F$11</f>
        <v>*</v>
      </c>
      <c r="I28" s="17" t="str">
        <f>[24]Março!$F$12</f>
        <v>*</v>
      </c>
      <c r="J28" s="17" t="str">
        <f>[24]Março!$F$13</f>
        <v>*</v>
      </c>
      <c r="K28" s="17" t="str">
        <f>[24]Março!$F$14</f>
        <v>*</v>
      </c>
      <c r="L28" s="17" t="str">
        <f>[24]Março!$F$15</f>
        <v>*</v>
      </c>
      <c r="M28" s="17" t="str">
        <f>[24]Março!$F$16</f>
        <v>*</v>
      </c>
      <c r="N28" s="17" t="str">
        <f>[24]Março!$F$17</f>
        <v>*</v>
      </c>
      <c r="O28" s="17" t="str">
        <f>[24]Março!$F$18</f>
        <v>*</v>
      </c>
      <c r="P28" s="17" t="str">
        <f>[24]Março!$F$19</f>
        <v>*</v>
      </c>
      <c r="Q28" s="17" t="str">
        <f>[24]Março!$F$20</f>
        <v>*</v>
      </c>
      <c r="R28" s="17" t="str">
        <f>[24]Março!$F$21</f>
        <v>*</v>
      </c>
      <c r="S28" s="17" t="str">
        <f>[24]Março!$F$22</f>
        <v>*</v>
      </c>
      <c r="T28" s="17" t="str">
        <f>[24]Março!$F$23</f>
        <v>*</v>
      </c>
      <c r="U28" s="17" t="str">
        <f>[24]Março!$F$24</f>
        <v>*</v>
      </c>
      <c r="V28" s="17" t="str">
        <f>[24]Março!$F$25</f>
        <v>*</v>
      </c>
      <c r="W28" s="17" t="str">
        <f>[24]Março!$F$26</f>
        <v>*</v>
      </c>
      <c r="X28" s="17" t="str">
        <f>[24]Março!$F$27</f>
        <v>*</v>
      </c>
      <c r="Y28" s="17" t="str">
        <f>[24]Março!$F$28</f>
        <v>*</v>
      </c>
      <c r="Z28" s="17" t="str">
        <f>[24]Março!$F$29</f>
        <v>*</v>
      </c>
      <c r="AA28" s="17" t="str">
        <f>[24]Março!$F$30</f>
        <v>*</v>
      </c>
      <c r="AB28" s="17" t="str">
        <f>[24]Março!$F$31</f>
        <v>*</v>
      </c>
      <c r="AC28" s="17" t="str">
        <f>[24]Março!$F$32</f>
        <v>*</v>
      </c>
      <c r="AD28" s="17" t="str">
        <f>[24]Março!$F$33</f>
        <v>*</v>
      </c>
      <c r="AE28" s="17" t="str">
        <f>[24]Março!$F$34</f>
        <v>*</v>
      </c>
      <c r="AF28" s="17" t="str">
        <f>[24]Março!$F$35</f>
        <v>*</v>
      </c>
      <c r="AG28" s="33" t="s">
        <v>140</v>
      </c>
      <c r="AH28" s="36" t="s">
        <v>140</v>
      </c>
    </row>
    <row r="29" spans="1:34" ht="17.100000000000001" customHeight="1" x14ac:dyDescent="0.2">
      <c r="A29" s="14" t="s">
        <v>19</v>
      </c>
      <c r="B29" s="17">
        <f>[25]Março!$F$5</f>
        <v>85</v>
      </c>
      <c r="C29" s="17">
        <f>[25]Março!$F$6</f>
        <v>83</v>
      </c>
      <c r="D29" s="17">
        <f>[25]Março!$F$7</f>
        <v>89</v>
      </c>
      <c r="E29" s="17">
        <f>[25]Março!$F$8</f>
        <v>93</v>
      </c>
      <c r="F29" s="17">
        <f>[25]Março!$F$9</f>
        <v>95</v>
      </c>
      <c r="G29" s="17">
        <f>[25]Março!$F$10</f>
        <v>95</v>
      </c>
      <c r="H29" s="17">
        <f>[25]Março!$F$11</f>
        <v>95</v>
      </c>
      <c r="I29" s="17">
        <f>[25]Março!$F$12</f>
        <v>95</v>
      </c>
      <c r="J29" s="17">
        <f>[25]Março!$F$13</f>
        <v>96</v>
      </c>
      <c r="K29" s="17">
        <f>[25]Março!$F$14</f>
        <v>95</v>
      </c>
      <c r="L29" s="17">
        <f>[25]Março!$F$15</f>
        <v>90</v>
      </c>
      <c r="M29" s="17">
        <f>[25]Março!$F$16</f>
        <v>93</v>
      </c>
      <c r="N29" s="17">
        <f>[25]Março!$F$17</f>
        <v>93</v>
      </c>
      <c r="O29" s="17">
        <f>[25]Março!$F$18</f>
        <v>92</v>
      </c>
      <c r="P29" s="17">
        <f>[25]Março!$F$19</f>
        <v>91</v>
      </c>
      <c r="Q29" s="17">
        <f>[25]Março!$F$20</f>
        <v>93</v>
      </c>
      <c r="R29" s="17">
        <f>[25]Março!$F$21</f>
        <v>89</v>
      </c>
      <c r="S29" s="17">
        <f>[25]Março!$F$22</f>
        <v>88</v>
      </c>
      <c r="T29" s="17">
        <f>[25]Março!$F$23</f>
        <v>85</v>
      </c>
      <c r="U29" s="17">
        <f>[25]Março!$F$24</f>
        <v>91</v>
      </c>
      <c r="V29" s="17">
        <f>[25]Março!$F$25</f>
        <v>93</v>
      </c>
      <c r="W29" s="17">
        <f>[25]Março!$F$26</f>
        <v>93</v>
      </c>
      <c r="X29" s="17">
        <f>[25]Março!$F$27</f>
        <v>87</v>
      </c>
      <c r="Y29" s="17">
        <f>[25]Março!$F$28</f>
        <v>90</v>
      </c>
      <c r="Z29" s="17">
        <f>[25]Março!$F$29</f>
        <v>84</v>
      </c>
      <c r="AA29" s="17">
        <f>[25]Março!$F$30</f>
        <v>95</v>
      </c>
      <c r="AB29" s="17">
        <f>[25]Março!$F$31</f>
        <v>95</v>
      </c>
      <c r="AC29" s="17">
        <f>[25]Março!$F$32</f>
        <v>95</v>
      </c>
      <c r="AD29" s="17">
        <f>[25]Março!$F$33</f>
        <v>94</v>
      </c>
      <c r="AE29" s="17">
        <f>[25]Março!$F$34</f>
        <v>95</v>
      </c>
      <c r="AF29" s="17">
        <f>[25]Março!$F$35</f>
        <v>94</v>
      </c>
      <c r="AG29" s="33">
        <f t="shared" si="6"/>
        <v>96</v>
      </c>
      <c r="AH29" s="36">
        <f>AVERAGE(B29:AF29)</f>
        <v>91.645161290322577</v>
      </c>
    </row>
    <row r="30" spans="1:34" ht="17.100000000000001" customHeight="1" x14ac:dyDescent="0.2">
      <c r="A30" s="14" t="s">
        <v>31</v>
      </c>
      <c r="B30" s="17">
        <f>[26]Março!$F$5</f>
        <v>93</v>
      </c>
      <c r="C30" s="17">
        <f>[26]Março!$F$6</f>
        <v>92</v>
      </c>
      <c r="D30" s="17">
        <f>[26]Março!$F$7</f>
        <v>95</v>
      </c>
      <c r="E30" s="17">
        <f>[26]Março!$F$8</f>
        <v>90</v>
      </c>
      <c r="F30" s="17">
        <f>[26]Março!$F$9</f>
        <v>93</v>
      </c>
      <c r="G30" s="17">
        <f>[26]Março!$F$10</f>
        <v>92</v>
      </c>
      <c r="H30" s="17">
        <f>[26]Março!$F$11</f>
        <v>94</v>
      </c>
      <c r="I30" s="17">
        <f>[26]Março!$F$12</f>
        <v>92</v>
      </c>
      <c r="J30" s="17">
        <f>[26]Março!$F$13</f>
        <v>96</v>
      </c>
      <c r="K30" s="17">
        <f>[26]Março!$F$14</f>
        <v>96</v>
      </c>
      <c r="L30" s="17">
        <f>[26]Março!$F$15</f>
        <v>95</v>
      </c>
      <c r="M30" s="17">
        <f>[26]Março!$F$16</f>
        <v>89</v>
      </c>
      <c r="N30" s="17">
        <f>[26]Março!$F$17</f>
        <v>84</v>
      </c>
      <c r="O30" s="17">
        <f>[26]Março!$F$18</f>
        <v>87</v>
      </c>
      <c r="P30" s="17">
        <f>[26]Março!$F$19</f>
        <v>84</v>
      </c>
      <c r="Q30" s="17">
        <f>[26]Março!$F$20</f>
        <v>92</v>
      </c>
      <c r="R30" s="17">
        <f>[26]Março!$F$21</f>
        <v>88</v>
      </c>
      <c r="S30" s="17">
        <f>[26]Março!$F$22</f>
        <v>93</v>
      </c>
      <c r="T30" s="17">
        <f>[26]Março!$F$23</f>
        <v>91</v>
      </c>
      <c r="U30" s="17">
        <f>[26]Março!$F$24</f>
        <v>94</v>
      </c>
      <c r="V30" s="17">
        <f>[26]Março!$F$25</f>
        <v>94</v>
      </c>
      <c r="W30" s="17">
        <f>[26]Março!$F$26</f>
        <v>94</v>
      </c>
      <c r="X30" s="17">
        <f>[26]Março!$F$27</f>
        <v>92</v>
      </c>
      <c r="Y30" s="17">
        <f>[26]Março!$F$28</f>
        <v>85</v>
      </c>
      <c r="Z30" s="17">
        <f>[26]Março!$F$29</f>
        <v>87</v>
      </c>
      <c r="AA30" s="17">
        <f>[26]Março!$F$30</f>
        <v>87</v>
      </c>
      <c r="AB30" s="17">
        <f>[26]Março!$F$31</f>
        <v>95</v>
      </c>
      <c r="AC30" s="17">
        <f>[26]Março!$F$32</f>
        <v>95</v>
      </c>
      <c r="AD30" s="17">
        <f>[26]Março!$F$33</f>
        <v>93</v>
      </c>
      <c r="AE30" s="17">
        <f>[26]Março!$F$34</f>
        <v>94</v>
      </c>
      <c r="AF30" s="17">
        <f>[26]Março!$F$35</f>
        <v>94</v>
      </c>
      <c r="AG30" s="33">
        <f>MAX(B30:AF30)</f>
        <v>96</v>
      </c>
      <c r="AH30" s="36">
        <f t="shared" si="7"/>
        <v>91.612903225806448</v>
      </c>
    </row>
    <row r="31" spans="1:34" ht="17.100000000000001" customHeight="1" x14ac:dyDescent="0.2">
      <c r="A31" s="14" t="s">
        <v>49</v>
      </c>
      <c r="B31" s="17">
        <f>[27]Março!$F$5</f>
        <v>95</v>
      </c>
      <c r="C31" s="17">
        <f>[27]Março!$F$6</f>
        <v>96</v>
      </c>
      <c r="D31" s="17">
        <f>[27]Março!$F$7</f>
        <v>95</v>
      </c>
      <c r="E31" s="17">
        <f>[27]Março!$F$8</f>
        <v>94</v>
      </c>
      <c r="F31" s="17">
        <f>[27]Março!$F$9</f>
        <v>96</v>
      </c>
      <c r="G31" s="17">
        <f>[27]Março!$F$10</f>
        <v>92</v>
      </c>
      <c r="H31" s="17">
        <f>[27]Março!$F$11</f>
        <v>95</v>
      </c>
      <c r="I31" s="17">
        <f>[27]Março!$F$12</f>
        <v>94</v>
      </c>
      <c r="J31" s="17">
        <f>[27]Março!$F$13</f>
        <v>96</v>
      </c>
      <c r="K31" s="17">
        <f>[27]Março!$F$14</f>
        <v>95</v>
      </c>
      <c r="L31" s="17">
        <f>[27]Março!$F$15</f>
        <v>94</v>
      </c>
      <c r="M31" s="17">
        <f>[27]Março!$F$16</f>
        <v>95</v>
      </c>
      <c r="N31" s="17">
        <f>[27]Março!$F$17</f>
        <v>93</v>
      </c>
      <c r="O31" s="17">
        <f>[27]Março!$F$18</f>
        <v>93</v>
      </c>
      <c r="P31" s="17">
        <f>[27]Março!$F$19</f>
        <v>93</v>
      </c>
      <c r="Q31" s="17">
        <f>[27]Março!$F$20</f>
        <v>92</v>
      </c>
      <c r="R31" s="17">
        <f>[27]Março!$F$21</f>
        <v>95</v>
      </c>
      <c r="S31" s="17">
        <f>[27]Março!$F$22</f>
        <v>94</v>
      </c>
      <c r="T31" s="17">
        <f>[27]Março!$F$23</f>
        <v>93</v>
      </c>
      <c r="U31" s="17">
        <f>[27]Março!$F$24</f>
        <v>93</v>
      </c>
      <c r="V31" s="17">
        <f>[27]Março!$F$25</f>
        <v>94</v>
      </c>
      <c r="W31" s="17">
        <f>[27]Março!$F$26</f>
        <v>94</v>
      </c>
      <c r="X31" s="17">
        <f>[27]Março!$F$27</f>
        <v>85</v>
      </c>
      <c r="Y31" s="17">
        <f>[27]Março!$F$28</f>
        <v>93</v>
      </c>
      <c r="Z31" s="17">
        <f>[27]Março!$F$29</f>
        <v>93</v>
      </c>
      <c r="AA31" s="17">
        <f>[27]Março!$F$30</f>
        <v>94</v>
      </c>
      <c r="AB31" s="17">
        <f>[27]Março!$F$31</f>
        <v>96</v>
      </c>
      <c r="AC31" s="17">
        <f>[27]Março!$F$32</f>
        <v>94</v>
      </c>
      <c r="AD31" s="17">
        <f>[27]Março!$F$33</f>
        <v>95</v>
      </c>
      <c r="AE31" s="17">
        <f>[27]Março!$F$34</f>
        <v>95</v>
      </c>
      <c r="AF31" s="17">
        <f>[27]Março!$F$35</f>
        <v>90</v>
      </c>
      <c r="AG31" s="33">
        <f>MAX(B31:AF31)</f>
        <v>96</v>
      </c>
      <c r="AH31" s="36">
        <f>AVERAGE(B31:AF31)</f>
        <v>93.741935483870961</v>
      </c>
    </row>
    <row r="32" spans="1:34" ht="17.100000000000001" customHeight="1" x14ac:dyDescent="0.2">
      <c r="A32" s="14" t="s">
        <v>20</v>
      </c>
      <c r="B32" s="17">
        <f>[28]Março!$F$5</f>
        <v>86</v>
      </c>
      <c r="C32" s="17">
        <f>[28]Março!$F$6</f>
        <v>95</v>
      </c>
      <c r="D32" s="17">
        <f>[28]Março!$F$7</f>
        <v>89</v>
      </c>
      <c r="E32" s="17">
        <f>[28]Março!$F$8</f>
        <v>93</v>
      </c>
      <c r="F32" s="17">
        <f>[28]Março!$F$9</f>
        <v>94</v>
      </c>
      <c r="G32" s="17">
        <f>[28]Março!$F$10</f>
        <v>94</v>
      </c>
      <c r="H32" s="17">
        <f>[28]Março!$F$11</f>
        <v>93</v>
      </c>
      <c r="I32" s="17">
        <f>[28]Março!$F$12</f>
        <v>95</v>
      </c>
      <c r="J32" s="17">
        <f>[28]Março!$F$13</f>
        <v>95</v>
      </c>
      <c r="K32" s="17">
        <f>[28]Março!$F$14</f>
        <v>95</v>
      </c>
      <c r="L32" s="17">
        <f>[28]Março!$F$15</f>
        <v>92</v>
      </c>
      <c r="M32" s="17">
        <f>[28]Março!$F$16</f>
        <v>96</v>
      </c>
      <c r="N32" s="17">
        <f>[28]Março!$F$17</f>
        <v>96</v>
      </c>
      <c r="O32" s="17">
        <f>[28]Março!$F$18</f>
        <v>95</v>
      </c>
      <c r="P32" s="17">
        <f>[28]Março!$F$19</f>
        <v>94</v>
      </c>
      <c r="Q32" s="17">
        <f>[28]Março!$F$20</f>
        <v>94</v>
      </c>
      <c r="R32" s="17">
        <f>[28]Março!$F$21</f>
        <v>89</v>
      </c>
      <c r="S32" s="17">
        <f>[28]Março!$F$22</f>
        <v>92</v>
      </c>
      <c r="T32" s="17">
        <f>[28]Março!$F$23</f>
        <v>93</v>
      </c>
      <c r="U32" s="17">
        <f>[28]Março!$F$24</f>
        <v>92</v>
      </c>
      <c r="V32" s="17">
        <f>[28]Março!$F$25</f>
        <v>93</v>
      </c>
      <c r="W32" s="17">
        <f>[28]Março!$F$26</f>
        <v>96</v>
      </c>
      <c r="X32" s="17">
        <f>[28]Março!$F$27</f>
        <v>94</v>
      </c>
      <c r="Y32" s="17">
        <f>[28]Março!$F$28</f>
        <v>89</v>
      </c>
      <c r="Z32" s="17">
        <f>[28]Março!$F$29</f>
        <v>89</v>
      </c>
      <c r="AA32" s="17">
        <f>[28]Março!$F$30</f>
        <v>90</v>
      </c>
      <c r="AB32" s="17">
        <f>[28]Março!$F$31</f>
        <v>96</v>
      </c>
      <c r="AC32" s="17">
        <f>[28]Março!$F$32</f>
        <v>93</v>
      </c>
      <c r="AD32" s="17">
        <f>[28]Março!$F$33</f>
        <v>86</v>
      </c>
      <c r="AE32" s="17">
        <f>[28]Março!$F$34</f>
        <v>93</v>
      </c>
      <c r="AF32" s="17">
        <f>[28]Março!$F$35</f>
        <v>95</v>
      </c>
      <c r="AG32" s="33">
        <f>MAX(B32:AF32)</f>
        <v>96</v>
      </c>
      <c r="AH32" s="36">
        <f>AVERAGE(B32:AF32)</f>
        <v>92.774193548387103</v>
      </c>
    </row>
    <row r="33" spans="1:35" s="5" customFormat="1" ht="17.100000000000001" customHeight="1" thickBot="1" x14ac:dyDescent="0.25">
      <c r="A33" s="81" t="s">
        <v>33</v>
      </c>
      <c r="B33" s="82">
        <f t="shared" ref="B33:AG33" si="10">MAX(B5:B32)</f>
        <v>100</v>
      </c>
      <c r="C33" s="82">
        <f t="shared" si="10"/>
        <v>100</v>
      </c>
      <c r="D33" s="82">
        <f t="shared" si="10"/>
        <v>100</v>
      </c>
      <c r="E33" s="82">
        <f t="shared" si="10"/>
        <v>100</v>
      </c>
      <c r="F33" s="82">
        <f t="shared" si="10"/>
        <v>100</v>
      </c>
      <c r="G33" s="82">
        <f t="shared" si="10"/>
        <v>100</v>
      </c>
      <c r="H33" s="82">
        <f t="shared" si="10"/>
        <v>100</v>
      </c>
      <c r="I33" s="82">
        <f t="shared" si="10"/>
        <v>98</v>
      </c>
      <c r="J33" s="82">
        <f t="shared" si="10"/>
        <v>100</v>
      </c>
      <c r="K33" s="82">
        <f t="shared" si="10"/>
        <v>100</v>
      </c>
      <c r="L33" s="82">
        <f t="shared" si="10"/>
        <v>100</v>
      </c>
      <c r="M33" s="82">
        <f t="shared" si="10"/>
        <v>100</v>
      </c>
      <c r="N33" s="82">
        <f t="shared" si="10"/>
        <v>100</v>
      </c>
      <c r="O33" s="82">
        <f t="shared" si="10"/>
        <v>100</v>
      </c>
      <c r="P33" s="82">
        <f t="shared" si="10"/>
        <v>100</v>
      </c>
      <c r="Q33" s="82">
        <f t="shared" si="10"/>
        <v>100</v>
      </c>
      <c r="R33" s="82">
        <f t="shared" si="10"/>
        <v>100</v>
      </c>
      <c r="S33" s="82">
        <f t="shared" si="10"/>
        <v>100</v>
      </c>
      <c r="T33" s="82">
        <f t="shared" si="10"/>
        <v>100</v>
      </c>
      <c r="U33" s="82">
        <f t="shared" si="10"/>
        <v>100</v>
      </c>
      <c r="V33" s="82">
        <f t="shared" si="10"/>
        <v>100</v>
      </c>
      <c r="W33" s="82">
        <f t="shared" si="10"/>
        <v>100</v>
      </c>
      <c r="X33" s="82">
        <f t="shared" si="10"/>
        <v>100</v>
      </c>
      <c r="Y33" s="82">
        <f t="shared" si="10"/>
        <v>100</v>
      </c>
      <c r="Z33" s="82">
        <f t="shared" si="10"/>
        <v>99</v>
      </c>
      <c r="AA33" s="82">
        <f t="shared" si="10"/>
        <v>100</v>
      </c>
      <c r="AB33" s="82">
        <f t="shared" si="10"/>
        <v>100</v>
      </c>
      <c r="AC33" s="82">
        <f t="shared" si="10"/>
        <v>100</v>
      </c>
      <c r="AD33" s="82">
        <f t="shared" si="10"/>
        <v>100</v>
      </c>
      <c r="AE33" s="82">
        <f t="shared" si="10"/>
        <v>100</v>
      </c>
      <c r="AF33" s="82">
        <f t="shared" si="10"/>
        <v>100</v>
      </c>
      <c r="AG33" s="83">
        <f t="shared" si="10"/>
        <v>100</v>
      </c>
      <c r="AH33" s="112">
        <f>AVERAGE(AH5:AH32)</f>
        <v>93.111111111111114</v>
      </c>
      <c r="AI33" s="8"/>
    </row>
    <row r="34" spans="1:35" x14ac:dyDescent="0.2">
      <c r="A34" s="84"/>
      <c r="B34" s="85"/>
      <c r="C34" s="85"/>
      <c r="D34" s="85"/>
      <c r="E34" s="85"/>
      <c r="F34" s="85"/>
      <c r="G34" s="85"/>
      <c r="H34" s="85"/>
      <c r="I34" s="85"/>
      <c r="J34" s="85"/>
      <c r="K34" s="85"/>
      <c r="L34" s="85"/>
      <c r="M34" s="85"/>
      <c r="N34" s="85"/>
      <c r="O34" s="85"/>
      <c r="P34" s="85"/>
      <c r="Q34" s="85"/>
      <c r="R34" s="85"/>
      <c r="S34" s="85"/>
      <c r="T34" s="85"/>
      <c r="U34" s="85"/>
      <c r="V34" s="85"/>
      <c r="W34" s="85"/>
      <c r="X34" s="85"/>
      <c r="Y34" s="85"/>
      <c r="Z34" s="85"/>
      <c r="AA34" s="85"/>
      <c r="AB34" s="85"/>
      <c r="AC34" s="85"/>
      <c r="AD34" s="86"/>
      <c r="AE34" s="87"/>
      <c r="AF34" s="88"/>
      <c r="AG34" s="88"/>
      <c r="AH34" s="89"/>
      <c r="AI34"/>
    </row>
    <row r="35" spans="1:35" x14ac:dyDescent="0.2">
      <c r="A35" s="95"/>
      <c r="B35" s="91"/>
      <c r="C35" s="91"/>
      <c r="D35" s="92" t="s">
        <v>139</v>
      </c>
      <c r="E35" s="92"/>
      <c r="F35" s="92"/>
      <c r="G35" s="92"/>
      <c r="H35" s="93"/>
      <c r="I35" s="93"/>
      <c r="J35" s="93"/>
      <c r="K35" s="93"/>
      <c r="L35" s="93"/>
      <c r="M35" s="93" t="s">
        <v>51</v>
      </c>
      <c r="N35" s="93"/>
      <c r="O35" s="93"/>
      <c r="P35" s="93"/>
      <c r="Q35" s="93"/>
      <c r="R35" s="93"/>
      <c r="S35" s="93"/>
      <c r="T35" s="93"/>
      <c r="U35" s="93"/>
      <c r="V35" s="93" t="s">
        <v>59</v>
      </c>
      <c r="W35" s="93"/>
      <c r="X35" s="93"/>
      <c r="Y35" s="93"/>
      <c r="Z35" s="93"/>
      <c r="AA35" s="93"/>
      <c r="AB35" s="93"/>
      <c r="AC35" s="93"/>
      <c r="AD35" s="91"/>
      <c r="AE35" s="93"/>
      <c r="AF35" s="93"/>
      <c r="AG35" s="91"/>
      <c r="AH35" s="99"/>
      <c r="AI35"/>
    </row>
    <row r="36" spans="1:35" x14ac:dyDescent="0.2">
      <c r="A36" s="95"/>
      <c r="B36" s="93"/>
      <c r="C36" s="93"/>
      <c r="D36" s="93"/>
      <c r="E36" s="93"/>
      <c r="F36" s="93"/>
      <c r="G36" s="93"/>
      <c r="H36" s="93"/>
      <c r="I36" s="93"/>
      <c r="J36" s="96"/>
      <c r="K36" s="96"/>
      <c r="L36" s="96"/>
      <c r="M36" s="96" t="s">
        <v>52</v>
      </c>
      <c r="N36" s="96"/>
      <c r="O36" s="96"/>
      <c r="P36" s="96"/>
      <c r="Q36" s="93"/>
      <c r="R36" s="93"/>
      <c r="S36" s="93"/>
      <c r="T36" s="93"/>
      <c r="U36" s="93"/>
      <c r="V36" s="96" t="s">
        <v>60</v>
      </c>
      <c r="W36" s="96"/>
      <c r="X36" s="93"/>
      <c r="Y36" s="93"/>
      <c r="Z36" s="93"/>
      <c r="AA36" s="93"/>
      <c r="AB36" s="93"/>
      <c r="AC36" s="93"/>
      <c r="AD36" s="91"/>
      <c r="AE36" s="97"/>
      <c r="AF36" s="98"/>
      <c r="AG36" s="93"/>
      <c r="AH36" s="99"/>
      <c r="AI36" s="2"/>
    </row>
    <row r="37" spans="1:35" ht="13.5" thickBot="1" x14ac:dyDescent="0.25">
      <c r="A37" s="102"/>
      <c r="B37" s="103"/>
      <c r="C37" s="103"/>
      <c r="D37" s="103"/>
      <c r="E37" s="103"/>
      <c r="F37" s="103"/>
      <c r="G37" s="103"/>
      <c r="H37" s="103"/>
      <c r="I37" s="103"/>
      <c r="J37" s="103"/>
      <c r="K37" s="103"/>
      <c r="L37" s="103"/>
      <c r="M37" s="103"/>
      <c r="N37" s="103"/>
      <c r="O37" s="103"/>
      <c r="P37" s="103"/>
      <c r="Q37" s="103"/>
      <c r="R37" s="103"/>
      <c r="S37" s="103"/>
      <c r="T37" s="103"/>
      <c r="U37" s="103"/>
      <c r="V37" s="103"/>
      <c r="W37" s="103"/>
      <c r="X37" s="103"/>
      <c r="Y37" s="103"/>
      <c r="Z37" s="103"/>
      <c r="AA37" s="103"/>
      <c r="AB37" s="103"/>
      <c r="AC37" s="103"/>
      <c r="AD37" s="106"/>
      <c r="AE37" s="107"/>
      <c r="AF37" s="108"/>
      <c r="AG37" s="109"/>
      <c r="AH37" s="110"/>
      <c r="AI37" s="2"/>
    </row>
    <row r="40" spans="1:35" x14ac:dyDescent="0.2">
      <c r="W40" s="2" t="s">
        <v>50</v>
      </c>
    </row>
    <row r="42" spans="1:35" x14ac:dyDescent="0.2">
      <c r="F42" s="2" t="s">
        <v>50</v>
      </c>
      <c r="K42" s="2" t="s">
        <v>50</v>
      </c>
    </row>
  </sheetData>
  <mergeCells count="34">
    <mergeCell ref="A1:AH1"/>
    <mergeCell ref="AA3:AA4"/>
    <mergeCell ref="AB3:AB4"/>
    <mergeCell ref="AC3:AC4"/>
    <mergeCell ref="AD3:AD4"/>
    <mergeCell ref="W3:W4"/>
    <mergeCell ref="X3:X4"/>
    <mergeCell ref="Y3:Y4"/>
    <mergeCell ref="R3:R4"/>
    <mergeCell ref="O3:O4"/>
    <mergeCell ref="P3:P4"/>
    <mergeCell ref="Q3:Q4"/>
    <mergeCell ref="V3:V4"/>
    <mergeCell ref="K3:K4"/>
    <mergeCell ref="A2:A4"/>
    <mergeCell ref="S3:S4"/>
    <mergeCell ref="J3:J4"/>
    <mergeCell ref="N3:N4"/>
    <mergeCell ref="L3:L4"/>
    <mergeCell ref="I3:I4"/>
    <mergeCell ref="Z3:Z4"/>
    <mergeCell ref="M3:M4"/>
    <mergeCell ref="B2:AH2"/>
    <mergeCell ref="AF3:AF4"/>
    <mergeCell ref="T3:T4"/>
    <mergeCell ref="AE3:AE4"/>
    <mergeCell ref="B3:B4"/>
    <mergeCell ref="C3:C4"/>
    <mergeCell ref="D3:D4"/>
    <mergeCell ref="E3:E4"/>
    <mergeCell ref="F3:F4"/>
    <mergeCell ref="G3:G4"/>
    <mergeCell ref="H3:H4"/>
    <mergeCell ref="U3:U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6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3"/>
  <sheetViews>
    <sheetView zoomScale="90" zoomScaleNormal="90" workbookViewId="0">
      <selection activeCell="AE39" sqref="AE39"/>
    </sheetView>
  </sheetViews>
  <sheetFormatPr defaultRowHeight="12.75" x14ac:dyDescent="0.2"/>
  <cols>
    <col min="1" max="1" width="18.85546875" style="2" customWidth="1"/>
    <col min="2" max="2" width="6.42578125" style="2" customWidth="1"/>
    <col min="3" max="3" width="6.140625" style="2" customWidth="1"/>
    <col min="4" max="4" width="5.140625" style="2" customWidth="1"/>
    <col min="5" max="5" width="5" style="2" customWidth="1"/>
    <col min="6" max="9" width="5.140625" style="2" customWidth="1"/>
    <col min="10" max="10" width="5" style="2" customWidth="1"/>
    <col min="11" max="12" width="5.140625" style="2" customWidth="1"/>
    <col min="13" max="13" width="5" style="2" customWidth="1"/>
    <col min="14" max="14" width="5.7109375" style="2" customWidth="1"/>
    <col min="15" max="15" width="5" style="2" customWidth="1"/>
    <col min="16" max="16" width="5.28515625" style="2" customWidth="1"/>
    <col min="17" max="17" width="5.140625" style="2" customWidth="1"/>
    <col min="18" max="20" width="5.28515625" style="2" customWidth="1"/>
    <col min="21" max="21" width="5.140625" style="2" customWidth="1"/>
    <col min="22" max="22" width="5" style="2" customWidth="1"/>
    <col min="23" max="24" width="5.140625" style="2" customWidth="1"/>
    <col min="25" max="25" width="5.7109375" style="2" customWidth="1"/>
    <col min="26" max="26" width="5" style="2" customWidth="1"/>
    <col min="27" max="28" width="5.140625" style="2" customWidth="1"/>
    <col min="29" max="29" width="5.42578125" style="2" bestFit="1" customWidth="1"/>
    <col min="30" max="32" width="5.140625" style="2" customWidth="1"/>
    <col min="33" max="33" width="6.85546875" style="6" customWidth="1"/>
    <col min="34" max="34" width="7.140625" style="1" customWidth="1"/>
  </cols>
  <sheetData>
    <row r="1" spans="1:34" ht="20.100000000000001" customHeight="1" x14ac:dyDescent="0.2">
      <c r="A1" s="136" t="s">
        <v>27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  <c r="Y1" s="136"/>
      <c r="Z1" s="136"/>
      <c r="AA1" s="136"/>
      <c r="AB1" s="136"/>
      <c r="AC1" s="136"/>
      <c r="AD1" s="136"/>
      <c r="AE1" s="136"/>
      <c r="AF1" s="136"/>
      <c r="AG1" s="136"/>
    </row>
    <row r="2" spans="1:34" s="4" customFormat="1" ht="20.100000000000001" customHeight="1" x14ac:dyDescent="0.2">
      <c r="A2" s="137" t="s">
        <v>21</v>
      </c>
      <c r="B2" s="135" t="s">
        <v>138</v>
      </c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5"/>
      <c r="W2" s="135"/>
      <c r="X2" s="135"/>
      <c r="Y2" s="135"/>
      <c r="Z2" s="135"/>
      <c r="AA2" s="135"/>
      <c r="AB2" s="135"/>
      <c r="AC2" s="135"/>
      <c r="AD2" s="135"/>
      <c r="AE2" s="135"/>
      <c r="AF2" s="135"/>
      <c r="AG2" s="135"/>
      <c r="AH2" s="135"/>
    </row>
    <row r="3" spans="1:34" s="5" customFormat="1" ht="20.100000000000001" customHeight="1" x14ac:dyDescent="0.2">
      <c r="A3" s="137"/>
      <c r="B3" s="134">
        <v>1</v>
      </c>
      <c r="C3" s="134">
        <f>SUM(B3+1)</f>
        <v>2</v>
      </c>
      <c r="D3" s="134">
        <f t="shared" ref="D3:AD3" si="0">SUM(C3+1)</f>
        <v>3</v>
      </c>
      <c r="E3" s="134">
        <f t="shared" si="0"/>
        <v>4</v>
      </c>
      <c r="F3" s="134">
        <f t="shared" si="0"/>
        <v>5</v>
      </c>
      <c r="G3" s="134">
        <f t="shared" si="0"/>
        <v>6</v>
      </c>
      <c r="H3" s="134">
        <f t="shared" si="0"/>
        <v>7</v>
      </c>
      <c r="I3" s="134">
        <f t="shared" si="0"/>
        <v>8</v>
      </c>
      <c r="J3" s="134">
        <f t="shared" si="0"/>
        <v>9</v>
      </c>
      <c r="K3" s="134">
        <f t="shared" si="0"/>
        <v>10</v>
      </c>
      <c r="L3" s="134">
        <f t="shared" si="0"/>
        <v>11</v>
      </c>
      <c r="M3" s="134">
        <f t="shared" si="0"/>
        <v>12</v>
      </c>
      <c r="N3" s="134">
        <f t="shared" si="0"/>
        <v>13</v>
      </c>
      <c r="O3" s="134">
        <f t="shared" si="0"/>
        <v>14</v>
      </c>
      <c r="P3" s="134">
        <f t="shared" si="0"/>
        <v>15</v>
      </c>
      <c r="Q3" s="134">
        <f t="shared" si="0"/>
        <v>16</v>
      </c>
      <c r="R3" s="134">
        <f t="shared" si="0"/>
        <v>17</v>
      </c>
      <c r="S3" s="134">
        <f t="shared" si="0"/>
        <v>18</v>
      </c>
      <c r="T3" s="134">
        <f t="shared" si="0"/>
        <v>19</v>
      </c>
      <c r="U3" s="134">
        <f t="shared" si="0"/>
        <v>20</v>
      </c>
      <c r="V3" s="134">
        <f t="shared" si="0"/>
        <v>21</v>
      </c>
      <c r="W3" s="134">
        <f t="shared" si="0"/>
        <v>22</v>
      </c>
      <c r="X3" s="134">
        <f t="shared" si="0"/>
        <v>23</v>
      </c>
      <c r="Y3" s="134">
        <f t="shared" si="0"/>
        <v>24</v>
      </c>
      <c r="Z3" s="134">
        <f t="shared" si="0"/>
        <v>25</v>
      </c>
      <c r="AA3" s="134">
        <f t="shared" si="0"/>
        <v>26</v>
      </c>
      <c r="AB3" s="134">
        <f t="shared" si="0"/>
        <v>27</v>
      </c>
      <c r="AC3" s="134">
        <f t="shared" si="0"/>
        <v>28</v>
      </c>
      <c r="AD3" s="134">
        <f t="shared" si="0"/>
        <v>29</v>
      </c>
      <c r="AE3" s="134">
        <v>30</v>
      </c>
      <c r="AF3" s="134">
        <v>31</v>
      </c>
      <c r="AG3" s="31" t="s">
        <v>42</v>
      </c>
      <c r="AH3" s="34" t="s">
        <v>40</v>
      </c>
    </row>
    <row r="4" spans="1:34" s="5" customFormat="1" ht="20.100000000000001" customHeight="1" x14ac:dyDescent="0.2">
      <c r="A4" s="137"/>
      <c r="B4" s="134"/>
      <c r="C4" s="134"/>
      <c r="D4" s="134"/>
      <c r="E4" s="134"/>
      <c r="F4" s="134"/>
      <c r="G4" s="134"/>
      <c r="H4" s="134"/>
      <c r="I4" s="134"/>
      <c r="J4" s="134"/>
      <c r="K4" s="134"/>
      <c r="L4" s="134"/>
      <c r="M4" s="134"/>
      <c r="N4" s="134"/>
      <c r="O4" s="134"/>
      <c r="P4" s="134"/>
      <c r="Q4" s="134"/>
      <c r="R4" s="134"/>
      <c r="S4" s="134"/>
      <c r="T4" s="134"/>
      <c r="U4" s="134"/>
      <c r="V4" s="134"/>
      <c r="W4" s="134"/>
      <c r="X4" s="134"/>
      <c r="Y4" s="134"/>
      <c r="Z4" s="134"/>
      <c r="AA4" s="134"/>
      <c r="AB4" s="134"/>
      <c r="AC4" s="134"/>
      <c r="AD4" s="134"/>
      <c r="AE4" s="134"/>
      <c r="AF4" s="134"/>
      <c r="AG4" s="31" t="s">
        <v>39</v>
      </c>
      <c r="AH4" s="34" t="s">
        <v>39</v>
      </c>
    </row>
    <row r="5" spans="1:34" s="5" customFormat="1" ht="20.100000000000001" customHeight="1" x14ac:dyDescent="0.2">
      <c r="A5" s="14" t="s">
        <v>45</v>
      </c>
      <c r="B5" s="15">
        <f>[1]Março!$G$5</f>
        <v>43</v>
      </c>
      <c r="C5" s="15">
        <f>[1]Março!$G$6</f>
        <v>44</v>
      </c>
      <c r="D5" s="15">
        <f>[1]Março!$G$7</f>
        <v>45</v>
      </c>
      <c r="E5" s="15">
        <f>[1]Março!$G$8</f>
        <v>50</v>
      </c>
      <c r="F5" s="15">
        <f>[1]Março!$G$9</f>
        <v>37</v>
      </c>
      <c r="G5" s="15">
        <f>[1]Março!$G$10</f>
        <v>37</v>
      </c>
      <c r="H5" s="15">
        <f>[1]Março!$G$11</f>
        <v>47</v>
      </c>
      <c r="I5" s="15">
        <f>[1]Março!$G$12</f>
        <v>62</v>
      </c>
      <c r="J5" s="15">
        <f>[1]Março!$G$13</f>
        <v>58</v>
      </c>
      <c r="K5" s="15">
        <f>[1]Março!$G$14</f>
        <v>36</v>
      </c>
      <c r="L5" s="15">
        <f>[1]Março!$G$15</f>
        <v>38</v>
      </c>
      <c r="M5" s="15">
        <f>[1]Março!$G$16</f>
        <v>34</v>
      </c>
      <c r="N5" s="15">
        <f>[1]Março!$G$17</f>
        <v>36</v>
      </c>
      <c r="O5" s="15">
        <f>[1]Março!$G$18</f>
        <v>41</v>
      </c>
      <c r="P5" s="15">
        <f>[1]Março!$G$19</f>
        <v>37</v>
      </c>
      <c r="Q5" s="15">
        <f>[1]Março!$G$20</f>
        <v>45</v>
      </c>
      <c r="R5" s="15">
        <f>[1]Março!$G$21</f>
        <v>39</v>
      </c>
      <c r="S5" s="15">
        <f>[1]Março!$G$22</f>
        <v>48</v>
      </c>
      <c r="T5" s="15">
        <f>[1]Março!$G$23</f>
        <v>50</v>
      </c>
      <c r="U5" s="15">
        <f>[1]Março!$G$24</f>
        <v>58</v>
      </c>
      <c r="V5" s="15">
        <f>[1]Março!$G$25</f>
        <v>48</v>
      </c>
      <c r="W5" s="15">
        <f>[1]Março!$G$26</f>
        <v>40</v>
      </c>
      <c r="X5" s="15">
        <f>[1]Março!$G$27</f>
        <v>27</v>
      </c>
      <c r="Y5" s="15">
        <f>[1]Março!$G$28</f>
        <v>35</v>
      </c>
      <c r="Z5" s="15">
        <f>[1]Março!$G$29</f>
        <v>38</v>
      </c>
      <c r="AA5" s="15">
        <f>[1]Março!$G$30</f>
        <v>41</v>
      </c>
      <c r="AB5" s="15">
        <f>[1]Março!$G$31</f>
        <v>56</v>
      </c>
      <c r="AC5" s="15">
        <f>[1]Março!$G$32</f>
        <v>41</v>
      </c>
      <c r="AD5" s="15">
        <f>[1]Março!$G$33</f>
        <v>46</v>
      </c>
      <c r="AE5" s="15">
        <f>[1]Março!$G$34</f>
        <v>57</v>
      </c>
      <c r="AF5" s="15">
        <f>[1]Março!$G$35</f>
        <v>40</v>
      </c>
      <c r="AG5" s="32">
        <f>MIN(B5:AF5)</f>
        <v>27</v>
      </c>
      <c r="AH5" s="35">
        <f>AVERAGE(B5:AF5)</f>
        <v>43.677419354838712</v>
      </c>
    </row>
    <row r="6" spans="1:34" ht="17.100000000000001" customHeight="1" x14ac:dyDescent="0.2">
      <c r="A6" s="14" t="s">
        <v>0</v>
      </c>
      <c r="B6" s="16">
        <f>[2]Março!$G$5</f>
        <v>45</v>
      </c>
      <c r="C6" s="16">
        <f>[2]Março!$G$6</f>
        <v>45</v>
      </c>
      <c r="D6" s="16">
        <f>[2]Março!$G$7</f>
        <v>46</v>
      </c>
      <c r="E6" s="16">
        <f>[2]Março!$G$8</f>
        <v>40</v>
      </c>
      <c r="F6" s="16">
        <f>[2]Março!$G$9</f>
        <v>55</v>
      </c>
      <c r="G6" s="16">
        <f>[2]Março!$G$10</f>
        <v>53</v>
      </c>
      <c r="H6" s="16">
        <f>[2]Março!$G$11</f>
        <v>48</v>
      </c>
      <c r="I6" s="16">
        <f>[2]Março!$G$12</f>
        <v>53</v>
      </c>
      <c r="J6" s="16">
        <f>[2]Março!$G$13</f>
        <v>48</v>
      </c>
      <c r="K6" s="16">
        <f>[2]Março!$G$14</f>
        <v>42</v>
      </c>
      <c r="L6" s="16">
        <f>[2]Março!$G$15</f>
        <v>32</v>
      </c>
      <c r="M6" s="16">
        <f>[2]Março!$G$16</f>
        <v>35</v>
      </c>
      <c r="N6" s="16">
        <f>[2]Março!$G$17</f>
        <v>45</v>
      </c>
      <c r="O6" s="16">
        <f>[2]Março!$G$18</f>
        <v>37</v>
      </c>
      <c r="P6" s="16">
        <f>[2]Março!$G$19</f>
        <v>42</v>
      </c>
      <c r="Q6" s="16">
        <f>[2]Março!$G$20</f>
        <v>33</v>
      </c>
      <c r="R6" s="16">
        <f>[2]Março!$G$21</f>
        <v>35</v>
      </c>
      <c r="S6" s="16">
        <f>[2]Março!$G$22</f>
        <v>43</v>
      </c>
      <c r="T6" s="16">
        <f>[2]Março!$G$23</f>
        <v>44</v>
      </c>
      <c r="U6" s="16">
        <f>[2]Março!$G$24</f>
        <v>43</v>
      </c>
      <c r="V6" s="16">
        <f>[2]Março!$G$25</f>
        <v>43</v>
      </c>
      <c r="W6" s="16">
        <f>[2]Março!$G$26</f>
        <v>37</v>
      </c>
      <c r="X6" s="16">
        <f>[2]Março!$G$27</f>
        <v>31</v>
      </c>
      <c r="Y6" s="16">
        <f>[2]Março!$G$28</f>
        <v>35</v>
      </c>
      <c r="Z6" s="16">
        <f>[2]Março!$G$29</f>
        <v>34</v>
      </c>
      <c r="AA6" s="16">
        <f>[2]Março!$G$30</f>
        <v>53</v>
      </c>
      <c r="AB6" s="16">
        <f>[2]Março!$G$31</f>
        <v>62</v>
      </c>
      <c r="AC6" s="16">
        <f>[2]Março!$G$32</f>
        <v>60</v>
      </c>
      <c r="AD6" s="16">
        <f>[2]Março!$G$33</f>
        <v>59</v>
      </c>
      <c r="AE6" s="16">
        <f>[2]Março!$G$34</f>
        <v>47</v>
      </c>
      <c r="AF6" s="16">
        <f>[2]Março!$G$35</f>
        <v>67</v>
      </c>
      <c r="AG6" s="38">
        <f>MIN(B6:AF6)</f>
        <v>31</v>
      </c>
      <c r="AH6" s="36">
        <f t="shared" ref="AH6:AH16" si="1">AVERAGE(B6:AF6)</f>
        <v>44.903225806451616</v>
      </c>
    </row>
    <row r="7" spans="1:34" ht="17.100000000000001" customHeight="1" x14ac:dyDescent="0.2">
      <c r="A7" s="14" t="s">
        <v>1</v>
      </c>
      <c r="B7" s="16">
        <f>[3]Março!$G$5</f>
        <v>44</v>
      </c>
      <c r="C7" s="16">
        <f>[3]Março!$G$6</f>
        <v>45</v>
      </c>
      <c r="D7" s="16">
        <f>[3]Março!$G$7</f>
        <v>52</v>
      </c>
      <c r="E7" s="16">
        <f>[3]Março!$G$8</f>
        <v>52</v>
      </c>
      <c r="F7" s="16">
        <f>[3]Março!$G$9</f>
        <v>47</v>
      </c>
      <c r="G7" s="16">
        <f>[3]Março!$G$10</f>
        <v>44</v>
      </c>
      <c r="H7" s="16">
        <f>[3]Março!$G$11</f>
        <v>57</v>
      </c>
      <c r="I7" s="16">
        <f>[3]Março!$G$12</f>
        <v>60</v>
      </c>
      <c r="J7" s="16">
        <f>[3]Março!$G$13</f>
        <v>62</v>
      </c>
      <c r="K7" s="16">
        <f>[3]Março!$G$14</f>
        <v>49</v>
      </c>
      <c r="L7" s="16">
        <f>[3]Março!$G$15</f>
        <v>51</v>
      </c>
      <c r="M7" s="16">
        <f>[3]Março!$G$16</f>
        <v>43</v>
      </c>
      <c r="N7" s="16">
        <f>[3]Março!$G$17</f>
        <v>42</v>
      </c>
      <c r="O7" s="16">
        <f>[3]Março!$G$18</f>
        <v>42</v>
      </c>
      <c r="P7" s="16">
        <f>[3]Março!$G$19</f>
        <v>37</v>
      </c>
      <c r="Q7" s="16">
        <f>[3]Março!$G$20</f>
        <v>38</v>
      </c>
      <c r="R7" s="16">
        <f>[3]Março!$G$21</f>
        <v>37</v>
      </c>
      <c r="S7" s="16">
        <f>[3]Março!$G$22</f>
        <v>38</v>
      </c>
      <c r="T7" s="16">
        <f>[3]Março!$G$23</f>
        <v>40</v>
      </c>
      <c r="U7" s="16">
        <f>[3]Março!$G$24</f>
        <v>42</v>
      </c>
      <c r="V7" s="16">
        <f>[3]Março!$G$25</f>
        <v>44</v>
      </c>
      <c r="W7" s="16">
        <f>[3]Março!$G$26</f>
        <v>71</v>
      </c>
      <c r="X7" s="16">
        <f>[3]Março!$G$27</f>
        <v>25</v>
      </c>
      <c r="Y7" s="16">
        <f>[3]Março!$G$28</f>
        <v>32</v>
      </c>
      <c r="Z7" s="16">
        <f>[3]Março!$G$29</f>
        <v>45</v>
      </c>
      <c r="AA7" s="16">
        <f>[3]Março!$G$30</f>
        <v>48</v>
      </c>
      <c r="AB7" s="16">
        <f>[3]Março!$G$31</f>
        <v>71</v>
      </c>
      <c r="AC7" s="16">
        <f>[3]Março!$G$32</f>
        <v>50</v>
      </c>
      <c r="AD7" s="16">
        <f>[3]Março!$G$33</f>
        <v>55</v>
      </c>
      <c r="AE7" s="16">
        <f>[3]Março!$G$34</f>
        <v>46</v>
      </c>
      <c r="AF7" s="16">
        <f>[3]Março!$G$35</f>
        <v>42</v>
      </c>
      <c r="AG7" s="38">
        <f t="shared" ref="AG7:AG16" si="2">MIN(B7:AF7)</f>
        <v>25</v>
      </c>
      <c r="AH7" s="36">
        <f t="shared" si="1"/>
        <v>46.806451612903224</v>
      </c>
    </row>
    <row r="8" spans="1:34" ht="17.100000000000001" customHeight="1" x14ac:dyDescent="0.2">
      <c r="A8" s="14" t="s">
        <v>58</v>
      </c>
      <c r="B8" s="16">
        <f>[4]Março!$G$5</f>
        <v>47</v>
      </c>
      <c r="C8" s="16">
        <f>[4]Março!$G$6</f>
        <v>51</v>
      </c>
      <c r="D8" s="16">
        <f>[4]Março!$G$7</f>
        <v>55</v>
      </c>
      <c r="E8" s="16">
        <f>[4]Março!$G$8</f>
        <v>49</v>
      </c>
      <c r="F8" s="16">
        <f>[4]Março!$G$9</f>
        <v>45</v>
      </c>
      <c r="G8" s="16">
        <f>[4]Março!$G$10</f>
        <v>52</v>
      </c>
      <c r="H8" s="16">
        <f>[4]Março!$G$11</f>
        <v>62</v>
      </c>
      <c r="I8" s="16">
        <f>[4]Março!$G$12</f>
        <v>57</v>
      </c>
      <c r="J8" s="16">
        <f>[4]Março!$G$13</f>
        <v>62</v>
      </c>
      <c r="K8" s="16">
        <f>[4]Março!$G$14</f>
        <v>57</v>
      </c>
      <c r="L8" s="16">
        <f>[4]Março!$G$15</f>
        <v>44</v>
      </c>
      <c r="M8" s="16">
        <f>[4]Março!$G$16</f>
        <v>46</v>
      </c>
      <c r="N8" s="16">
        <f>[4]Março!$G$17</f>
        <v>59</v>
      </c>
      <c r="O8" s="16">
        <f>[4]Março!$G$18</f>
        <v>48</v>
      </c>
      <c r="P8" s="16">
        <f>[4]Março!$G$19</f>
        <v>55</v>
      </c>
      <c r="Q8" s="16">
        <f>[4]Março!$G$20</f>
        <v>50</v>
      </c>
      <c r="R8" s="16">
        <f>[4]Março!$G$21</f>
        <v>50</v>
      </c>
      <c r="S8" s="16">
        <f>[4]Março!$G$22</f>
        <v>51</v>
      </c>
      <c r="T8" s="16">
        <f>[4]Março!$G$23</f>
        <v>51</v>
      </c>
      <c r="U8" s="16">
        <f>[4]Março!$G$24</f>
        <v>55</v>
      </c>
      <c r="V8" s="16">
        <f>[4]Março!$G$25</f>
        <v>55</v>
      </c>
      <c r="W8" s="16">
        <f>[4]Março!$G$26</f>
        <v>48</v>
      </c>
      <c r="X8" s="16">
        <f>[4]Março!$G$27</f>
        <v>35</v>
      </c>
      <c r="Y8" s="16">
        <f>[4]Março!$G$28</f>
        <v>40</v>
      </c>
      <c r="Z8" s="16">
        <f>[4]Março!$G$29</f>
        <v>41</v>
      </c>
      <c r="AA8" s="16">
        <f>[4]Março!$G$30</f>
        <v>42</v>
      </c>
      <c r="AB8" s="16">
        <f>[4]Março!$G$31</f>
        <v>58</v>
      </c>
      <c r="AC8" s="16">
        <f>[4]Março!$G$32</f>
        <v>51</v>
      </c>
      <c r="AD8" s="16">
        <f>[4]Março!$G$33</f>
        <v>58</v>
      </c>
      <c r="AE8" s="16">
        <f>[4]Março!$G$34</f>
        <v>56</v>
      </c>
      <c r="AF8" s="16">
        <f>[4]Março!$G$35</f>
        <v>52</v>
      </c>
      <c r="AG8" s="38">
        <f t="shared" si="2"/>
        <v>35</v>
      </c>
      <c r="AH8" s="36">
        <f t="shared" si="1"/>
        <v>51.032258064516128</v>
      </c>
    </row>
    <row r="9" spans="1:34" ht="17.100000000000001" customHeight="1" x14ac:dyDescent="0.2">
      <c r="A9" s="14" t="s">
        <v>46</v>
      </c>
      <c r="B9" s="16">
        <f>[5]Março!$G$5</f>
        <v>52</v>
      </c>
      <c r="C9" s="16">
        <f>[5]Março!$G$6</f>
        <v>44</v>
      </c>
      <c r="D9" s="16">
        <f>[5]Março!$G$7</f>
        <v>50</v>
      </c>
      <c r="E9" s="16">
        <f>[5]Março!$G$8</f>
        <v>49</v>
      </c>
      <c r="F9" s="16">
        <f>[5]Março!$G$9</f>
        <v>49</v>
      </c>
      <c r="G9" s="16">
        <f>[5]Março!$G$10</f>
        <v>54</v>
      </c>
      <c r="H9" s="16">
        <f>[5]Março!$G$11</f>
        <v>49</v>
      </c>
      <c r="I9" s="16">
        <f>[5]Março!$G$12</f>
        <v>81</v>
      </c>
      <c r="J9" s="16">
        <f>[5]Março!$G$13</f>
        <v>57</v>
      </c>
      <c r="K9" s="16">
        <f>[5]Março!$G$14</f>
        <v>46</v>
      </c>
      <c r="L9" s="16">
        <f>[5]Março!$G$15</f>
        <v>38</v>
      </c>
      <c r="M9" s="16">
        <f>[5]Março!$G$16</f>
        <v>33</v>
      </c>
      <c r="N9" s="16">
        <f>[5]Março!$G$17</f>
        <v>45</v>
      </c>
      <c r="O9" s="16">
        <f>[5]Março!$G$18</f>
        <v>42</v>
      </c>
      <c r="P9" s="16">
        <f>[5]Março!$G$19</f>
        <v>40</v>
      </c>
      <c r="Q9" s="16">
        <f>[5]Março!$G$20</f>
        <v>42</v>
      </c>
      <c r="R9" s="16">
        <f>[5]Março!$G$21</f>
        <v>39</v>
      </c>
      <c r="S9" s="16">
        <f>[5]Março!$G$22</f>
        <v>39</v>
      </c>
      <c r="T9" s="16">
        <f>[5]Março!$G$23</f>
        <v>41</v>
      </c>
      <c r="U9" s="16">
        <f>[5]Março!$G$24</f>
        <v>46</v>
      </c>
      <c r="V9" s="16">
        <f>[5]Março!$G$25</f>
        <v>42</v>
      </c>
      <c r="W9" s="16">
        <f>[5]Março!$G$26</f>
        <v>43</v>
      </c>
      <c r="X9" s="16">
        <f>[5]Março!$G$27</f>
        <v>30</v>
      </c>
      <c r="Y9" s="16">
        <f>[5]Março!$G$28</f>
        <v>32</v>
      </c>
      <c r="Z9" s="16">
        <f>[5]Março!$G$29</f>
        <v>41</v>
      </c>
      <c r="AA9" s="16">
        <f>[5]Março!$G$30</f>
        <v>53</v>
      </c>
      <c r="AB9" s="16">
        <f>[5]Março!$G$31</f>
        <v>81</v>
      </c>
      <c r="AC9" s="16">
        <f>[5]Março!$G$32</f>
        <v>69</v>
      </c>
      <c r="AD9" s="16">
        <f>[5]Março!$G$33</f>
        <v>64</v>
      </c>
      <c r="AE9" s="16">
        <f>[5]Março!$G$34</f>
        <v>46</v>
      </c>
      <c r="AF9" s="16">
        <f>[5]Março!$G$35</f>
        <v>68</v>
      </c>
      <c r="AG9" s="38">
        <f t="shared" ref="AG9" si="3">MIN(B9:AF9)</f>
        <v>30</v>
      </c>
      <c r="AH9" s="36">
        <f t="shared" ref="AH9" si="4">AVERAGE(B9:AF9)</f>
        <v>48.548387096774192</v>
      </c>
    </row>
    <row r="10" spans="1:34" ht="17.100000000000001" customHeight="1" x14ac:dyDescent="0.2">
      <c r="A10" s="14" t="s">
        <v>2</v>
      </c>
      <c r="B10" s="16">
        <f>[6]Março!$G$5</f>
        <v>46</v>
      </c>
      <c r="C10" s="16">
        <f>[6]Março!$G$6</f>
        <v>49</v>
      </c>
      <c r="D10" s="16">
        <f>[6]Março!$G$7</f>
        <v>54</v>
      </c>
      <c r="E10" s="16">
        <f>[6]Março!$G$8</f>
        <v>64</v>
      </c>
      <c r="F10" s="16">
        <f>[6]Março!$G$9</f>
        <v>45</v>
      </c>
      <c r="G10" s="16">
        <f>[6]Março!$G$10</f>
        <v>51</v>
      </c>
      <c r="H10" s="16">
        <f>[6]Março!$G$11</f>
        <v>55</v>
      </c>
      <c r="I10" s="16">
        <f>[6]Março!$G$12</f>
        <v>57</v>
      </c>
      <c r="J10" s="16">
        <f>[6]Março!$G$13</f>
        <v>64</v>
      </c>
      <c r="K10" s="16">
        <f>[6]Março!$G$14</f>
        <v>47</v>
      </c>
      <c r="L10" s="16">
        <f>[6]Março!$G$15</f>
        <v>53</v>
      </c>
      <c r="M10" s="16">
        <f>[6]Março!$G$16</f>
        <v>43</v>
      </c>
      <c r="N10" s="16">
        <f>[6]Março!$G$17</f>
        <v>46</v>
      </c>
      <c r="O10" s="16">
        <f>[6]Março!$G$18</f>
        <v>45</v>
      </c>
      <c r="P10" s="16">
        <f>[6]Março!$G$19</f>
        <v>47</v>
      </c>
      <c r="Q10" s="16">
        <f>[6]Março!$G$20</f>
        <v>40</v>
      </c>
      <c r="R10" s="16">
        <f>[6]Março!$G$21</f>
        <v>37</v>
      </c>
      <c r="S10" s="16">
        <f>[6]Março!$G$22</f>
        <v>41</v>
      </c>
      <c r="T10" s="16">
        <f>[6]Março!$G$23</f>
        <v>41</v>
      </c>
      <c r="U10" s="16">
        <f>[6]Março!$G$24</f>
        <v>43</v>
      </c>
      <c r="V10" s="16">
        <f>[6]Março!$G$25</f>
        <v>46</v>
      </c>
      <c r="W10" s="16">
        <f>[6]Março!$G$26</f>
        <v>32</v>
      </c>
      <c r="X10" s="16">
        <f>[6]Março!$G$27</f>
        <v>32</v>
      </c>
      <c r="Y10" s="16">
        <f>[6]Março!$G$28</f>
        <v>31</v>
      </c>
      <c r="Z10" s="16">
        <f>[6]Março!$G$29</f>
        <v>43</v>
      </c>
      <c r="AA10" s="16">
        <f>[6]Março!$G$30</f>
        <v>52</v>
      </c>
      <c r="AB10" s="16">
        <f>[6]Março!$G$31</f>
        <v>68</v>
      </c>
      <c r="AC10" s="16">
        <f>[6]Março!$G$32</f>
        <v>51</v>
      </c>
      <c r="AD10" s="16">
        <f>[6]Março!$G$33</f>
        <v>55</v>
      </c>
      <c r="AE10" s="16">
        <f>[6]Março!$G$34</f>
        <v>49</v>
      </c>
      <c r="AF10" s="16">
        <f>[6]Março!$G$35</f>
        <v>49</v>
      </c>
      <c r="AG10" s="38">
        <f t="shared" si="2"/>
        <v>31</v>
      </c>
      <c r="AH10" s="36">
        <f t="shared" si="1"/>
        <v>47.612903225806448</v>
      </c>
    </row>
    <row r="11" spans="1:34" ht="17.100000000000001" customHeight="1" x14ac:dyDescent="0.2">
      <c r="A11" s="14" t="s">
        <v>3</v>
      </c>
      <c r="B11" s="16">
        <f>[7]Março!$G$5</f>
        <v>47</v>
      </c>
      <c r="C11" s="16">
        <f>[7]Março!$G$6</f>
        <v>52</v>
      </c>
      <c r="D11" s="16">
        <f>[7]Março!$G$7</f>
        <v>49</v>
      </c>
      <c r="E11" s="16">
        <f>[7]Março!$G$8</f>
        <v>39</v>
      </c>
      <c r="F11" s="16">
        <f>[7]Março!$G$9</f>
        <v>40</v>
      </c>
      <c r="G11" s="16">
        <f>[7]Março!$G$10</f>
        <v>54</v>
      </c>
      <c r="H11" s="16">
        <f>[7]Março!$G$11</f>
        <v>40</v>
      </c>
      <c r="I11" s="16">
        <f>[7]Março!$G$12</f>
        <v>49</v>
      </c>
      <c r="J11" s="16">
        <f>[7]Março!$G$13</f>
        <v>58</v>
      </c>
      <c r="K11" s="16">
        <f>[7]Março!$G$14</f>
        <v>56</v>
      </c>
      <c r="L11" s="16">
        <f>[7]Março!$G$15</f>
        <v>40</v>
      </c>
      <c r="M11" s="16">
        <f>[7]Março!$G$16</f>
        <v>38</v>
      </c>
      <c r="N11" s="16">
        <f>[7]Março!$G$17</f>
        <v>52</v>
      </c>
      <c r="O11" s="16">
        <f>[7]Março!$G$18</f>
        <v>46</v>
      </c>
      <c r="P11" s="16">
        <f>[7]Março!$G$19</f>
        <v>48</v>
      </c>
      <c r="Q11" s="16">
        <f>[7]Março!$G$20</f>
        <v>46</v>
      </c>
      <c r="R11" s="16">
        <f>[7]Março!$G$21</f>
        <v>43</v>
      </c>
      <c r="S11" s="16">
        <f>[7]Março!$G$22</f>
        <v>55</v>
      </c>
      <c r="T11" s="16">
        <f>[7]Março!$G$23</f>
        <v>51</v>
      </c>
      <c r="U11" s="16">
        <f>[7]Março!$G$24</f>
        <v>56</v>
      </c>
      <c r="V11" s="16">
        <f>[7]Março!$G$25</f>
        <v>47</v>
      </c>
      <c r="W11" s="16">
        <f>[7]Março!$G$26</f>
        <v>49</v>
      </c>
      <c r="X11" s="16">
        <f>[7]Março!$G$27</f>
        <v>38</v>
      </c>
      <c r="Y11" s="16">
        <f>[7]Março!$G$28</f>
        <v>41</v>
      </c>
      <c r="Z11" s="16">
        <f>[7]Março!$G$29</f>
        <v>39</v>
      </c>
      <c r="AA11" s="16">
        <f>[7]Março!$G$30</f>
        <v>42</v>
      </c>
      <c r="AB11" s="16">
        <f>[7]Março!$G$31</f>
        <v>50</v>
      </c>
      <c r="AC11" s="16">
        <f>[7]Março!$G$32</f>
        <v>39</v>
      </c>
      <c r="AD11" s="16">
        <f>[7]Março!$G$33</f>
        <v>56</v>
      </c>
      <c r="AE11" s="16">
        <f>[7]Março!$G$34</f>
        <v>44</v>
      </c>
      <c r="AF11" s="16">
        <f>[7]Março!$G$35</f>
        <v>48</v>
      </c>
      <c r="AG11" s="38">
        <f t="shared" si="2"/>
        <v>38</v>
      </c>
      <c r="AH11" s="36">
        <f>AVERAGE(B11:AF11)</f>
        <v>46.838709677419352</v>
      </c>
    </row>
    <row r="12" spans="1:34" ht="17.100000000000001" customHeight="1" x14ac:dyDescent="0.2">
      <c r="A12" s="14" t="s">
        <v>4</v>
      </c>
      <c r="B12" s="16">
        <f>[8]Março!$G$5</f>
        <v>51</v>
      </c>
      <c r="C12" s="16">
        <f>[8]Março!$G$6</f>
        <v>49</v>
      </c>
      <c r="D12" s="16">
        <f>[8]Março!$G$7</f>
        <v>40</v>
      </c>
      <c r="E12" s="16">
        <f>[8]Março!$G$8</f>
        <v>49</v>
      </c>
      <c r="F12" s="16">
        <f>[8]Março!$G$9</f>
        <v>48</v>
      </c>
      <c r="G12" s="16">
        <f>[8]Março!$G$10</f>
        <v>53</v>
      </c>
      <c r="H12" s="16">
        <f>[8]Março!$G$11</f>
        <v>53</v>
      </c>
      <c r="I12" s="16">
        <f>[8]Março!$G$12</f>
        <v>43</v>
      </c>
      <c r="J12" s="16">
        <f>[8]Março!$G$13</f>
        <v>50</v>
      </c>
      <c r="K12" s="16">
        <f>[8]Março!$G$14</f>
        <v>46</v>
      </c>
      <c r="L12" s="16">
        <f>[8]Março!$G$15</f>
        <v>34</v>
      </c>
      <c r="M12" s="16">
        <f>[8]Março!$G$16</f>
        <v>37</v>
      </c>
      <c r="N12" s="16">
        <f>[8]Março!$G$17</f>
        <v>53</v>
      </c>
      <c r="O12" s="16">
        <f>[8]Março!$G$18</f>
        <v>54</v>
      </c>
      <c r="P12" s="16">
        <f>[8]Março!$G$19</f>
        <v>45</v>
      </c>
      <c r="Q12" s="16">
        <f>[8]Março!$G$20</f>
        <v>46</v>
      </c>
      <c r="R12" s="16">
        <f>[8]Março!$G$21</f>
        <v>51</v>
      </c>
      <c r="S12" s="16">
        <f>[8]Março!$G$22</f>
        <v>50</v>
      </c>
      <c r="T12" s="16">
        <f>[8]Março!$G$23</f>
        <v>59</v>
      </c>
      <c r="U12" s="16">
        <f>[8]Março!$G$24</f>
        <v>55</v>
      </c>
      <c r="V12" s="16">
        <f>[8]Março!$G$25</f>
        <v>58</v>
      </c>
      <c r="W12" s="16">
        <f>[8]Março!$G$26</f>
        <v>49</v>
      </c>
      <c r="X12" s="16">
        <f>[8]Março!$G$27</f>
        <v>46</v>
      </c>
      <c r="Y12" s="16">
        <f>[8]Março!$G$28</f>
        <v>49</v>
      </c>
      <c r="Z12" s="16">
        <f>[8]Março!$G$29</f>
        <v>50</v>
      </c>
      <c r="AA12" s="16">
        <f>[8]Março!$G$30</f>
        <v>45</v>
      </c>
      <c r="AB12" s="16">
        <f>[8]Março!$G$31</f>
        <v>57</v>
      </c>
      <c r="AC12" s="16">
        <f>[8]Março!$G$32</f>
        <v>51</v>
      </c>
      <c r="AD12" s="16">
        <f>[8]Março!$G$33</f>
        <v>66</v>
      </c>
      <c r="AE12" s="16">
        <f>[8]Março!$G$34</f>
        <v>51</v>
      </c>
      <c r="AF12" s="16">
        <f>[8]Março!$G$35</f>
        <v>46</v>
      </c>
      <c r="AG12" s="38">
        <f t="shared" si="2"/>
        <v>34</v>
      </c>
      <c r="AH12" s="36">
        <f t="shared" si="1"/>
        <v>49.483870967741936</v>
      </c>
    </row>
    <row r="13" spans="1:34" ht="17.100000000000001" customHeight="1" x14ac:dyDescent="0.2">
      <c r="A13" s="14" t="s">
        <v>5</v>
      </c>
      <c r="B13" s="17">
        <f>[9]Março!$G$5</f>
        <v>52</v>
      </c>
      <c r="C13" s="17">
        <f>[9]Março!$G$6</f>
        <v>59</v>
      </c>
      <c r="D13" s="17">
        <f>[9]Março!$G$7</f>
        <v>57</v>
      </c>
      <c r="E13" s="17">
        <f>[9]Março!$G$8</f>
        <v>64</v>
      </c>
      <c r="F13" s="17">
        <f>[9]Março!$G$9</f>
        <v>51</v>
      </c>
      <c r="G13" s="17">
        <f>[9]Março!$G$10</f>
        <v>56</v>
      </c>
      <c r="H13" s="17">
        <f>[9]Março!$G$11</f>
        <v>51</v>
      </c>
      <c r="I13" s="17">
        <f>[9]Março!$G$12</f>
        <v>64</v>
      </c>
      <c r="J13" s="17">
        <f>[9]Março!$G$13</f>
        <v>59</v>
      </c>
      <c r="K13" s="17">
        <f>[9]Março!$G$14</f>
        <v>41</v>
      </c>
      <c r="L13" s="17">
        <f>[9]Março!$G$15</f>
        <v>32</v>
      </c>
      <c r="M13" s="17">
        <f>[9]Março!$G$16</f>
        <v>32</v>
      </c>
      <c r="N13" s="17">
        <f>[9]Março!$G$17</f>
        <v>44</v>
      </c>
      <c r="O13" s="17">
        <f>[9]Março!$G$18</f>
        <v>53</v>
      </c>
      <c r="P13" s="17">
        <f>[9]Março!$G$19</f>
        <v>47</v>
      </c>
      <c r="Q13" s="17">
        <f>[9]Março!$G$20</f>
        <v>45</v>
      </c>
      <c r="R13" s="17">
        <f>[9]Março!$G$21</f>
        <v>40</v>
      </c>
      <c r="S13" s="17">
        <f>[9]Março!$G$22</f>
        <v>49</v>
      </c>
      <c r="T13" s="17">
        <f>[9]Março!$G$23</f>
        <v>46</v>
      </c>
      <c r="U13" s="17">
        <f>[9]Março!$G$24</f>
        <v>35</v>
      </c>
      <c r="V13" s="17">
        <f>[9]Março!$G$25</f>
        <v>40</v>
      </c>
      <c r="W13" s="17">
        <f>[9]Março!$G$26</f>
        <v>45</v>
      </c>
      <c r="X13" s="17">
        <f>[9]Março!$G$27</f>
        <v>40</v>
      </c>
      <c r="Y13" s="17">
        <f>[9]Março!$G$28</f>
        <v>39</v>
      </c>
      <c r="Z13" s="17">
        <f>[9]Março!$G$29</f>
        <v>60</v>
      </c>
      <c r="AA13" s="17">
        <f>[9]Março!$G$30</f>
        <v>54</v>
      </c>
      <c r="AB13" s="17">
        <f>[9]Março!$G$31</f>
        <v>74</v>
      </c>
      <c r="AC13" s="17">
        <f>[9]Março!$G$32</f>
        <v>63</v>
      </c>
      <c r="AD13" s="17">
        <f>[9]Março!$G$33</f>
        <v>65</v>
      </c>
      <c r="AE13" s="17">
        <f>[9]Março!$G$34</f>
        <v>51</v>
      </c>
      <c r="AF13" s="17">
        <f>[9]Março!$G$35</f>
        <v>53</v>
      </c>
      <c r="AG13" s="38">
        <f t="shared" si="2"/>
        <v>32</v>
      </c>
      <c r="AH13" s="36">
        <f t="shared" si="1"/>
        <v>50.354838709677416</v>
      </c>
    </row>
    <row r="14" spans="1:34" ht="17.100000000000001" customHeight="1" x14ac:dyDescent="0.2">
      <c r="A14" s="14" t="s">
        <v>48</v>
      </c>
      <c r="B14" s="17">
        <f>[10]Março!$G$5</f>
        <v>50</v>
      </c>
      <c r="C14" s="17">
        <f>[10]Março!$G$6</f>
        <v>57</v>
      </c>
      <c r="D14" s="17">
        <f>[10]Março!$G$7</f>
        <v>50</v>
      </c>
      <c r="E14" s="17">
        <f>[10]Março!$G$8</f>
        <v>52</v>
      </c>
      <c r="F14" s="17">
        <f>[10]Março!$G$9</f>
        <v>49</v>
      </c>
      <c r="G14" s="17">
        <f>[10]Março!$G$10</f>
        <v>57</v>
      </c>
      <c r="H14" s="17">
        <f>[10]Março!$G$11</f>
        <v>46</v>
      </c>
      <c r="I14" s="17">
        <f>[10]Março!$G$12</f>
        <v>48</v>
      </c>
      <c r="J14" s="17">
        <f>[10]Março!$G$13</f>
        <v>53</v>
      </c>
      <c r="K14" s="17">
        <f>[10]Março!$G$14</f>
        <v>52</v>
      </c>
      <c r="L14" s="17">
        <f>[10]Março!$G$15</f>
        <v>46</v>
      </c>
      <c r="M14" s="17">
        <f>[10]Março!$G$16</f>
        <v>38</v>
      </c>
      <c r="N14" s="17">
        <f>[10]Março!$G$17</f>
        <v>48</v>
      </c>
      <c r="O14" s="17">
        <f>[10]Março!$G$18</f>
        <v>47</v>
      </c>
      <c r="P14" s="17">
        <f>[10]Março!$G$19</f>
        <v>44</v>
      </c>
      <c r="Q14" s="17">
        <f>[10]Março!$G$20</f>
        <v>51</v>
      </c>
      <c r="R14" s="17">
        <f>[10]Março!$G$21</f>
        <v>47</v>
      </c>
      <c r="S14" s="17">
        <f>[10]Março!$G$22</f>
        <v>51</v>
      </c>
      <c r="T14" s="17">
        <f>[10]Março!$G$23</f>
        <v>59</v>
      </c>
      <c r="U14" s="17">
        <f>[10]Março!$G$24</f>
        <v>53</v>
      </c>
      <c r="V14" s="17">
        <f>[10]Março!$G$25</f>
        <v>55</v>
      </c>
      <c r="W14" s="17">
        <f>[10]Março!$G$26</f>
        <v>45</v>
      </c>
      <c r="X14" s="17">
        <f>[10]Março!$G$27</f>
        <v>40</v>
      </c>
      <c r="Y14" s="17">
        <f>[10]Março!$G$28</f>
        <v>43</v>
      </c>
      <c r="Z14" s="17">
        <f>[10]Março!$G$29</f>
        <v>55</v>
      </c>
      <c r="AA14" s="17">
        <f>[10]Março!$G$30</f>
        <v>49</v>
      </c>
      <c r="AB14" s="17">
        <f>[10]Março!$G$31</f>
        <v>62</v>
      </c>
      <c r="AC14" s="17">
        <f>[10]Março!$G$32</f>
        <v>46</v>
      </c>
      <c r="AD14" s="17">
        <f>[10]Março!$G$33</f>
        <v>57</v>
      </c>
      <c r="AE14" s="17">
        <f>[10]Março!$G$34</f>
        <v>48</v>
      </c>
      <c r="AF14" s="17">
        <f>[10]Março!$G$35</f>
        <v>47</v>
      </c>
      <c r="AG14" s="38">
        <f>MIN(B14:AF14)</f>
        <v>38</v>
      </c>
      <c r="AH14" s="36">
        <f>AVERAGE(B14:AF14)</f>
        <v>49.838709677419352</v>
      </c>
    </row>
    <row r="15" spans="1:34" ht="17.100000000000001" customHeight="1" x14ac:dyDescent="0.2">
      <c r="A15" s="14" t="s">
        <v>6</v>
      </c>
      <c r="B15" s="17">
        <f>[11]Março!$G$5</f>
        <v>42</v>
      </c>
      <c r="C15" s="17">
        <f>[11]Março!$G$6</f>
        <v>55</v>
      </c>
      <c r="D15" s="17">
        <f>[11]Março!$G$7</f>
        <v>55</v>
      </c>
      <c r="E15" s="17">
        <f>[11]Março!$G$8</f>
        <v>52</v>
      </c>
      <c r="F15" s="17">
        <f>[11]Março!$G$9</f>
        <v>48</v>
      </c>
      <c r="G15" s="17">
        <f>[11]Março!$G$10</f>
        <v>35</v>
      </c>
      <c r="H15" s="17">
        <f>[11]Março!$G$11</f>
        <v>56</v>
      </c>
      <c r="I15" s="17">
        <f>[11]Março!$G$12</f>
        <v>52</v>
      </c>
      <c r="J15" s="17">
        <f>[11]Março!$G$13</f>
        <v>57</v>
      </c>
      <c r="K15" s="17">
        <f>[11]Março!$G$14</f>
        <v>49</v>
      </c>
      <c r="L15" s="17">
        <f>[11]Março!$G$15</f>
        <v>40</v>
      </c>
      <c r="M15" s="17">
        <f>[11]Março!$G$16</f>
        <v>41</v>
      </c>
      <c r="N15" s="17">
        <f>[11]Março!$G$17</f>
        <v>45</v>
      </c>
      <c r="O15" s="17">
        <f>[11]Março!$G$18</f>
        <v>44</v>
      </c>
      <c r="P15" s="17">
        <f>[11]Março!$G$19</f>
        <v>46</v>
      </c>
      <c r="Q15" s="17">
        <f>[11]Março!$G$20</f>
        <v>46</v>
      </c>
      <c r="R15" s="17">
        <f>[11]Março!$G$21</f>
        <v>38</v>
      </c>
      <c r="S15" s="17">
        <f>[11]Março!$G$22</f>
        <v>44</v>
      </c>
      <c r="T15" s="17">
        <f>[11]Março!$G$23</f>
        <v>41</v>
      </c>
      <c r="U15" s="17">
        <f>[11]Março!$G$24</f>
        <v>48</v>
      </c>
      <c r="V15" s="17">
        <f>[11]Março!$G$25</f>
        <v>46</v>
      </c>
      <c r="W15" s="17">
        <f>[11]Março!$G$26</f>
        <v>39</v>
      </c>
      <c r="X15" s="17">
        <f>[11]Março!$G$27</f>
        <v>30</v>
      </c>
      <c r="Y15" s="17">
        <f>[11]Março!$G$28</f>
        <v>41</v>
      </c>
      <c r="Z15" s="17">
        <f>[11]Março!$G$29</f>
        <v>57</v>
      </c>
      <c r="AA15" s="17">
        <f>[11]Março!$G$30</f>
        <v>43</v>
      </c>
      <c r="AB15" s="17">
        <f>[11]Março!$G$31</f>
        <v>55</v>
      </c>
      <c r="AC15" s="17">
        <f>[11]Março!$G$32</f>
        <v>47</v>
      </c>
      <c r="AD15" s="17">
        <f>[11]Março!$G$33</f>
        <v>48</v>
      </c>
      <c r="AE15" s="17">
        <f>[11]Março!$G$34</f>
        <v>47</v>
      </c>
      <c r="AF15" s="17">
        <f>[11]Março!$G$35</f>
        <v>39</v>
      </c>
      <c r="AG15" s="38">
        <f t="shared" si="2"/>
        <v>30</v>
      </c>
      <c r="AH15" s="36">
        <f t="shared" si="1"/>
        <v>46</v>
      </c>
    </row>
    <row r="16" spans="1:34" ht="17.100000000000001" customHeight="1" x14ac:dyDescent="0.2">
      <c r="A16" s="14" t="s">
        <v>7</v>
      </c>
      <c r="B16" s="17">
        <f>[12]Março!$G$5</f>
        <v>46</v>
      </c>
      <c r="C16" s="17">
        <f>[12]Março!$G$6</f>
        <v>50</v>
      </c>
      <c r="D16" s="17">
        <f>[12]Março!$G$7</f>
        <v>49</v>
      </c>
      <c r="E16" s="17">
        <f>[12]Março!$G$8</f>
        <v>67</v>
      </c>
      <c r="F16" s="17">
        <f>[12]Março!$G$9</f>
        <v>47</v>
      </c>
      <c r="G16" s="17">
        <f>[12]Março!$G$10</f>
        <v>55</v>
      </c>
      <c r="H16" s="17">
        <f>[12]Março!$G$11</f>
        <v>53</v>
      </c>
      <c r="I16" s="17" t="str">
        <f>[12]Março!$G$12</f>
        <v>*</v>
      </c>
      <c r="J16" s="17">
        <f>[12]Março!$G$13</f>
        <v>57</v>
      </c>
      <c r="K16" s="17">
        <f>[12]Março!$G$14</f>
        <v>52</v>
      </c>
      <c r="L16" s="17">
        <f>[12]Março!$G$15</f>
        <v>36</v>
      </c>
      <c r="M16" s="17">
        <f>[12]Março!$G$16</f>
        <v>40</v>
      </c>
      <c r="N16" s="17">
        <f>[12]Março!$G$17</f>
        <v>54</v>
      </c>
      <c r="O16" s="17">
        <f>[12]Março!$G$18</f>
        <v>41</v>
      </c>
      <c r="P16" s="17">
        <f>[12]Março!$G$19</f>
        <v>44</v>
      </c>
      <c r="Q16" s="17">
        <f>[12]Março!$G$20</f>
        <v>42</v>
      </c>
      <c r="R16" s="17">
        <f>[12]Março!$G$21</f>
        <v>40</v>
      </c>
      <c r="S16" s="17">
        <f>[12]Março!$G$22</f>
        <v>48</v>
      </c>
      <c r="T16" s="17">
        <f>[12]Março!$G$23</f>
        <v>49</v>
      </c>
      <c r="U16" s="17">
        <f>[12]Março!$G$24</f>
        <v>51</v>
      </c>
      <c r="V16" s="17">
        <f>[12]Março!$G$25</f>
        <v>52</v>
      </c>
      <c r="W16" s="17">
        <f>[12]Março!$G$26</f>
        <v>38</v>
      </c>
      <c r="X16" s="17">
        <f>[12]Março!$G$27</f>
        <v>28</v>
      </c>
      <c r="Y16" s="17">
        <f>[12]Março!$G$28</f>
        <v>38</v>
      </c>
      <c r="Z16" s="17">
        <f>[12]Março!$G$29</f>
        <v>50</v>
      </c>
      <c r="AA16" s="17">
        <f>[12]Março!$G$30</f>
        <v>54</v>
      </c>
      <c r="AB16" s="17">
        <f>[12]Março!$G$31</f>
        <v>68</v>
      </c>
      <c r="AC16" s="17">
        <f>[12]Março!$G$32</f>
        <v>57</v>
      </c>
      <c r="AD16" s="17">
        <f>[12]Março!$G$33</f>
        <v>67</v>
      </c>
      <c r="AE16" s="17">
        <f>[12]Março!$G$34</f>
        <v>47</v>
      </c>
      <c r="AF16" s="17">
        <f>[12]Março!$G$35</f>
        <v>58</v>
      </c>
      <c r="AG16" s="38">
        <f t="shared" si="2"/>
        <v>28</v>
      </c>
      <c r="AH16" s="36">
        <f t="shared" si="1"/>
        <v>49.266666666666666</v>
      </c>
    </row>
    <row r="17" spans="1:34" ht="17.100000000000001" customHeight="1" x14ac:dyDescent="0.2">
      <c r="A17" s="14" t="s">
        <v>8</v>
      </c>
      <c r="B17" s="17">
        <f>[13]Março!$G$5</f>
        <v>46</v>
      </c>
      <c r="C17" s="17">
        <f>[13]Março!$G$6</f>
        <v>49</v>
      </c>
      <c r="D17" s="17">
        <f>[13]Março!$G$7</f>
        <v>50</v>
      </c>
      <c r="E17" s="17">
        <f>[13]Março!$G$8</f>
        <v>47</v>
      </c>
      <c r="F17" s="17">
        <f>[13]Março!$G$9</f>
        <v>34</v>
      </c>
      <c r="G17" s="17">
        <f>[13]Março!$G$10</f>
        <v>52</v>
      </c>
      <c r="H17" s="17">
        <f>[13]Março!$G$11</f>
        <v>62</v>
      </c>
      <c r="I17" s="17">
        <f>[13]Março!$G$12</f>
        <v>59</v>
      </c>
      <c r="J17" s="17">
        <f>[13]Março!$G$13</f>
        <v>55</v>
      </c>
      <c r="K17" s="17">
        <f>[13]Março!$G$14</f>
        <v>49</v>
      </c>
      <c r="L17" s="17">
        <f>[13]Março!$G$15</f>
        <v>36</v>
      </c>
      <c r="M17" s="17">
        <f>[13]Março!$G$16</f>
        <v>39</v>
      </c>
      <c r="N17" s="17">
        <f>[13]Março!$G$17</f>
        <v>51</v>
      </c>
      <c r="O17" s="17">
        <f>[13]Março!$G$18</f>
        <v>51</v>
      </c>
      <c r="P17" s="17">
        <f>[13]Março!$G$19</f>
        <v>45</v>
      </c>
      <c r="Q17" s="17">
        <f>[13]Março!$G$20</f>
        <v>43</v>
      </c>
      <c r="R17" s="17">
        <f>[13]Março!$G$21</f>
        <v>42</v>
      </c>
      <c r="S17" s="17">
        <f>[13]Março!$G$22</f>
        <v>43</v>
      </c>
      <c r="T17" s="17">
        <f>[13]Março!$G$23</f>
        <v>46</v>
      </c>
      <c r="U17" s="17">
        <f>[13]Março!$G$24</f>
        <v>47</v>
      </c>
      <c r="V17" s="17">
        <f>[13]Março!$G$25</f>
        <v>53</v>
      </c>
      <c r="W17" s="17">
        <f>[13]Março!$G$26</f>
        <v>40</v>
      </c>
      <c r="X17" s="17">
        <f>[13]Março!$G$27</f>
        <v>35</v>
      </c>
      <c r="Y17" s="17">
        <f>[13]Março!$G$28</f>
        <v>38</v>
      </c>
      <c r="Z17" s="17">
        <f>[13]Março!$G$29</f>
        <v>35</v>
      </c>
      <c r="AA17" s="17">
        <f>[13]Março!$G$30</f>
        <v>46</v>
      </c>
      <c r="AB17" s="17">
        <f>[13]Março!$G$31</f>
        <v>58</v>
      </c>
      <c r="AC17" s="17">
        <f>[13]Março!$G$32</f>
        <v>60</v>
      </c>
      <c r="AD17" s="17">
        <f>[13]Março!$G$33</f>
        <v>62</v>
      </c>
      <c r="AE17" s="17">
        <f>[13]Março!$G$34</f>
        <v>56</v>
      </c>
      <c r="AF17" s="17">
        <f>[13]Março!$G$35</f>
        <v>56</v>
      </c>
      <c r="AG17" s="38">
        <f>MIN(B17:AF17)</f>
        <v>34</v>
      </c>
      <c r="AH17" s="36">
        <f>AVERAGE(B17:AF17)</f>
        <v>47.903225806451616</v>
      </c>
    </row>
    <row r="18" spans="1:34" ht="17.100000000000001" customHeight="1" x14ac:dyDescent="0.2">
      <c r="A18" s="14" t="s">
        <v>9</v>
      </c>
      <c r="B18" s="17">
        <f>[14]Março!$G$5</f>
        <v>48</v>
      </c>
      <c r="C18" s="17">
        <f>[14]Março!$G$6</f>
        <v>52</v>
      </c>
      <c r="D18" s="17">
        <f>[14]Março!$G$7</f>
        <v>48</v>
      </c>
      <c r="E18" s="17">
        <f>[14]Março!$G$8</f>
        <v>48</v>
      </c>
      <c r="F18" s="17">
        <f>[14]Março!$G$9</f>
        <v>40</v>
      </c>
      <c r="G18" s="17">
        <f>[14]Março!$G$10</f>
        <v>59</v>
      </c>
      <c r="H18" s="17">
        <f>[14]Março!$G$11</f>
        <v>53</v>
      </c>
      <c r="I18" s="17">
        <f>[14]Março!$G$12</f>
        <v>61</v>
      </c>
      <c r="J18" s="17">
        <f>[14]Março!$G$13</f>
        <v>55</v>
      </c>
      <c r="K18" s="17">
        <f>[14]Março!$G$14</f>
        <v>47</v>
      </c>
      <c r="L18" s="17">
        <f>[14]Março!$G$15</f>
        <v>38</v>
      </c>
      <c r="M18" s="17">
        <f>[14]Março!$G$16</f>
        <v>50</v>
      </c>
      <c r="N18" s="17">
        <f>[14]Março!$G$17</f>
        <v>49</v>
      </c>
      <c r="O18" s="17">
        <f>[14]Março!$G$18</f>
        <v>47</v>
      </c>
      <c r="P18" s="17">
        <f>[14]Março!$G$19</f>
        <v>43</v>
      </c>
      <c r="Q18" s="17">
        <f>[14]Março!$G$20</f>
        <v>42</v>
      </c>
      <c r="R18" s="17">
        <f>[14]Março!$G$21</f>
        <v>47</v>
      </c>
      <c r="S18" s="17">
        <f>[14]Março!$G$22</f>
        <v>48</v>
      </c>
      <c r="T18" s="17">
        <f>[14]Março!$G$23</f>
        <v>50</v>
      </c>
      <c r="U18" s="17">
        <f>[14]Março!$G$24</f>
        <v>51</v>
      </c>
      <c r="V18" s="17">
        <f>[14]Março!$G$25</f>
        <v>47</v>
      </c>
      <c r="W18" s="17">
        <f>[14]Março!$G$26</f>
        <v>32</v>
      </c>
      <c r="X18" s="17">
        <f>[14]Março!$G$27</f>
        <v>33</v>
      </c>
      <c r="Y18" s="17">
        <f>[14]Março!$G$28</f>
        <v>40</v>
      </c>
      <c r="Z18" s="17">
        <f>[14]Março!$G$29</f>
        <v>42</v>
      </c>
      <c r="AA18" s="17">
        <f>[14]Março!$G$30</f>
        <v>46</v>
      </c>
      <c r="AB18" s="17">
        <f>[14]Março!$G$31</f>
        <v>67</v>
      </c>
      <c r="AC18" s="17">
        <f>[14]Março!$G$32</f>
        <v>52</v>
      </c>
      <c r="AD18" s="17">
        <f>[14]Março!$G$33</f>
        <v>59</v>
      </c>
      <c r="AE18" s="17">
        <f>[14]Março!$G$34</f>
        <v>50</v>
      </c>
      <c r="AF18" s="17">
        <f>[14]Março!$G$35</f>
        <v>59</v>
      </c>
      <c r="AG18" s="38">
        <f t="shared" ref="AG18:AG30" si="5">MIN(B18:AF18)</f>
        <v>32</v>
      </c>
      <c r="AH18" s="36">
        <f t="shared" ref="AH18:AH29" si="6">AVERAGE(B18:AF18)</f>
        <v>48.483870967741936</v>
      </c>
    </row>
    <row r="19" spans="1:34" ht="17.100000000000001" customHeight="1" x14ac:dyDescent="0.2">
      <c r="A19" s="14" t="s">
        <v>47</v>
      </c>
      <c r="B19" s="17">
        <f>[15]Março!$G$5</f>
        <v>42</v>
      </c>
      <c r="C19" s="17">
        <f>[15]Março!$G$6</f>
        <v>41</v>
      </c>
      <c r="D19" s="17">
        <f>[15]Março!$G$7</f>
        <v>53</v>
      </c>
      <c r="E19" s="17">
        <f>[15]Março!$G$8</f>
        <v>53</v>
      </c>
      <c r="F19" s="17">
        <f>[15]Março!$G$9</f>
        <v>45</v>
      </c>
      <c r="G19" s="17">
        <f>[15]Março!$G$10</f>
        <v>50</v>
      </c>
      <c r="H19" s="17">
        <f>[15]Março!$G$11</f>
        <v>51</v>
      </c>
      <c r="I19" s="17">
        <f>[15]Março!$G$12</f>
        <v>62</v>
      </c>
      <c r="J19" s="17">
        <f>[15]Março!$G$13</f>
        <v>48</v>
      </c>
      <c r="K19" s="17">
        <f>[15]Março!$G$14</f>
        <v>39</v>
      </c>
      <c r="L19" s="17">
        <f>[15]Março!$G$15</f>
        <v>36</v>
      </c>
      <c r="M19" s="17">
        <f>[15]Março!$G$16</f>
        <v>25</v>
      </c>
      <c r="N19" s="17">
        <f>[15]Março!$G$17</f>
        <v>45</v>
      </c>
      <c r="O19" s="17">
        <f>[15]Março!$G$18</f>
        <v>45</v>
      </c>
      <c r="P19" s="17">
        <f>[15]Março!$G$19</f>
        <v>34</v>
      </c>
      <c r="Q19" s="17">
        <f>[15]Março!$G$20</f>
        <v>38</v>
      </c>
      <c r="R19" s="17">
        <f>[15]Março!$G$21</f>
        <v>31</v>
      </c>
      <c r="S19" s="17">
        <f>[15]Março!$G$22</f>
        <v>34</v>
      </c>
      <c r="T19" s="17">
        <f>[15]Março!$G$23</f>
        <v>39</v>
      </c>
      <c r="U19" s="17">
        <f>[15]Março!$G$24</f>
        <v>40</v>
      </c>
      <c r="V19" s="17">
        <f>[15]Março!$G$25</f>
        <v>36</v>
      </c>
      <c r="W19" s="17">
        <f>[15]Março!$G$26</f>
        <v>34</v>
      </c>
      <c r="X19" s="17">
        <f>[15]Março!$G$27</f>
        <v>20</v>
      </c>
      <c r="Y19" s="17">
        <f>[15]Março!$G$28</f>
        <v>28</v>
      </c>
      <c r="Z19" s="17">
        <f>[15]Março!$G$29</f>
        <v>38</v>
      </c>
      <c r="AA19" s="17">
        <f>[15]Março!$G$30</f>
        <v>46</v>
      </c>
      <c r="AB19" s="17">
        <f>[15]Março!$G$31</f>
        <v>61</v>
      </c>
      <c r="AC19" s="17">
        <f>[15]Março!$G$32</f>
        <v>50</v>
      </c>
      <c r="AD19" s="17">
        <f>[15]Março!$G$33</f>
        <v>51</v>
      </c>
      <c r="AE19" s="17">
        <f>[15]Março!$G$34</f>
        <v>44</v>
      </c>
      <c r="AF19" s="17">
        <f>[15]Março!$G$35</f>
        <v>53</v>
      </c>
      <c r="AG19" s="38">
        <f t="shared" ref="AG19" si="7">MIN(B19:AF19)</f>
        <v>20</v>
      </c>
      <c r="AH19" s="36">
        <f t="shared" ref="AH19" si="8">AVERAGE(B19:AF19)</f>
        <v>42.322580645161288</v>
      </c>
    </row>
    <row r="20" spans="1:34" ht="17.100000000000001" customHeight="1" x14ac:dyDescent="0.2">
      <c r="A20" s="14" t="s">
        <v>10</v>
      </c>
      <c r="B20" s="17">
        <f>[16]Março!$G$5</f>
        <v>46</v>
      </c>
      <c r="C20" s="17">
        <f>[16]Março!$G$6</f>
        <v>48</v>
      </c>
      <c r="D20" s="17">
        <f>[16]Março!$G$7</f>
        <v>49</v>
      </c>
      <c r="E20" s="17">
        <f>[16]Março!$G$8</f>
        <v>44</v>
      </c>
      <c r="F20" s="17">
        <f>[16]Março!$G$9</f>
        <v>47</v>
      </c>
      <c r="G20" s="17">
        <f>[16]Março!$G$10</f>
        <v>56</v>
      </c>
      <c r="H20" s="17">
        <f>[16]Março!$G$11</f>
        <v>58</v>
      </c>
      <c r="I20" s="17">
        <f>[16]Março!$G$12</f>
        <v>66</v>
      </c>
      <c r="J20" s="17">
        <f>[16]Março!$G$13</f>
        <v>51</v>
      </c>
      <c r="K20" s="17">
        <f>[16]Março!$G$14</f>
        <v>47</v>
      </c>
      <c r="L20" s="17">
        <f>[16]Março!$G$15</f>
        <v>36</v>
      </c>
      <c r="M20" s="17">
        <f>[16]Março!$G$16</f>
        <v>38</v>
      </c>
      <c r="N20" s="17">
        <f>[16]Março!$G$17</f>
        <v>46</v>
      </c>
      <c r="O20" s="17">
        <f>[16]Março!$G$18</f>
        <v>48</v>
      </c>
      <c r="P20" s="17">
        <f>[16]Março!$G$19</f>
        <v>47</v>
      </c>
      <c r="Q20" s="17">
        <f>[16]Março!$G$20</f>
        <v>39</v>
      </c>
      <c r="R20" s="17">
        <f>[16]Março!$G$21</f>
        <v>55</v>
      </c>
      <c r="S20" s="17">
        <f>[16]Março!$G$22</f>
        <v>44</v>
      </c>
      <c r="T20" s="17">
        <f>[16]Março!$G$23</f>
        <v>47</v>
      </c>
      <c r="U20" s="17">
        <f>[16]Março!$G$24</f>
        <v>46</v>
      </c>
      <c r="V20" s="17">
        <f>[16]Março!$G$25</f>
        <v>52</v>
      </c>
      <c r="W20" s="17">
        <f>[16]Março!$G$26</f>
        <v>42</v>
      </c>
      <c r="X20" s="17">
        <f>[16]Março!$G$27</f>
        <v>60</v>
      </c>
      <c r="Y20" s="17">
        <f>[16]Março!$G$28</f>
        <v>37</v>
      </c>
      <c r="Z20" s="17">
        <f>[16]Março!$G$29</f>
        <v>35</v>
      </c>
      <c r="AA20" s="17">
        <f>[16]Março!$G$30</f>
        <v>47</v>
      </c>
      <c r="AB20" s="17">
        <f>[16]Março!$G$31</f>
        <v>47</v>
      </c>
      <c r="AC20" s="17">
        <f>[16]Março!$G$32</f>
        <v>60</v>
      </c>
      <c r="AD20" s="17">
        <f>[16]Março!$G$33</f>
        <v>65</v>
      </c>
      <c r="AE20" s="17">
        <f>[16]Março!$G$34</f>
        <v>52</v>
      </c>
      <c r="AF20" s="17">
        <f>[16]Março!$G$35</f>
        <v>61</v>
      </c>
      <c r="AG20" s="38">
        <f t="shared" si="5"/>
        <v>35</v>
      </c>
      <c r="AH20" s="36">
        <f t="shared" si="6"/>
        <v>48.903225806451616</v>
      </c>
    </row>
    <row r="21" spans="1:34" ht="17.100000000000001" customHeight="1" x14ac:dyDescent="0.2">
      <c r="A21" s="14" t="s">
        <v>11</v>
      </c>
      <c r="B21" s="17">
        <f>[17]Março!$G$5</f>
        <v>45</v>
      </c>
      <c r="C21" s="17">
        <f>[17]Março!$G$6</f>
        <v>48</v>
      </c>
      <c r="D21" s="17">
        <f>[17]Março!$G$7</f>
        <v>43</v>
      </c>
      <c r="E21" s="17">
        <f>[17]Março!$G$8</f>
        <v>49</v>
      </c>
      <c r="F21" s="17">
        <f>[17]Março!$G$9</f>
        <v>44</v>
      </c>
      <c r="G21" s="17">
        <f>[17]Março!$G$10</f>
        <v>52</v>
      </c>
      <c r="H21" s="17">
        <f>[17]Março!$G$11</f>
        <v>53</v>
      </c>
      <c r="I21" s="17">
        <f>[17]Março!$G$12</f>
        <v>54</v>
      </c>
      <c r="J21" s="17">
        <f>[17]Março!$G$13</f>
        <v>44</v>
      </c>
      <c r="K21" s="17">
        <f>[17]Março!$G$14</f>
        <v>37</v>
      </c>
      <c r="L21" s="17">
        <f>[17]Março!$G$15</f>
        <v>32</v>
      </c>
      <c r="M21" s="17">
        <f>[17]Março!$G$16</f>
        <v>38</v>
      </c>
      <c r="N21" s="17">
        <f>[17]Março!$G$17</f>
        <v>36</v>
      </c>
      <c r="O21" s="17">
        <f>[17]Março!$G$18</f>
        <v>39</v>
      </c>
      <c r="P21" s="17">
        <f>[17]Março!$G$19</f>
        <v>42</v>
      </c>
      <c r="Q21" s="17">
        <f>[17]Março!$G$20</f>
        <v>36</v>
      </c>
      <c r="R21" s="17">
        <f>[17]Março!$G$21</f>
        <v>36</v>
      </c>
      <c r="S21" s="17">
        <f>[17]Março!$G$22</f>
        <v>42</v>
      </c>
      <c r="T21" s="17">
        <f>[17]Março!$G$23</f>
        <v>42</v>
      </c>
      <c r="U21" s="17">
        <f>[17]Março!$G$24</f>
        <v>45</v>
      </c>
      <c r="V21" s="17">
        <f>[17]Março!$G$25</f>
        <v>49</v>
      </c>
      <c r="W21" s="17">
        <f>[17]Março!$G$26</f>
        <v>29</v>
      </c>
      <c r="X21" s="17">
        <f>[17]Março!$G$27</f>
        <v>17</v>
      </c>
      <c r="Y21" s="17">
        <f>[17]Março!$G$28</f>
        <v>30</v>
      </c>
      <c r="Z21" s="17">
        <f>[17]Março!$G$29</f>
        <v>46</v>
      </c>
      <c r="AA21" s="17">
        <f>[17]Março!$G$30</f>
        <v>41</v>
      </c>
      <c r="AB21" s="17">
        <f>[17]Março!$G$31</f>
        <v>59</v>
      </c>
      <c r="AC21" s="17">
        <f>[17]Março!$G$32</f>
        <v>49</v>
      </c>
      <c r="AD21" s="17">
        <f>[17]Março!$G$33</f>
        <v>63</v>
      </c>
      <c r="AE21" s="17">
        <f>[17]Março!$G$34</f>
        <v>42</v>
      </c>
      <c r="AF21" s="17">
        <f>[17]Março!$G$35</f>
        <v>53</v>
      </c>
      <c r="AG21" s="38">
        <f t="shared" si="5"/>
        <v>17</v>
      </c>
      <c r="AH21" s="36">
        <f t="shared" si="6"/>
        <v>43.064516129032256</v>
      </c>
    </row>
    <row r="22" spans="1:34" ht="17.100000000000001" customHeight="1" x14ac:dyDescent="0.2">
      <c r="A22" s="14" t="s">
        <v>12</v>
      </c>
      <c r="B22" s="17">
        <f>[18]Março!$G$5</f>
        <v>47</v>
      </c>
      <c r="C22" s="17">
        <f>[18]Março!$G$6</f>
        <v>47</v>
      </c>
      <c r="D22" s="17">
        <f>[18]Março!$G$7</f>
        <v>55</v>
      </c>
      <c r="E22" s="17">
        <f>[18]Março!$G$8</f>
        <v>57</v>
      </c>
      <c r="F22" s="17">
        <f>[18]Março!$G$9</f>
        <v>49</v>
      </c>
      <c r="G22" s="17">
        <f>[18]Março!$G$10</f>
        <v>49</v>
      </c>
      <c r="H22" s="17">
        <f>[18]Março!$G$11</f>
        <v>56</v>
      </c>
      <c r="I22" s="17">
        <f>[18]Março!$G$12</f>
        <v>60</v>
      </c>
      <c r="J22" s="17">
        <f>[18]Março!$G$13</f>
        <v>54</v>
      </c>
      <c r="K22" s="17">
        <f>[18]Março!$G$14</f>
        <v>38</v>
      </c>
      <c r="L22" s="17">
        <f>[18]Março!$G$15</f>
        <v>31</v>
      </c>
      <c r="M22" s="17">
        <f>[18]Março!$G$16</f>
        <v>37</v>
      </c>
      <c r="N22" s="17">
        <f>[18]Março!$G$17</f>
        <v>37</v>
      </c>
      <c r="O22" s="17">
        <f>[18]Março!$G$18</f>
        <v>48</v>
      </c>
      <c r="P22" s="17">
        <f>[18]Março!$G$19</f>
        <v>43</v>
      </c>
      <c r="Q22" s="17">
        <f>[18]Março!$G$20</f>
        <v>44</v>
      </c>
      <c r="R22" s="17">
        <f>[18]Março!$G$21</f>
        <v>40</v>
      </c>
      <c r="S22" s="17">
        <f>[18]Março!$G$22</f>
        <v>40</v>
      </c>
      <c r="T22" s="17">
        <f>[18]Março!$G$23</f>
        <v>40</v>
      </c>
      <c r="U22" s="17">
        <f>[18]Março!$G$24</f>
        <v>44</v>
      </c>
      <c r="V22" s="17">
        <f>[18]Março!$G$25</f>
        <v>46</v>
      </c>
      <c r="W22" s="17">
        <f>[18]Março!$G$26</f>
        <v>53</v>
      </c>
      <c r="X22" s="17" t="str">
        <f>[18]Março!$G$27</f>
        <v>*</v>
      </c>
      <c r="Y22" s="17" t="str">
        <f>[18]Março!$G$28</f>
        <v>*</v>
      </c>
      <c r="Z22" s="17" t="str">
        <f>[18]Março!$G$29</f>
        <v>*</v>
      </c>
      <c r="AA22" s="17" t="str">
        <f>[18]Março!$G$30</f>
        <v>*</v>
      </c>
      <c r="AB22" s="17" t="str">
        <f>[18]Março!$G$31</f>
        <v>*</v>
      </c>
      <c r="AC22" s="17" t="str">
        <f>[18]Março!$G$32</f>
        <v>*</v>
      </c>
      <c r="AD22" s="17" t="str">
        <f>[18]Março!$G$33</f>
        <v>*</v>
      </c>
      <c r="AE22" s="17" t="str">
        <f>[18]Março!$G$34</f>
        <v>*</v>
      </c>
      <c r="AF22" s="17" t="str">
        <f>[18]Março!$G$35</f>
        <v>*</v>
      </c>
      <c r="AG22" s="38">
        <f t="shared" si="5"/>
        <v>31</v>
      </c>
      <c r="AH22" s="36">
        <f t="shared" si="6"/>
        <v>46.136363636363633</v>
      </c>
    </row>
    <row r="23" spans="1:34" ht="17.100000000000001" customHeight="1" x14ac:dyDescent="0.2">
      <c r="A23" s="14" t="s">
        <v>13</v>
      </c>
      <c r="B23" s="17">
        <f>[19]Março!$G$5</f>
        <v>45</v>
      </c>
      <c r="C23" s="17">
        <f>[19]Março!$G$6</f>
        <v>50</v>
      </c>
      <c r="D23" s="17">
        <f>[19]Março!$G$7</f>
        <v>66</v>
      </c>
      <c r="E23" s="17">
        <f>[19]Março!$G$8</f>
        <v>60</v>
      </c>
      <c r="F23" s="17">
        <f>[19]Março!$G$9</f>
        <v>41</v>
      </c>
      <c r="G23" s="17">
        <f>[19]Março!$G$10</f>
        <v>44</v>
      </c>
      <c r="H23" s="17">
        <f>[19]Março!$G$11</f>
        <v>52</v>
      </c>
      <c r="I23" s="17">
        <f>[19]Março!$G$12</f>
        <v>52</v>
      </c>
      <c r="J23" s="17">
        <f>[19]Março!$G$13</f>
        <v>54</v>
      </c>
      <c r="K23" s="17">
        <f>[19]Março!$G$14</f>
        <v>51</v>
      </c>
      <c r="L23" s="17">
        <f>[19]Março!$G$15</f>
        <v>30</v>
      </c>
      <c r="M23" s="17">
        <f>[19]Março!$G$16</f>
        <v>34</v>
      </c>
      <c r="N23" s="17">
        <f>[19]Março!$G$17</f>
        <v>43</v>
      </c>
      <c r="O23" s="17">
        <f>[19]Março!$G$18</f>
        <v>45</v>
      </c>
      <c r="P23" s="17">
        <f>[19]Março!$G$19</f>
        <v>44</v>
      </c>
      <c r="Q23" s="17">
        <f>[19]Março!$G$20</f>
        <v>45</v>
      </c>
      <c r="R23" s="17">
        <f>[19]Março!$G$21</f>
        <v>44</v>
      </c>
      <c r="S23" s="17">
        <f>[19]Março!$G$22</f>
        <v>42</v>
      </c>
      <c r="T23" s="17">
        <f>[19]Março!$G$23</f>
        <v>43</v>
      </c>
      <c r="U23" s="17">
        <f>[19]Março!$G$24</f>
        <v>46</v>
      </c>
      <c r="V23" s="17">
        <f>[19]Março!$G$25</f>
        <v>44</v>
      </c>
      <c r="W23" s="17">
        <f>[19]Março!$G$26</f>
        <v>41</v>
      </c>
      <c r="X23" s="17">
        <f>[19]Março!$G$27</f>
        <v>32</v>
      </c>
      <c r="Y23" s="17">
        <f>[19]Março!$G$28</f>
        <v>39</v>
      </c>
      <c r="Z23" s="17">
        <f>[19]Março!$G$29</f>
        <v>54</v>
      </c>
      <c r="AA23" s="17">
        <f>[19]Março!$G$30</f>
        <v>46</v>
      </c>
      <c r="AB23" s="17">
        <f>[19]Março!$G$31</f>
        <v>74</v>
      </c>
      <c r="AC23" s="17">
        <f>[19]Março!$G$32</f>
        <v>60</v>
      </c>
      <c r="AD23" s="16">
        <f>[19]Março!$G$33</f>
        <v>55</v>
      </c>
      <c r="AE23" s="16">
        <f>[19]Março!$G$34</f>
        <v>49</v>
      </c>
      <c r="AF23" s="17">
        <f>[19]Março!$G$35</f>
        <v>48</v>
      </c>
      <c r="AG23" s="38">
        <f t="shared" si="5"/>
        <v>30</v>
      </c>
      <c r="AH23" s="36">
        <f t="shared" si="6"/>
        <v>47.516129032258064</v>
      </c>
    </row>
    <row r="24" spans="1:34" ht="17.100000000000001" customHeight="1" x14ac:dyDescent="0.2">
      <c r="A24" s="14" t="s">
        <v>14</v>
      </c>
      <c r="B24" s="17">
        <f>[20]Março!$G$5</f>
        <v>46</v>
      </c>
      <c r="C24" s="17">
        <f>[20]Março!$G$6</f>
        <v>52</v>
      </c>
      <c r="D24" s="17">
        <f>[20]Março!$G$7</f>
        <v>43</v>
      </c>
      <c r="E24" s="17">
        <f>[20]Março!$G$8</f>
        <v>34</v>
      </c>
      <c r="F24" s="17">
        <f>[20]Março!$G$9</f>
        <v>44</v>
      </c>
      <c r="G24" s="17">
        <f>[20]Março!$G$10</f>
        <v>43</v>
      </c>
      <c r="H24" s="17">
        <f>[20]Março!$G$11</f>
        <v>50</v>
      </c>
      <c r="I24" s="17">
        <f>[20]Março!$G$12</f>
        <v>54</v>
      </c>
      <c r="J24" s="17">
        <f>[20]Março!$G$13</f>
        <v>54</v>
      </c>
      <c r="K24" s="17">
        <f>[20]Março!$G$14</f>
        <v>54</v>
      </c>
      <c r="L24" s="17">
        <f>[20]Março!$G$15</f>
        <v>37</v>
      </c>
      <c r="M24" s="17">
        <f>[20]Março!$G$16</f>
        <v>34</v>
      </c>
      <c r="N24" s="17">
        <f>[20]Março!$G$17</f>
        <v>52</v>
      </c>
      <c r="O24" s="17">
        <f>[20]Março!$G$18</f>
        <v>54</v>
      </c>
      <c r="P24" s="17">
        <f>[20]Março!$G$19</f>
        <v>47</v>
      </c>
      <c r="Q24" s="17">
        <f>[20]Março!$G$20</f>
        <v>49</v>
      </c>
      <c r="R24" s="17">
        <f>[20]Março!$G$21</f>
        <v>47</v>
      </c>
      <c r="S24" s="17">
        <f>[20]Março!$G$22</f>
        <v>51</v>
      </c>
      <c r="T24" s="17">
        <f>[20]Março!$G$23</f>
        <v>62</v>
      </c>
      <c r="U24" s="17">
        <f>[20]Março!$G$24</f>
        <v>62</v>
      </c>
      <c r="V24" s="17">
        <f>[20]Março!$G$25</f>
        <v>58</v>
      </c>
      <c r="W24" s="17">
        <f>[20]Março!$G$26</f>
        <v>49</v>
      </c>
      <c r="X24" s="17">
        <f>[20]Março!$G$27</f>
        <v>39</v>
      </c>
      <c r="Y24" s="17">
        <f>[20]Março!$G$28</f>
        <v>40</v>
      </c>
      <c r="Z24" s="17">
        <f>[20]Março!$G$29</f>
        <v>45</v>
      </c>
      <c r="AA24" s="17">
        <f>[20]Março!$G$30</f>
        <v>46</v>
      </c>
      <c r="AB24" s="17">
        <f>[20]Março!$G$31</f>
        <v>57</v>
      </c>
      <c r="AC24" s="17">
        <f>[20]Março!$G$32</f>
        <v>45</v>
      </c>
      <c r="AD24" s="17">
        <f>[20]Março!$G$33</f>
        <v>54</v>
      </c>
      <c r="AE24" s="17">
        <f>[20]Março!$G$34</f>
        <v>51</v>
      </c>
      <c r="AF24" s="17">
        <f>[20]Março!$G$35</f>
        <v>53</v>
      </c>
      <c r="AG24" s="38">
        <f t="shared" si="5"/>
        <v>34</v>
      </c>
      <c r="AH24" s="36">
        <f t="shared" si="6"/>
        <v>48.58064516129032</v>
      </c>
    </row>
    <row r="25" spans="1:34" ht="17.100000000000001" customHeight="1" x14ac:dyDescent="0.2">
      <c r="A25" s="14" t="s">
        <v>15</v>
      </c>
      <c r="B25" s="17">
        <f>[21]Março!$G$5</f>
        <v>45</v>
      </c>
      <c r="C25" s="17">
        <f>[21]Março!$G$6</f>
        <v>45</v>
      </c>
      <c r="D25" s="17">
        <f>[21]Março!$G$7</f>
        <v>45</v>
      </c>
      <c r="E25" s="17">
        <f>[21]Março!$G$8</f>
        <v>52</v>
      </c>
      <c r="F25" s="17">
        <f>[21]Março!$G$9</f>
        <v>54</v>
      </c>
      <c r="G25" s="17">
        <f>[21]Março!$G$10</f>
        <v>69</v>
      </c>
      <c r="H25" s="17">
        <f>[21]Março!$G$11</f>
        <v>55</v>
      </c>
      <c r="I25" s="17">
        <f>[21]Março!$G$12</f>
        <v>60</v>
      </c>
      <c r="J25" s="17">
        <f>[21]Março!$G$13</f>
        <v>55</v>
      </c>
      <c r="K25" s="17">
        <f>[21]Março!$G$14</f>
        <v>45</v>
      </c>
      <c r="L25" s="17">
        <f>[21]Março!$G$15</f>
        <v>38</v>
      </c>
      <c r="M25" s="17">
        <f>[21]Março!$G$16</f>
        <v>29</v>
      </c>
      <c r="N25" s="17">
        <f>[21]Março!$G$17</f>
        <v>37</v>
      </c>
      <c r="O25" s="17">
        <f>[21]Março!$G$18</f>
        <v>47</v>
      </c>
      <c r="P25" s="17">
        <f>[21]Março!$G$19</f>
        <v>48</v>
      </c>
      <c r="Q25" s="17">
        <f>[21]Março!$G$20</f>
        <v>47</v>
      </c>
      <c r="R25" s="17">
        <f>[21]Março!$G$21</f>
        <v>37</v>
      </c>
      <c r="S25" s="17">
        <f>[21]Março!$G$22</f>
        <v>45</v>
      </c>
      <c r="T25" s="17">
        <f>[21]Março!$G$23</f>
        <v>45</v>
      </c>
      <c r="U25" s="17">
        <f>[21]Março!$G$24</f>
        <v>51</v>
      </c>
      <c r="V25" s="17">
        <f>[21]Março!$G$25</f>
        <v>39</v>
      </c>
      <c r="W25" s="17">
        <f>[21]Março!$G$26</f>
        <v>32</v>
      </c>
      <c r="X25" s="17">
        <f>[21]Março!$G$27</f>
        <v>30</v>
      </c>
      <c r="Y25" s="17">
        <f>[21]Março!$G$28</f>
        <v>34</v>
      </c>
      <c r="Z25" s="17">
        <f>[21]Março!$G$29</f>
        <v>45</v>
      </c>
      <c r="AA25" s="17">
        <f>[21]Março!$G$30</f>
        <v>54</v>
      </c>
      <c r="AB25" s="17">
        <f>[21]Março!$G$31</f>
        <v>63</v>
      </c>
      <c r="AC25" s="17">
        <f>[21]Março!$G$32</f>
        <v>70</v>
      </c>
      <c r="AD25" s="17">
        <f>[21]Março!$G$33</f>
        <v>61</v>
      </c>
      <c r="AE25" s="17">
        <f>[21]Março!$G$34</f>
        <v>49</v>
      </c>
      <c r="AF25" s="17">
        <f>[21]Março!$G$35</f>
        <v>68</v>
      </c>
      <c r="AG25" s="38">
        <f t="shared" si="5"/>
        <v>29</v>
      </c>
      <c r="AH25" s="36">
        <f t="shared" si="6"/>
        <v>48.193548387096776</v>
      </c>
    </row>
    <row r="26" spans="1:34" ht="17.100000000000001" customHeight="1" x14ac:dyDescent="0.2">
      <c r="A26" s="14" t="s">
        <v>16</v>
      </c>
      <c r="B26" s="17">
        <f>[22]Março!$G$5</f>
        <v>42</v>
      </c>
      <c r="C26" s="17">
        <f>[22]Março!$G$6</f>
        <v>46</v>
      </c>
      <c r="D26" s="17">
        <f>[22]Março!$G$7</f>
        <v>49</v>
      </c>
      <c r="E26" s="17">
        <f>[22]Março!$G$8</f>
        <v>50</v>
      </c>
      <c r="F26" s="17">
        <f>[22]Março!$G$9</f>
        <v>45</v>
      </c>
      <c r="G26" s="17">
        <f>[22]Março!$G$10</f>
        <v>46</v>
      </c>
      <c r="H26" s="17">
        <f>[22]Março!$G$11</f>
        <v>56</v>
      </c>
      <c r="I26" s="17">
        <f>[22]Março!$G$12</f>
        <v>61</v>
      </c>
      <c r="J26" s="17">
        <f>[22]Março!$G$13</f>
        <v>51</v>
      </c>
      <c r="K26" s="17">
        <f>[22]Março!$G$14</f>
        <v>36</v>
      </c>
      <c r="L26" s="17">
        <f>[22]Março!$G$15</f>
        <v>30</v>
      </c>
      <c r="M26" s="17">
        <f>[22]Março!$G$16</f>
        <v>26</v>
      </c>
      <c r="N26" s="17">
        <f>[22]Março!$G$17</f>
        <v>34</v>
      </c>
      <c r="O26" s="17">
        <f>[22]Março!$G$18</f>
        <v>36</v>
      </c>
      <c r="P26" s="17">
        <f>[22]Março!$G$19</f>
        <v>31</v>
      </c>
      <c r="Q26" s="17">
        <f>[22]Março!$G$20</f>
        <v>30</v>
      </c>
      <c r="R26" s="17">
        <f>[22]Março!$G$21</f>
        <v>33</v>
      </c>
      <c r="S26" s="17">
        <f>[22]Março!$G$22</f>
        <v>30</v>
      </c>
      <c r="T26" s="17">
        <f>[22]Março!$G$23</f>
        <v>29</v>
      </c>
      <c r="U26" s="17">
        <f>[22]Março!$G$24</f>
        <v>33</v>
      </c>
      <c r="V26" s="17">
        <f>[22]Março!$G$25</f>
        <v>34</v>
      </c>
      <c r="W26" s="17">
        <f>[22]Março!$G$26</f>
        <v>30</v>
      </c>
      <c r="X26" s="17">
        <f>[22]Março!$G$27</f>
        <v>25</v>
      </c>
      <c r="Y26" s="17">
        <f>[22]Março!$G$28</f>
        <v>21</v>
      </c>
      <c r="Z26" s="17">
        <f>[22]Março!$G$29</f>
        <v>41</v>
      </c>
      <c r="AA26" s="17">
        <f>[22]Março!$G$30</f>
        <v>47</v>
      </c>
      <c r="AB26" s="17">
        <f>[22]Março!$G$31</f>
        <v>76</v>
      </c>
      <c r="AC26" s="17">
        <f>[22]Março!$G$32</f>
        <v>62</v>
      </c>
      <c r="AD26" s="17">
        <f>[22]Março!$G$33</f>
        <v>56</v>
      </c>
      <c r="AE26" s="17">
        <f>[22]Março!$G$34</f>
        <v>35</v>
      </c>
      <c r="AF26" s="17">
        <f>[22]Março!$G$35</f>
        <v>57</v>
      </c>
      <c r="AG26" s="38">
        <f t="shared" si="5"/>
        <v>21</v>
      </c>
      <c r="AH26" s="36">
        <f t="shared" si="6"/>
        <v>41.225806451612904</v>
      </c>
    </row>
    <row r="27" spans="1:34" ht="17.100000000000001" customHeight="1" x14ac:dyDescent="0.2">
      <c r="A27" s="14" t="s">
        <v>17</v>
      </c>
      <c r="B27" s="17">
        <f>[23]Março!$G$5</f>
        <v>45</v>
      </c>
      <c r="C27" s="17">
        <f>[23]Março!$G$6</f>
        <v>54</v>
      </c>
      <c r="D27" s="17">
        <f>[23]Março!$G$7</f>
        <v>43</v>
      </c>
      <c r="E27" s="17">
        <f>[23]Março!$G$8</f>
        <v>45</v>
      </c>
      <c r="F27" s="17">
        <f>[23]Março!$G$9</f>
        <v>40</v>
      </c>
      <c r="G27" s="17">
        <f>[23]Março!$G$10</f>
        <v>48</v>
      </c>
      <c r="H27" s="17">
        <f>[23]Março!$G$11</f>
        <v>53</v>
      </c>
      <c r="I27" s="17">
        <f>[23]Março!$G$12</f>
        <v>68</v>
      </c>
      <c r="J27" s="17">
        <f>[23]Março!$G$13</f>
        <v>50</v>
      </c>
      <c r="K27" s="17">
        <f>[23]Março!$G$14</f>
        <v>45</v>
      </c>
      <c r="L27" s="17">
        <f>[23]Março!$G$15</f>
        <v>39</v>
      </c>
      <c r="M27" s="17">
        <f>[23]Março!$G$16</f>
        <v>40</v>
      </c>
      <c r="N27" s="17">
        <f>[23]Março!$G$17</f>
        <v>47</v>
      </c>
      <c r="O27" s="17">
        <f>[23]Março!$G$18</f>
        <v>44</v>
      </c>
      <c r="P27" s="17">
        <f>[23]Março!$G$19</f>
        <v>42</v>
      </c>
      <c r="Q27" s="17">
        <f>[23]Março!$G$20</f>
        <v>40</v>
      </c>
      <c r="R27" s="17">
        <f>[23]Março!$G$21</f>
        <v>41</v>
      </c>
      <c r="S27" s="17">
        <f>[23]Março!$G$22</f>
        <v>49</v>
      </c>
      <c r="T27" s="17">
        <f>[23]Março!$G$23</f>
        <v>48</v>
      </c>
      <c r="U27" s="17">
        <f>[23]Março!$G$24</f>
        <v>49</v>
      </c>
      <c r="V27" s="17">
        <f>[23]Março!$G$25</f>
        <v>50</v>
      </c>
      <c r="W27" s="17">
        <f>[23]Março!$G$26</f>
        <v>34</v>
      </c>
      <c r="X27" s="17">
        <f>[23]Março!$G$27</f>
        <v>29</v>
      </c>
      <c r="Y27" s="17">
        <f>[23]Março!$G$28</f>
        <v>39</v>
      </c>
      <c r="Z27" s="17">
        <f>[23]Março!$G$29</f>
        <v>49</v>
      </c>
      <c r="AA27" s="17">
        <f>[23]Março!$G$30</f>
        <v>52</v>
      </c>
      <c r="AB27" s="17">
        <f>[23]Março!$G$31</f>
        <v>61</v>
      </c>
      <c r="AC27" s="17">
        <f>[23]Março!$G$32</f>
        <v>53</v>
      </c>
      <c r="AD27" s="17">
        <f>[23]Março!$G$33</f>
        <v>62</v>
      </c>
      <c r="AE27" s="17">
        <f>[23]Março!$G$34</f>
        <v>52</v>
      </c>
      <c r="AF27" s="17">
        <f>[23]Março!$G$35</f>
        <v>52</v>
      </c>
      <c r="AG27" s="38">
        <f t="shared" si="5"/>
        <v>29</v>
      </c>
      <c r="AH27" s="36">
        <f t="shared" si="6"/>
        <v>47.193548387096776</v>
      </c>
    </row>
    <row r="28" spans="1:34" ht="17.100000000000001" customHeight="1" x14ac:dyDescent="0.2">
      <c r="A28" s="14" t="s">
        <v>18</v>
      </c>
      <c r="B28" s="80" t="str">
        <f>[24]Março!$G$5</f>
        <v>*</v>
      </c>
      <c r="C28" s="80" t="str">
        <f>[24]Março!$G$6</f>
        <v>*</v>
      </c>
      <c r="D28" s="80" t="str">
        <f>[24]Março!$G$7</f>
        <v>*</v>
      </c>
      <c r="E28" s="80" t="str">
        <f>[24]Março!$G$8</f>
        <v>*</v>
      </c>
      <c r="F28" s="16" t="str">
        <f>[24]Março!$G$9</f>
        <v>*</v>
      </c>
      <c r="G28" s="17" t="str">
        <f>[24]Março!$G$10</f>
        <v>*</v>
      </c>
      <c r="H28" s="17" t="str">
        <f>[24]Março!$G$11</f>
        <v>*</v>
      </c>
      <c r="I28" s="17" t="str">
        <f>[24]Março!$G$12</f>
        <v>*</v>
      </c>
      <c r="J28" s="17" t="str">
        <f>[24]Março!$G$13</f>
        <v>*</v>
      </c>
      <c r="K28" s="17" t="str">
        <f>[24]Março!$G$14</f>
        <v>*</v>
      </c>
      <c r="L28" s="17" t="str">
        <f>[24]Março!$G$15</f>
        <v>*</v>
      </c>
      <c r="M28" s="17" t="str">
        <f>[24]Março!$G$16</f>
        <v>*</v>
      </c>
      <c r="N28" s="17" t="str">
        <f>[24]Março!$G$17</f>
        <v>*</v>
      </c>
      <c r="O28" s="17" t="str">
        <f>[24]Março!$G$18</f>
        <v>*</v>
      </c>
      <c r="P28" s="17" t="str">
        <f>[24]Março!$G$19</f>
        <v>*</v>
      </c>
      <c r="Q28" s="17" t="str">
        <f>[24]Março!$G$20</f>
        <v>*</v>
      </c>
      <c r="R28" s="17" t="str">
        <f>[24]Março!$G$21</f>
        <v>*</v>
      </c>
      <c r="S28" s="17" t="str">
        <f>[24]Março!$G$22</f>
        <v>*</v>
      </c>
      <c r="T28" s="17" t="str">
        <f>[24]Março!$G$23</f>
        <v>*</v>
      </c>
      <c r="U28" s="17" t="str">
        <f>[24]Março!$G$24</f>
        <v>*</v>
      </c>
      <c r="V28" s="17" t="str">
        <f>[24]Março!$G$25</f>
        <v>*</v>
      </c>
      <c r="W28" s="17" t="str">
        <f>[24]Março!$G$26</f>
        <v>*</v>
      </c>
      <c r="X28" s="17" t="str">
        <f>[24]Março!$G$27</f>
        <v>*</v>
      </c>
      <c r="Y28" s="17" t="str">
        <f>[24]Março!$G$28</f>
        <v>*</v>
      </c>
      <c r="Z28" s="17" t="str">
        <f>[24]Março!$G$29</f>
        <v>*</v>
      </c>
      <c r="AA28" s="17" t="str">
        <f>[24]Março!$G$30</f>
        <v>*</v>
      </c>
      <c r="AB28" s="17" t="str">
        <f>[24]Março!$G$31</f>
        <v>*</v>
      </c>
      <c r="AC28" s="17" t="str">
        <f>[24]Março!$G$32</f>
        <v>*</v>
      </c>
      <c r="AD28" s="17" t="str">
        <f>[24]Março!$G$33</f>
        <v>*</v>
      </c>
      <c r="AE28" s="17" t="str">
        <f>[24]Março!$G$34</f>
        <v>*</v>
      </c>
      <c r="AF28" s="17" t="str">
        <f>[24]Março!$G$35</f>
        <v>*</v>
      </c>
      <c r="AG28" s="38" t="s">
        <v>140</v>
      </c>
      <c r="AH28" s="36" t="s">
        <v>140</v>
      </c>
    </row>
    <row r="29" spans="1:34" ht="17.100000000000001" customHeight="1" x14ac:dyDescent="0.2">
      <c r="A29" s="14" t="s">
        <v>19</v>
      </c>
      <c r="B29" s="17">
        <f>[25]Março!$G$5</f>
        <v>47</v>
      </c>
      <c r="C29" s="17">
        <f>[25]Março!$G$6</f>
        <v>47</v>
      </c>
      <c r="D29" s="17">
        <f>[25]Março!$G$7</f>
        <v>51</v>
      </c>
      <c r="E29" s="17">
        <f>[25]Março!$G$8</f>
        <v>56</v>
      </c>
      <c r="F29" s="17">
        <f>[25]Março!$G$9</f>
        <v>54</v>
      </c>
      <c r="G29" s="17">
        <f>[25]Março!$G$10</f>
        <v>54</v>
      </c>
      <c r="H29" s="17">
        <f>[25]Março!$G$11</f>
        <v>55</v>
      </c>
      <c r="I29" s="17">
        <f>[25]Março!$G$12</f>
        <v>64</v>
      </c>
      <c r="J29" s="17">
        <f>[25]Março!$G$13</f>
        <v>53</v>
      </c>
      <c r="K29" s="17">
        <f>[25]Março!$G$14</f>
        <v>43</v>
      </c>
      <c r="L29" s="17">
        <f>[25]Março!$G$15</f>
        <v>42</v>
      </c>
      <c r="M29" s="17">
        <f>[25]Março!$G$16</f>
        <v>37</v>
      </c>
      <c r="N29" s="17">
        <f>[25]Março!$G$17</f>
        <v>46</v>
      </c>
      <c r="O29" s="17">
        <f>[25]Março!$G$18</f>
        <v>49</v>
      </c>
      <c r="P29" s="17">
        <f>[25]Março!$G$19</f>
        <v>49</v>
      </c>
      <c r="Q29" s="17">
        <f>[25]Março!$G$20</f>
        <v>39</v>
      </c>
      <c r="R29" s="17">
        <f>[25]Março!$G$21</f>
        <v>43</v>
      </c>
      <c r="S29" s="17">
        <f>[25]Março!$G$22</f>
        <v>44</v>
      </c>
      <c r="T29" s="17">
        <f>[25]Março!$G$23</f>
        <v>46</v>
      </c>
      <c r="U29" s="17">
        <f>[25]Março!$G$24</f>
        <v>44</v>
      </c>
      <c r="V29" s="17">
        <f>[25]Março!$G$25</f>
        <v>46</v>
      </c>
      <c r="W29" s="17">
        <f>[25]Março!$G$26</f>
        <v>35</v>
      </c>
      <c r="X29" s="17">
        <f>[25]Março!$G$27</f>
        <v>41</v>
      </c>
      <c r="Y29" s="17">
        <f>[25]Março!$G$28</f>
        <v>38</v>
      </c>
      <c r="Z29" s="17">
        <f>[25]Março!$G$29</f>
        <v>35</v>
      </c>
      <c r="AA29" s="17">
        <f>[25]Março!$G$30</f>
        <v>51</v>
      </c>
      <c r="AB29" s="17">
        <f>[25]Março!$G$31</f>
        <v>59</v>
      </c>
      <c r="AC29" s="17">
        <f>[25]Março!$G$32</f>
        <v>66</v>
      </c>
      <c r="AD29" s="17">
        <f>[25]Março!$G$33</f>
        <v>66</v>
      </c>
      <c r="AE29" s="17">
        <f>[25]Março!$G$34</f>
        <v>55</v>
      </c>
      <c r="AF29" s="17">
        <f>[25]Março!$G$35</f>
        <v>60</v>
      </c>
      <c r="AG29" s="38">
        <f t="shared" si="5"/>
        <v>35</v>
      </c>
      <c r="AH29" s="36">
        <f t="shared" si="6"/>
        <v>48.87096774193548</v>
      </c>
    </row>
    <row r="30" spans="1:34" ht="17.100000000000001" customHeight="1" x14ac:dyDescent="0.2">
      <c r="A30" s="14" t="s">
        <v>31</v>
      </c>
      <c r="B30" s="17">
        <f>[26]Março!$G$5</f>
        <v>47</v>
      </c>
      <c r="C30" s="17">
        <f>[26]Março!$G$6</f>
        <v>48</v>
      </c>
      <c r="D30" s="17">
        <f>[26]Março!$G$7</f>
        <v>51</v>
      </c>
      <c r="E30" s="17">
        <f>[26]Março!$G$8</f>
        <v>63</v>
      </c>
      <c r="F30" s="17">
        <f>[26]Março!$G$9</f>
        <v>48</v>
      </c>
      <c r="G30" s="17">
        <f>[26]Março!$G$10</f>
        <v>49</v>
      </c>
      <c r="H30" s="17">
        <f>[26]Março!$G$11</f>
        <v>54</v>
      </c>
      <c r="I30" s="17">
        <f>[26]Março!$G$12</f>
        <v>56</v>
      </c>
      <c r="J30" s="17">
        <f>[26]Março!$G$13</f>
        <v>46</v>
      </c>
      <c r="K30" s="17">
        <f>[26]Março!$G$14</f>
        <v>46</v>
      </c>
      <c r="L30" s="17">
        <f>[26]Março!$G$15</f>
        <v>44</v>
      </c>
      <c r="M30" s="17">
        <f>[26]Março!$G$16</f>
        <v>43</v>
      </c>
      <c r="N30" s="17">
        <f>[26]Março!$G$17</f>
        <v>42</v>
      </c>
      <c r="O30" s="17">
        <f>[26]Março!$G$18</f>
        <v>41</v>
      </c>
      <c r="P30" s="17">
        <f>[26]Março!$G$19</f>
        <v>38</v>
      </c>
      <c r="Q30" s="17">
        <f>[26]Março!$G$20</f>
        <v>41</v>
      </c>
      <c r="R30" s="17">
        <f>[26]Março!$G$21</f>
        <v>34</v>
      </c>
      <c r="S30" s="17">
        <f>[26]Março!$G$22</f>
        <v>40</v>
      </c>
      <c r="T30" s="17">
        <f>[26]Março!$G$23</f>
        <v>40</v>
      </c>
      <c r="U30" s="17">
        <f>[26]Março!$G$24</f>
        <v>41</v>
      </c>
      <c r="V30" s="17">
        <f>[26]Março!$G$25</f>
        <v>44</v>
      </c>
      <c r="W30" s="17">
        <f>[26]Março!$G$26</f>
        <v>28</v>
      </c>
      <c r="X30" s="17">
        <f>[26]Março!$G$27</f>
        <v>34</v>
      </c>
      <c r="Y30" s="17">
        <f>[26]Março!$G$28</f>
        <v>29</v>
      </c>
      <c r="Z30" s="17">
        <f>[26]Março!$G$29</f>
        <v>42</v>
      </c>
      <c r="AA30" s="17">
        <f>[26]Março!$G$30</f>
        <v>48</v>
      </c>
      <c r="AB30" s="17">
        <f>[26]Março!$G$31</f>
        <v>63</v>
      </c>
      <c r="AC30" s="17">
        <f>[26]Março!$G$32</f>
        <v>56</v>
      </c>
      <c r="AD30" s="17">
        <f>[26]Março!$G$33</f>
        <v>56</v>
      </c>
      <c r="AE30" s="17">
        <f>[26]Março!$G$34</f>
        <v>48</v>
      </c>
      <c r="AF30" s="17">
        <f>[26]Março!$G$35</f>
        <v>50</v>
      </c>
      <c r="AG30" s="38">
        <f t="shared" si="5"/>
        <v>28</v>
      </c>
      <c r="AH30" s="36">
        <f>AVERAGE(B30:AF30)</f>
        <v>45.483870967741936</v>
      </c>
    </row>
    <row r="31" spans="1:34" ht="17.100000000000001" customHeight="1" x14ac:dyDescent="0.2">
      <c r="A31" s="14" t="s">
        <v>49</v>
      </c>
      <c r="B31" s="17">
        <f>[27]Março!$G$5</f>
        <v>48</v>
      </c>
      <c r="C31" s="17">
        <f>[27]Março!$G$6</f>
        <v>53</v>
      </c>
      <c r="D31" s="17">
        <f>[27]Março!$G$7</f>
        <v>50</v>
      </c>
      <c r="E31" s="17">
        <f>[27]Março!$G$8</f>
        <v>57</v>
      </c>
      <c r="F31" s="17">
        <f>[27]Março!$G$9</f>
        <v>49</v>
      </c>
      <c r="G31" s="17">
        <f>[27]Março!$G$10</f>
        <v>34</v>
      </c>
      <c r="H31" s="17">
        <f>[27]Março!$G$11</f>
        <v>48</v>
      </c>
      <c r="I31" s="17">
        <f>[27]Março!$G$12</f>
        <v>53</v>
      </c>
      <c r="J31" s="17">
        <f>[27]Março!$G$13</f>
        <v>52</v>
      </c>
      <c r="K31" s="17">
        <f>[27]Março!$G$14</f>
        <v>59</v>
      </c>
      <c r="L31" s="17">
        <f>[27]Março!$G$15</f>
        <v>51</v>
      </c>
      <c r="M31" s="17">
        <f>[27]Março!$G$16</f>
        <v>53</v>
      </c>
      <c r="N31" s="17">
        <f>[27]Março!$G$17</f>
        <v>50</v>
      </c>
      <c r="O31" s="17">
        <f>[27]Março!$G$18</f>
        <v>50</v>
      </c>
      <c r="P31" s="17">
        <f>[27]Março!$G$19</f>
        <v>51</v>
      </c>
      <c r="Q31" s="17">
        <f>[27]Março!$G$20</f>
        <v>53</v>
      </c>
      <c r="R31" s="17">
        <f>[27]Março!$G$21</f>
        <v>50</v>
      </c>
      <c r="S31" s="17">
        <f>[27]Março!$G$22</f>
        <v>46</v>
      </c>
      <c r="T31" s="17">
        <f>[27]Março!$G$23</f>
        <v>56</v>
      </c>
      <c r="U31" s="17">
        <f>[27]Março!$G$24</f>
        <v>50</v>
      </c>
      <c r="V31" s="17">
        <f>[27]Março!$G$25</f>
        <v>52</v>
      </c>
      <c r="W31" s="17">
        <f>[27]Março!$G$26</f>
        <v>42</v>
      </c>
      <c r="X31" s="17">
        <f>[27]Março!$G$27</f>
        <v>39</v>
      </c>
      <c r="Y31" s="17">
        <f>[27]Março!$G$28</f>
        <v>43</v>
      </c>
      <c r="Z31" s="17">
        <f>[27]Março!$G$29</f>
        <v>49</v>
      </c>
      <c r="AA31" s="17">
        <f>[27]Março!$G$30</f>
        <v>48</v>
      </c>
      <c r="AB31" s="17">
        <f>[27]Março!$G$31</f>
        <v>63</v>
      </c>
      <c r="AC31" s="17">
        <f>[27]Março!$G$32</f>
        <v>51</v>
      </c>
      <c r="AD31" s="17">
        <f>[27]Março!$G$33</f>
        <v>61</v>
      </c>
      <c r="AE31" s="17">
        <f>[27]Março!$G$34</f>
        <v>46</v>
      </c>
      <c r="AF31" s="17">
        <f>[27]Março!$G$35</f>
        <v>46</v>
      </c>
      <c r="AG31" s="38">
        <f>MIN(B31:AF31)</f>
        <v>34</v>
      </c>
      <c r="AH31" s="36">
        <f>AVERAGE(B31:AF31)</f>
        <v>50.096774193548384</v>
      </c>
    </row>
    <row r="32" spans="1:34" ht="17.100000000000001" customHeight="1" x14ac:dyDescent="0.2">
      <c r="A32" s="14" t="s">
        <v>20</v>
      </c>
      <c r="B32" s="17">
        <f>[28]Março!$G$5</f>
        <v>45</v>
      </c>
      <c r="C32" s="17">
        <f>[28]Março!$G$6</f>
        <v>50</v>
      </c>
      <c r="D32" s="17">
        <f>[28]Março!$G$7</f>
        <v>42</v>
      </c>
      <c r="E32" s="17">
        <f>[28]Março!$G$8</f>
        <v>53</v>
      </c>
      <c r="F32" s="17">
        <f>[28]Março!$G$9</f>
        <v>45</v>
      </c>
      <c r="G32" s="17">
        <f>[28]Março!$G$10</f>
        <v>55</v>
      </c>
      <c r="H32" s="17">
        <f>[28]Março!$G$11</f>
        <v>53</v>
      </c>
      <c r="I32" s="17">
        <f>[28]Março!$G$12</f>
        <v>54</v>
      </c>
      <c r="J32" s="17">
        <f>[28]Março!$G$13</f>
        <v>73</v>
      </c>
      <c r="K32" s="17">
        <f>[28]Março!$G$14</f>
        <v>47</v>
      </c>
      <c r="L32" s="17">
        <f>[28]Março!$G$15</f>
        <v>50</v>
      </c>
      <c r="M32" s="17">
        <f>[28]Março!$G$16</f>
        <v>47</v>
      </c>
      <c r="N32" s="17">
        <f>[28]Março!$G$17</f>
        <v>49</v>
      </c>
      <c r="O32" s="17">
        <f>[28]Março!$G$18</f>
        <v>49</v>
      </c>
      <c r="P32" s="17">
        <f>[28]Março!$G$19</f>
        <v>46</v>
      </c>
      <c r="Q32" s="17">
        <f>[28]Março!$G$20</f>
        <v>40</v>
      </c>
      <c r="R32" s="17">
        <f>[28]Março!$G$21</f>
        <v>48</v>
      </c>
      <c r="S32" s="17">
        <f>[28]Março!$G$22</f>
        <v>47</v>
      </c>
      <c r="T32" s="17">
        <f>[28]Março!$G$23</f>
        <v>61</v>
      </c>
      <c r="U32" s="17">
        <f>[28]Março!$G$24</f>
        <v>52</v>
      </c>
      <c r="V32" s="17">
        <f>[28]Março!$G$25</f>
        <v>52</v>
      </c>
      <c r="W32" s="17">
        <f>[28]Março!$G$26</f>
        <v>46</v>
      </c>
      <c r="X32" s="17">
        <f>[28]Março!$G$27</f>
        <v>41</v>
      </c>
      <c r="Y32" s="17">
        <f>[28]Março!$G$28</f>
        <v>33</v>
      </c>
      <c r="Z32" s="17">
        <f>[28]Março!$G$29</f>
        <v>41</v>
      </c>
      <c r="AA32" s="17">
        <f>[28]Março!$G$30</f>
        <v>39</v>
      </c>
      <c r="AB32" s="17">
        <f>[28]Março!$G$31</f>
        <v>54</v>
      </c>
      <c r="AC32" s="17">
        <f>[28]Março!$G$32</f>
        <v>41</v>
      </c>
      <c r="AD32" s="17">
        <f>[28]Março!$G$33</f>
        <v>55</v>
      </c>
      <c r="AE32" s="17">
        <f>[28]Março!$G$34</f>
        <v>57</v>
      </c>
      <c r="AF32" s="17">
        <f>[28]Março!$G$35</f>
        <v>49</v>
      </c>
      <c r="AG32" s="38">
        <f>MIN(B32:AF32)</f>
        <v>33</v>
      </c>
      <c r="AH32" s="36">
        <f>AVERAGE(B32:AF32)</f>
        <v>48.838709677419352</v>
      </c>
    </row>
    <row r="33" spans="1:35" s="5" customFormat="1" ht="17.100000000000001" customHeight="1" thickBot="1" x14ac:dyDescent="0.25">
      <c r="A33" s="113" t="s">
        <v>35</v>
      </c>
      <c r="B33" s="82">
        <f t="shared" ref="B33:AG33" si="9">MIN(B5:B32)</f>
        <v>42</v>
      </c>
      <c r="C33" s="82">
        <f t="shared" si="9"/>
        <v>41</v>
      </c>
      <c r="D33" s="82">
        <f t="shared" si="9"/>
        <v>40</v>
      </c>
      <c r="E33" s="82">
        <f t="shared" si="9"/>
        <v>34</v>
      </c>
      <c r="F33" s="82">
        <f t="shared" si="9"/>
        <v>34</v>
      </c>
      <c r="G33" s="82">
        <f t="shared" si="9"/>
        <v>34</v>
      </c>
      <c r="H33" s="82">
        <f t="shared" si="9"/>
        <v>40</v>
      </c>
      <c r="I33" s="82">
        <f t="shared" si="9"/>
        <v>43</v>
      </c>
      <c r="J33" s="82">
        <f t="shared" si="9"/>
        <v>44</v>
      </c>
      <c r="K33" s="82">
        <f t="shared" si="9"/>
        <v>36</v>
      </c>
      <c r="L33" s="82">
        <f t="shared" si="9"/>
        <v>30</v>
      </c>
      <c r="M33" s="82">
        <f t="shared" si="9"/>
        <v>25</v>
      </c>
      <c r="N33" s="82">
        <f t="shared" si="9"/>
        <v>34</v>
      </c>
      <c r="O33" s="82">
        <f t="shared" si="9"/>
        <v>36</v>
      </c>
      <c r="P33" s="82">
        <f t="shared" si="9"/>
        <v>31</v>
      </c>
      <c r="Q33" s="82">
        <f t="shared" si="9"/>
        <v>30</v>
      </c>
      <c r="R33" s="82">
        <f t="shared" si="9"/>
        <v>31</v>
      </c>
      <c r="S33" s="82">
        <f t="shared" si="9"/>
        <v>30</v>
      </c>
      <c r="T33" s="82">
        <f t="shared" si="9"/>
        <v>29</v>
      </c>
      <c r="U33" s="82">
        <f t="shared" si="9"/>
        <v>33</v>
      </c>
      <c r="V33" s="82">
        <f t="shared" si="9"/>
        <v>34</v>
      </c>
      <c r="W33" s="82">
        <f t="shared" si="9"/>
        <v>28</v>
      </c>
      <c r="X33" s="82">
        <f t="shared" si="9"/>
        <v>17</v>
      </c>
      <c r="Y33" s="82">
        <f t="shared" si="9"/>
        <v>21</v>
      </c>
      <c r="Z33" s="82">
        <f t="shared" si="9"/>
        <v>34</v>
      </c>
      <c r="AA33" s="82">
        <f t="shared" si="9"/>
        <v>39</v>
      </c>
      <c r="AB33" s="82">
        <f t="shared" si="9"/>
        <v>47</v>
      </c>
      <c r="AC33" s="82">
        <f t="shared" si="9"/>
        <v>39</v>
      </c>
      <c r="AD33" s="82">
        <f t="shared" si="9"/>
        <v>46</v>
      </c>
      <c r="AE33" s="82">
        <f t="shared" si="9"/>
        <v>35</v>
      </c>
      <c r="AF33" s="82">
        <f t="shared" si="9"/>
        <v>39</v>
      </c>
      <c r="AG33" s="114">
        <f t="shared" si="9"/>
        <v>17</v>
      </c>
      <c r="AH33" s="105">
        <f>AVERAGE(AH5:AH32)</f>
        <v>47.302860142645081</v>
      </c>
    </row>
    <row r="34" spans="1:35" x14ac:dyDescent="0.2">
      <c r="A34" s="84"/>
      <c r="B34" s="85"/>
      <c r="C34" s="85"/>
      <c r="D34" s="85"/>
      <c r="E34" s="85"/>
      <c r="F34" s="85"/>
      <c r="G34" s="85"/>
      <c r="H34" s="85"/>
      <c r="I34" s="85"/>
      <c r="J34" s="85"/>
      <c r="K34" s="85"/>
      <c r="L34" s="85"/>
      <c r="M34" s="85"/>
      <c r="N34" s="85"/>
      <c r="O34" s="85"/>
      <c r="P34" s="85"/>
      <c r="Q34" s="85"/>
      <c r="R34" s="85"/>
      <c r="S34" s="85"/>
      <c r="T34" s="85"/>
      <c r="U34" s="85"/>
      <c r="V34" s="85"/>
      <c r="W34" s="85"/>
      <c r="X34" s="85"/>
      <c r="Y34" s="85"/>
      <c r="Z34" s="85"/>
      <c r="AA34" s="85"/>
      <c r="AB34" s="85"/>
      <c r="AC34" s="85"/>
      <c r="AD34" s="86"/>
      <c r="AE34" s="87"/>
      <c r="AF34" s="88"/>
      <c r="AG34" s="88"/>
      <c r="AH34" s="89"/>
    </row>
    <row r="35" spans="1:35" x14ac:dyDescent="0.2">
      <c r="A35" s="95"/>
      <c r="B35" s="91"/>
      <c r="C35" s="91"/>
      <c r="D35" s="92" t="s">
        <v>139</v>
      </c>
      <c r="E35" s="92"/>
      <c r="F35" s="92"/>
      <c r="G35" s="92"/>
      <c r="H35" s="93"/>
      <c r="I35" s="93"/>
      <c r="J35" s="93"/>
      <c r="K35" s="93"/>
      <c r="L35" s="93"/>
      <c r="M35" s="93" t="s">
        <v>51</v>
      </c>
      <c r="N35" s="93"/>
      <c r="O35" s="93"/>
      <c r="P35" s="93"/>
      <c r="Q35" s="93"/>
      <c r="R35" s="93"/>
      <c r="S35" s="93"/>
      <c r="T35" s="93"/>
      <c r="U35" s="93"/>
      <c r="V35" s="93" t="s">
        <v>59</v>
      </c>
      <c r="W35" s="93"/>
      <c r="X35" s="93"/>
      <c r="Y35" s="93"/>
      <c r="Z35" s="93"/>
      <c r="AA35" s="93"/>
      <c r="AB35" s="93"/>
      <c r="AC35" s="93"/>
      <c r="AD35" s="91"/>
      <c r="AE35" s="93"/>
      <c r="AF35" s="93"/>
      <c r="AG35" s="91"/>
      <c r="AH35" s="99"/>
    </row>
    <row r="36" spans="1:35" x14ac:dyDescent="0.2">
      <c r="A36" s="95"/>
      <c r="B36" s="93"/>
      <c r="C36" s="93"/>
      <c r="D36" s="93"/>
      <c r="E36" s="93"/>
      <c r="F36" s="93"/>
      <c r="G36" s="93"/>
      <c r="H36" s="93"/>
      <c r="I36" s="93"/>
      <c r="J36" s="96"/>
      <c r="K36" s="96"/>
      <c r="L36" s="96"/>
      <c r="M36" s="96" t="s">
        <v>52</v>
      </c>
      <c r="N36" s="96"/>
      <c r="O36" s="96"/>
      <c r="P36" s="96"/>
      <c r="Q36" s="93"/>
      <c r="R36" s="93"/>
      <c r="S36" s="93"/>
      <c r="T36" s="93"/>
      <c r="U36" s="93"/>
      <c r="V36" s="96" t="s">
        <v>60</v>
      </c>
      <c r="W36" s="96"/>
      <c r="X36" s="93"/>
      <c r="Y36" s="93"/>
      <c r="Z36" s="93"/>
      <c r="AA36" s="93"/>
      <c r="AB36" s="93"/>
      <c r="AC36" s="93"/>
      <c r="AD36" s="91"/>
      <c r="AE36" s="97"/>
      <c r="AF36" s="98"/>
      <c r="AG36" s="93"/>
      <c r="AH36" s="99"/>
      <c r="AI36" s="2"/>
    </row>
    <row r="37" spans="1:35" ht="13.5" thickBot="1" x14ac:dyDescent="0.25">
      <c r="A37" s="102"/>
      <c r="B37" s="103"/>
      <c r="C37" s="103"/>
      <c r="D37" s="103"/>
      <c r="E37" s="103"/>
      <c r="F37" s="103"/>
      <c r="G37" s="103"/>
      <c r="H37" s="103"/>
      <c r="I37" s="103"/>
      <c r="J37" s="103"/>
      <c r="K37" s="103"/>
      <c r="L37" s="103"/>
      <c r="M37" s="103"/>
      <c r="N37" s="103"/>
      <c r="O37" s="103"/>
      <c r="P37" s="103"/>
      <c r="Q37" s="103"/>
      <c r="R37" s="103"/>
      <c r="S37" s="103"/>
      <c r="T37" s="103"/>
      <c r="U37" s="103"/>
      <c r="V37" s="103"/>
      <c r="W37" s="103"/>
      <c r="X37" s="103"/>
      <c r="Y37" s="103"/>
      <c r="Z37" s="103"/>
      <c r="AA37" s="103"/>
      <c r="AB37" s="103"/>
      <c r="AC37" s="103"/>
      <c r="AD37" s="106"/>
      <c r="AE37" s="107"/>
      <c r="AF37" s="108"/>
      <c r="AG37" s="109"/>
      <c r="AH37" s="110"/>
      <c r="AI37" s="2"/>
    </row>
    <row r="42" spans="1:35" x14ac:dyDescent="0.2">
      <c r="K42" s="2" t="s">
        <v>50</v>
      </c>
      <c r="W42" s="2" t="s">
        <v>50</v>
      </c>
    </row>
    <row r="43" spans="1:35" x14ac:dyDescent="0.2">
      <c r="M43" s="2" t="s">
        <v>50</v>
      </c>
    </row>
  </sheetData>
  <mergeCells count="34">
    <mergeCell ref="M3:M4"/>
    <mergeCell ref="AF3:AF4"/>
    <mergeCell ref="A1:AG1"/>
    <mergeCell ref="A2:A4"/>
    <mergeCell ref="B2:AH2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Y3:Y4"/>
    <mergeCell ref="N3:N4"/>
    <mergeCell ref="O3:O4"/>
    <mergeCell ref="P3:P4"/>
    <mergeCell ref="Q3:Q4"/>
    <mergeCell ref="R3:R4"/>
    <mergeCell ref="S3:S4"/>
    <mergeCell ref="T3:T4"/>
    <mergeCell ref="U3:U4"/>
    <mergeCell ref="V3:V4"/>
    <mergeCell ref="W3:W4"/>
    <mergeCell ref="X3:X4"/>
    <mergeCell ref="Z3:Z4"/>
    <mergeCell ref="AE3:AE4"/>
    <mergeCell ref="AA3:AA4"/>
    <mergeCell ref="AB3:AB4"/>
    <mergeCell ref="AC3:AC4"/>
    <mergeCell ref="AD3:AD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5"/>
  <sheetViews>
    <sheetView zoomScale="90" zoomScaleNormal="90" workbookViewId="0">
      <selection activeCell="AB42" sqref="AB42"/>
    </sheetView>
  </sheetViews>
  <sheetFormatPr defaultRowHeight="12.75" x14ac:dyDescent="0.2"/>
  <cols>
    <col min="1" max="1" width="18.85546875" style="2" customWidth="1"/>
    <col min="2" max="3" width="5.85546875" style="3" customWidth="1"/>
    <col min="4" max="4" width="6.28515625" style="3" customWidth="1"/>
    <col min="5" max="5" width="5.7109375" style="3" customWidth="1"/>
    <col min="6" max="7" width="5.85546875" style="3" customWidth="1"/>
    <col min="8" max="8" width="6.28515625" style="3" customWidth="1"/>
    <col min="9" max="9" width="5.85546875" style="3" customWidth="1"/>
    <col min="10" max="10" width="5.5703125" style="3" customWidth="1"/>
    <col min="11" max="11" width="5.85546875" style="3" customWidth="1"/>
    <col min="12" max="13" width="5.140625" style="3" customWidth="1"/>
    <col min="14" max="14" width="5.28515625" style="3" customWidth="1"/>
    <col min="15" max="15" width="5.140625" style="3" customWidth="1"/>
    <col min="16" max="16" width="5" style="3" customWidth="1"/>
    <col min="17" max="17" width="5.140625" style="3" customWidth="1"/>
    <col min="18" max="18" width="5" style="3" customWidth="1"/>
    <col min="19" max="19" width="5.140625" style="3" customWidth="1"/>
    <col min="20" max="20" width="5.28515625" style="3" customWidth="1"/>
    <col min="21" max="21" width="5.140625" style="3" customWidth="1"/>
    <col min="22" max="22" width="5.28515625" style="3" customWidth="1"/>
    <col min="23" max="23" width="5" style="3" customWidth="1"/>
    <col min="24" max="26" width="5.140625" style="3" customWidth="1"/>
    <col min="27" max="27" width="5" style="3" customWidth="1"/>
    <col min="28" max="28" width="5.42578125" style="3" bestFit="1" customWidth="1"/>
    <col min="29" max="29" width="5" style="3" customWidth="1"/>
    <col min="30" max="30" width="5.42578125" style="3" bestFit="1" customWidth="1"/>
    <col min="31" max="31" width="5.140625" style="3" customWidth="1"/>
    <col min="32" max="32" width="5.28515625" style="3" customWidth="1"/>
    <col min="33" max="33" width="7.42578125" style="9" bestFit="1" customWidth="1"/>
  </cols>
  <sheetData>
    <row r="1" spans="1:33" ht="20.100000000000001" customHeight="1" x14ac:dyDescent="0.2">
      <c r="A1" s="136" t="s">
        <v>28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  <c r="Y1" s="136"/>
      <c r="Z1" s="136"/>
      <c r="AA1" s="136"/>
      <c r="AB1" s="136"/>
      <c r="AC1" s="136"/>
      <c r="AD1" s="136"/>
      <c r="AE1" s="136"/>
      <c r="AF1" s="136"/>
      <c r="AG1" s="136"/>
    </row>
    <row r="2" spans="1:33" s="4" customFormat="1" ht="20.100000000000001" customHeight="1" x14ac:dyDescent="0.2">
      <c r="A2" s="137" t="s">
        <v>21</v>
      </c>
      <c r="B2" s="135" t="s">
        <v>138</v>
      </c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5"/>
      <c r="W2" s="135"/>
      <c r="X2" s="135"/>
      <c r="Y2" s="135"/>
      <c r="Z2" s="135"/>
      <c r="AA2" s="135"/>
      <c r="AB2" s="135"/>
      <c r="AC2" s="135"/>
      <c r="AD2" s="135"/>
      <c r="AE2" s="135"/>
      <c r="AF2" s="135"/>
      <c r="AG2" s="135"/>
    </row>
    <row r="3" spans="1:33" s="5" customFormat="1" ht="20.100000000000001" customHeight="1" x14ac:dyDescent="0.2">
      <c r="A3" s="137"/>
      <c r="B3" s="134">
        <v>1</v>
      </c>
      <c r="C3" s="134">
        <f>SUM(B3+1)</f>
        <v>2</v>
      </c>
      <c r="D3" s="134">
        <f t="shared" ref="D3:AD3" si="0">SUM(C3+1)</f>
        <v>3</v>
      </c>
      <c r="E3" s="134">
        <f t="shared" si="0"/>
        <v>4</v>
      </c>
      <c r="F3" s="134">
        <f t="shared" si="0"/>
        <v>5</v>
      </c>
      <c r="G3" s="134">
        <f t="shared" si="0"/>
        <v>6</v>
      </c>
      <c r="H3" s="134">
        <f t="shared" si="0"/>
        <v>7</v>
      </c>
      <c r="I3" s="134">
        <f t="shared" si="0"/>
        <v>8</v>
      </c>
      <c r="J3" s="134">
        <f t="shared" si="0"/>
        <v>9</v>
      </c>
      <c r="K3" s="134">
        <f t="shared" si="0"/>
        <v>10</v>
      </c>
      <c r="L3" s="134">
        <f t="shared" si="0"/>
        <v>11</v>
      </c>
      <c r="M3" s="134">
        <f t="shared" si="0"/>
        <v>12</v>
      </c>
      <c r="N3" s="134">
        <f t="shared" si="0"/>
        <v>13</v>
      </c>
      <c r="O3" s="134">
        <f t="shared" si="0"/>
        <v>14</v>
      </c>
      <c r="P3" s="134">
        <f t="shared" si="0"/>
        <v>15</v>
      </c>
      <c r="Q3" s="134">
        <f t="shared" si="0"/>
        <v>16</v>
      </c>
      <c r="R3" s="134">
        <f t="shared" si="0"/>
        <v>17</v>
      </c>
      <c r="S3" s="134">
        <f t="shared" si="0"/>
        <v>18</v>
      </c>
      <c r="T3" s="134">
        <f t="shared" si="0"/>
        <v>19</v>
      </c>
      <c r="U3" s="134">
        <f t="shared" si="0"/>
        <v>20</v>
      </c>
      <c r="V3" s="134">
        <f t="shared" si="0"/>
        <v>21</v>
      </c>
      <c r="W3" s="134">
        <f t="shared" si="0"/>
        <v>22</v>
      </c>
      <c r="X3" s="134">
        <f t="shared" si="0"/>
        <v>23</v>
      </c>
      <c r="Y3" s="134">
        <f t="shared" si="0"/>
        <v>24</v>
      </c>
      <c r="Z3" s="134">
        <f t="shared" si="0"/>
        <v>25</v>
      </c>
      <c r="AA3" s="134">
        <f t="shared" si="0"/>
        <v>26</v>
      </c>
      <c r="AB3" s="134">
        <f t="shared" si="0"/>
        <v>27</v>
      </c>
      <c r="AC3" s="134">
        <f t="shared" si="0"/>
        <v>28</v>
      </c>
      <c r="AD3" s="134">
        <f t="shared" si="0"/>
        <v>29</v>
      </c>
      <c r="AE3" s="134">
        <v>30</v>
      </c>
      <c r="AF3" s="134">
        <v>31</v>
      </c>
      <c r="AG3" s="31" t="s">
        <v>41</v>
      </c>
    </row>
    <row r="4" spans="1:33" s="5" customFormat="1" ht="20.100000000000001" customHeight="1" x14ac:dyDescent="0.2">
      <c r="A4" s="137"/>
      <c r="B4" s="134"/>
      <c r="C4" s="134"/>
      <c r="D4" s="134"/>
      <c r="E4" s="134"/>
      <c r="F4" s="134"/>
      <c r="G4" s="134"/>
      <c r="H4" s="134"/>
      <c r="I4" s="134"/>
      <c r="J4" s="134"/>
      <c r="K4" s="134"/>
      <c r="L4" s="134"/>
      <c r="M4" s="134"/>
      <c r="N4" s="134"/>
      <c r="O4" s="134"/>
      <c r="P4" s="134"/>
      <c r="Q4" s="134"/>
      <c r="R4" s="134"/>
      <c r="S4" s="134"/>
      <c r="T4" s="134"/>
      <c r="U4" s="134"/>
      <c r="V4" s="134"/>
      <c r="W4" s="134"/>
      <c r="X4" s="134"/>
      <c r="Y4" s="134"/>
      <c r="Z4" s="134"/>
      <c r="AA4" s="134"/>
      <c r="AB4" s="134"/>
      <c r="AC4" s="134"/>
      <c r="AD4" s="134"/>
      <c r="AE4" s="134"/>
      <c r="AF4" s="134"/>
      <c r="AG4" s="31" t="s">
        <v>39</v>
      </c>
    </row>
    <row r="5" spans="1:33" s="5" customFormat="1" ht="20.100000000000001" customHeight="1" x14ac:dyDescent="0.2">
      <c r="A5" s="14" t="s">
        <v>45</v>
      </c>
      <c r="B5" s="15">
        <f>[1]Março!$H$5</f>
        <v>10.44</v>
      </c>
      <c r="C5" s="15">
        <f>[1]Março!$H$6</f>
        <v>12.96</v>
      </c>
      <c r="D5" s="15">
        <f>[1]Março!$H$7</f>
        <v>10.44</v>
      </c>
      <c r="E5" s="15">
        <f>[1]Março!$H$8</f>
        <v>6.12</v>
      </c>
      <c r="F5" s="15">
        <f>[1]Março!$H$9</f>
        <v>11.879999999999999</v>
      </c>
      <c r="G5" s="15">
        <f>[1]Março!$H$10</f>
        <v>9.7200000000000006</v>
      </c>
      <c r="H5" s="15">
        <f>[1]Março!$H$11</f>
        <v>15.120000000000001</v>
      </c>
      <c r="I5" s="15">
        <f>[1]Março!$H$12</f>
        <v>16.559999999999999</v>
      </c>
      <c r="J5" s="15">
        <f>[1]Março!$H$13</f>
        <v>12.24</v>
      </c>
      <c r="K5" s="15">
        <f>[1]Março!$H$14</f>
        <v>12.96</v>
      </c>
      <c r="L5" s="15">
        <f>[1]Março!$H$15</f>
        <v>9.7200000000000006</v>
      </c>
      <c r="M5" s="15">
        <f>[1]Março!$H$16</f>
        <v>13.32</v>
      </c>
      <c r="N5" s="15">
        <f>[1]Março!$H$17</f>
        <v>14.4</v>
      </c>
      <c r="O5" s="15">
        <f>[1]Março!$H$18</f>
        <v>10.8</v>
      </c>
      <c r="P5" s="15">
        <f>[1]Março!$H$19</f>
        <v>7.5600000000000005</v>
      </c>
      <c r="Q5" s="15">
        <f>[1]Março!$H$20</f>
        <v>12.96</v>
      </c>
      <c r="R5" s="15">
        <f>[1]Março!$H$21</f>
        <v>8.64</v>
      </c>
      <c r="S5" s="15">
        <f>[1]Março!$H$22</f>
        <v>10.8</v>
      </c>
      <c r="T5" s="15">
        <f>[1]Março!$H$23</f>
        <v>13.68</v>
      </c>
      <c r="U5" s="15">
        <f>[1]Março!$H$24</f>
        <v>9.7200000000000006</v>
      </c>
      <c r="V5" s="15">
        <f>[1]Março!$H$25</f>
        <v>10.8</v>
      </c>
      <c r="W5" s="15">
        <f>[1]Março!$H$26</f>
        <v>7.2</v>
      </c>
      <c r="X5" s="15">
        <f>[1]Março!$H$27</f>
        <v>6.48</v>
      </c>
      <c r="Y5" s="15">
        <f>[1]Março!$H$28</f>
        <v>11.16</v>
      </c>
      <c r="Z5" s="15">
        <f>[1]Março!$H$29</f>
        <v>9.3600000000000012</v>
      </c>
      <c r="AA5" s="15">
        <f>[1]Março!$H$30</f>
        <v>15.840000000000002</v>
      </c>
      <c r="AB5" s="15">
        <f>[1]Março!$H$31</f>
        <v>12.6</v>
      </c>
      <c r="AC5" s="15">
        <f>[1]Março!$H$32</f>
        <v>9.3600000000000012</v>
      </c>
      <c r="AD5" s="15">
        <f>[1]Março!$H$33</f>
        <v>9</v>
      </c>
      <c r="AE5" s="15">
        <f>[1]Março!$H$34</f>
        <v>16.2</v>
      </c>
      <c r="AF5" s="15">
        <f>[1]Março!$H$35</f>
        <v>26.28</v>
      </c>
      <c r="AG5" s="32">
        <f>MAX(B5:AF5)</f>
        <v>26.28</v>
      </c>
    </row>
    <row r="6" spans="1:33" ht="17.100000000000001" customHeight="1" x14ac:dyDescent="0.2">
      <c r="A6" s="14" t="s">
        <v>0</v>
      </c>
      <c r="B6" s="16">
        <f>[2]Março!$H$5</f>
        <v>21.96</v>
      </c>
      <c r="C6" s="16">
        <f>[2]Março!$H$6</f>
        <v>19.440000000000001</v>
      </c>
      <c r="D6" s="16">
        <f>[2]Março!$H$7</f>
        <v>14.04</v>
      </c>
      <c r="E6" s="16">
        <f>[2]Março!$H$8</f>
        <v>19.8</v>
      </c>
      <c r="F6" s="16">
        <f>[2]Março!$H$9</f>
        <v>8.64</v>
      </c>
      <c r="G6" s="16">
        <f>[2]Março!$H$10</f>
        <v>9.3600000000000012</v>
      </c>
      <c r="H6" s="16">
        <f>[2]Março!$H$11</f>
        <v>16.920000000000002</v>
      </c>
      <c r="I6" s="16">
        <f>[2]Março!$H$12</f>
        <v>13.32</v>
      </c>
      <c r="J6" s="16">
        <f>[2]Março!$H$13</f>
        <v>9.3600000000000012</v>
      </c>
      <c r="K6" s="16">
        <f>[2]Março!$H$14</f>
        <v>9</v>
      </c>
      <c r="L6" s="16">
        <f>[2]Março!$H$15</f>
        <v>11.879999999999999</v>
      </c>
      <c r="M6" s="16">
        <f>[2]Março!$H$16</f>
        <v>16.2</v>
      </c>
      <c r="N6" s="16">
        <f>[2]Março!$H$17</f>
        <v>14.04</v>
      </c>
      <c r="O6" s="16">
        <f>[2]Março!$H$18</f>
        <v>19.440000000000001</v>
      </c>
      <c r="P6" s="16">
        <f>[2]Março!$H$19</f>
        <v>14.04</v>
      </c>
      <c r="Q6" s="16">
        <f>[2]Março!$H$20</f>
        <v>8.2799999999999994</v>
      </c>
      <c r="R6" s="16">
        <f>[2]Março!$H$21</f>
        <v>10.44</v>
      </c>
      <c r="S6" s="16">
        <f>[2]Março!$H$22</f>
        <v>12.96</v>
      </c>
      <c r="T6" s="16">
        <f>[2]Março!$H$23</f>
        <v>15.48</v>
      </c>
      <c r="U6" s="16">
        <f>[2]Março!$H$24</f>
        <v>13.68</v>
      </c>
      <c r="V6" s="16">
        <f>[2]Março!$H$25</f>
        <v>14.76</v>
      </c>
      <c r="W6" s="16">
        <f>[2]Março!$H$26</f>
        <v>12.24</v>
      </c>
      <c r="X6" s="16">
        <f>[2]Março!$H$27</f>
        <v>9.3600000000000012</v>
      </c>
      <c r="Y6" s="16">
        <f>[2]Março!$H$28</f>
        <v>16.920000000000002</v>
      </c>
      <c r="Z6" s="16">
        <f>[2]Março!$H$29</f>
        <v>15.120000000000001</v>
      </c>
      <c r="AA6" s="16">
        <f>[2]Março!$H$30</f>
        <v>12.24</v>
      </c>
      <c r="AB6" s="16">
        <f>[2]Março!$H$31</f>
        <v>18.720000000000002</v>
      </c>
      <c r="AC6" s="16">
        <f>[2]Março!$H$32</f>
        <v>8.64</v>
      </c>
      <c r="AD6" s="16">
        <f>[2]Março!$H$33</f>
        <v>9.3600000000000012</v>
      </c>
      <c r="AE6" s="16">
        <f>[2]Março!$H$34</f>
        <v>8.64</v>
      </c>
      <c r="AF6" s="16">
        <f>[2]Março!$H$35</f>
        <v>10.08</v>
      </c>
      <c r="AG6" s="33">
        <f>MAX(B6:AF6)</f>
        <v>21.96</v>
      </c>
    </row>
    <row r="7" spans="1:33" ht="17.100000000000001" customHeight="1" x14ac:dyDescent="0.2">
      <c r="A7" s="14" t="s">
        <v>1</v>
      </c>
      <c r="B7" s="16">
        <f>[3]Março!$H$5</f>
        <v>8.2799999999999994</v>
      </c>
      <c r="C7" s="16">
        <f>[3]Março!$H$6</f>
        <v>15.120000000000001</v>
      </c>
      <c r="D7" s="16">
        <f>[3]Março!$H$7</f>
        <v>19.079999999999998</v>
      </c>
      <c r="E7" s="16">
        <f>[3]Março!$H$8</f>
        <v>13.68</v>
      </c>
      <c r="F7" s="16">
        <f>[3]Março!$H$9</f>
        <v>11.16</v>
      </c>
      <c r="G7" s="16">
        <f>[3]Março!$H$10</f>
        <v>10.8</v>
      </c>
      <c r="H7" s="16">
        <f>[3]Março!$H$11</f>
        <v>10.08</v>
      </c>
      <c r="I7" s="16">
        <f>[3]Março!$H$12</f>
        <v>12.24</v>
      </c>
      <c r="J7" s="16">
        <f>[3]Março!$H$13</f>
        <v>10.44</v>
      </c>
      <c r="K7" s="16">
        <f>[3]Março!$H$14</f>
        <v>6.84</v>
      </c>
      <c r="L7" s="16">
        <f>[3]Março!$H$15</f>
        <v>14.04</v>
      </c>
      <c r="M7" s="16">
        <f>[3]Março!$H$16</f>
        <v>11.520000000000001</v>
      </c>
      <c r="N7" s="16">
        <f>[3]Março!$H$17</f>
        <v>10.8</v>
      </c>
      <c r="O7" s="16">
        <f>[3]Março!$H$18</f>
        <v>9.3600000000000012</v>
      </c>
      <c r="P7" s="16">
        <f>[3]Março!$H$19</f>
        <v>12.24</v>
      </c>
      <c r="Q7" s="16">
        <f>[3]Março!$H$20</f>
        <v>8.64</v>
      </c>
      <c r="R7" s="16">
        <f>[3]Março!$H$21</f>
        <v>10.44</v>
      </c>
      <c r="S7" s="16">
        <f>[3]Março!$H$22</f>
        <v>12.24</v>
      </c>
      <c r="T7" s="16">
        <f>[3]Março!$H$23</f>
        <v>25.56</v>
      </c>
      <c r="U7" s="16">
        <f>[3]Março!$H$24</f>
        <v>10.44</v>
      </c>
      <c r="V7" s="16">
        <f>[3]Março!$H$25</f>
        <v>7.9200000000000008</v>
      </c>
      <c r="W7" s="16">
        <f>[3]Março!$H$26</f>
        <v>3.24</v>
      </c>
      <c r="X7" s="16">
        <f>[3]Março!$H$27</f>
        <v>11.520000000000001</v>
      </c>
      <c r="Y7" s="16">
        <f>[3]Março!$H$28</f>
        <v>10.44</v>
      </c>
      <c r="Z7" s="16">
        <f>[3]Março!$H$29</f>
        <v>11.16</v>
      </c>
      <c r="AA7" s="16">
        <f>[3]Março!$H$30</f>
        <v>13.68</v>
      </c>
      <c r="AB7" s="16">
        <f>[3]Março!$H$31</f>
        <v>14.4</v>
      </c>
      <c r="AC7" s="16">
        <f>[3]Março!$H$32</f>
        <v>7.2</v>
      </c>
      <c r="AD7" s="16">
        <f>[3]Março!$H$33</f>
        <v>7.2</v>
      </c>
      <c r="AE7" s="16">
        <f>[3]Março!$H$34</f>
        <v>8.64</v>
      </c>
      <c r="AF7" s="16">
        <f>[3]Março!$H$35</f>
        <v>20.16</v>
      </c>
      <c r="AG7" s="33">
        <f t="shared" ref="AG7:AG19" si="1">MAX(B7:AF7)</f>
        <v>25.56</v>
      </c>
    </row>
    <row r="8" spans="1:33" ht="17.100000000000001" customHeight="1" x14ac:dyDescent="0.2">
      <c r="A8" s="14" t="s">
        <v>58</v>
      </c>
      <c r="B8" s="16">
        <f>[4]Março!$H$5</f>
        <v>28.8</v>
      </c>
      <c r="C8" s="16">
        <f>[4]Março!$H$6</f>
        <v>23.400000000000002</v>
      </c>
      <c r="D8" s="16">
        <f>[4]Março!$H$7</f>
        <v>15.120000000000001</v>
      </c>
      <c r="E8" s="16">
        <f>[4]Março!$H$8</f>
        <v>14.76</v>
      </c>
      <c r="F8" s="16">
        <f>[4]Março!$H$9</f>
        <v>13.32</v>
      </c>
      <c r="G8" s="16">
        <f>[4]Março!$H$10</f>
        <v>18.720000000000002</v>
      </c>
      <c r="H8" s="16">
        <f>[4]Março!$H$11</f>
        <v>20.88</v>
      </c>
      <c r="I8" s="16">
        <f>[4]Março!$H$12</f>
        <v>14.76</v>
      </c>
      <c r="J8" s="16">
        <f>[4]Março!$H$13</f>
        <v>12.96</v>
      </c>
      <c r="K8" s="16">
        <f>[4]Março!$H$14</f>
        <v>11.879999999999999</v>
      </c>
      <c r="L8" s="16">
        <f>[4]Março!$H$15</f>
        <v>16.2</v>
      </c>
      <c r="M8" s="16">
        <f>[4]Março!$H$16</f>
        <v>26.64</v>
      </c>
      <c r="N8" s="16">
        <f>[4]Março!$H$17</f>
        <v>16.2</v>
      </c>
      <c r="O8" s="16">
        <f>[4]Março!$H$18</f>
        <v>25.56</v>
      </c>
      <c r="P8" s="16">
        <f>[4]Março!$H$19</f>
        <v>15.48</v>
      </c>
      <c r="Q8" s="16">
        <f>[4]Março!$H$20</f>
        <v>14.4</v>
      </c>
      <c r="R8" s="16">
        <f>[4]Março!$H$21</f>
        <v>16.559999999999999</v>
      </c>
      <c r="S8" s="16">
        <f>[4]Março!$H$22</f>
        <v>18.720000000000002</v>
      </c>
      <c r="T8" s="16">
        <f>[4]Março!$H$23</f>
        <v>18</v>
      </c>
      <c r="U8" s="16">
        <f>[4]Março!$H$24</f>
        <v>18</v>
      </c>
      <c r="V8" s="16">
        <f>[4]Março!$H$25</f>
        <v>14.4</v>
      </c>
      <c r="W8" s="16">
        <f>[4]Março!$H$26</f>
        <v>13.68</v>
      </c>
      <c r="X8" s="16">
        <f>[4]Março!$H$27</f>
        <v>15.840000000000002</v>
      </c>
      <c r="Y8" s="16">
        <f>[4]Março!$H$28</f>
        <v>22.68</v>
      </c>
      <c r="Z8" s="16">
        <f>[4]Março!$H$29</f>
        <v>16.559999999999999</v>
      </c>
      <c r="AA8" s="16">
        <f>[4]Março!$H$30</f>
        <v>14.76</v>
      </c>
      <c r="AB8" s="16">
        <f>[4]Março!$H$31</f>
        <v>15.120000000000001</v>
      </c>
      <c r="AC8" s="16">
        <f>[4]Março!$H$32</f>
        <v>9.3600000000000012</v>
      </c>
      <c r="AD8" s="16">
        <f>[4]Março!$H$33</f>
        <v>12.24</v>
      </c>
      <c r="AE8" s="16">
        <f>[4]Março!$H$34</f>
        <v>14.4</v>
      </c>
      <c r="AF8" s="16">
        <f>[4]Março!$H$35</f>
        <v>17.64</v>
      </c>
      <c r="AG8" s="33">
        <f t="shared" ref="AG8" si="2">MAX(B8:AF8)</f>
        <v>28.8</v>
      </c>
    </row>
    <row r="9" spans="1:33" ht="17.100000000000001" customHeight="1" x14ac:dyDescent="0.2">
      <c r="A9" s="14" t="s">
        <v>46</v>
      </c>
      <c r="B9" s="16">
        <f>[5]Março!$H$5</f>
        <v>10.8</v>
      </c>
      <c r="C9" s="16">
        <f>[5]Março!$H$6</f>
        <v>11.520000000000001</v>
      </c>
      <c r="D9" s="16">
        <f>[5]Março!$H$7</f>
        <v>11.520000000000001</v>
      </c>
      <c r="E9" s="16">
        <f>[5]Março!$H$8</f>
        <v>18.720000000000002</v>
      </c>
      <c r="F9" s="16">
        <f>[5]Março!$H$9</f>
        <v>10.44</v>
      </c>
      <c r="G9" s="16">
        <f>[5]Março!$H$10</f>
        <v>13.32</v>
      </c>
      <c r="H9" s="16">
        <f>[5]Março!$H$11</f>
        <v>10.8</v>
      </c>
      <c r="I9" s="16">
        <f>[5]Março!$H$12</f>
        <v>18.720000000000002</v>
      </c>
      <c r="J9" s="16">
        <f>[5]Março!$H$13</f>
        <v>14.4</v>
      </c>
      <c r="K9" s="16">
        <f>[5]Março!$H$14</f>
        <v>11.520000000000001</v>
      </c>
      <c r="L9" s="16">
        <f>[5]Março!$H$15</f>
        <v>12.6</v>
      </c>
      <c r="M9" s="16">
        <f>[5]Março!$H$16</f>
        <v>11.520000000000001</v>
      </c>
      <c r="N9" s="16">
        <f>[5]Março!$H$17</f>
        <v>11.16</v>
      </c>
      <c r="O9" s="16">
        <f>[5]Março!$H$18</f>
        <v>10.8</v>
      </c>
      <c r="P9" s="16">
        <f>[5]Março!$H$19</f>
        <v>9.7200000000000006</v>
      </c>
      <c r="Q9" s="16">
        <f>[5]Março!$H$20</f>
        <v>12.6</v>
      </c>
      <c r="R9" s="16">
        <f>[5]Março!$H$21</f>
        <v>11.16</v>
      </c>
      <c r="S9" s="16">
        <f>[5]Março!$H$22</f>
        <v>7.5600000000000005</v>
      </c>
      <c r="T9" s="16">
        <f>[5]Março!$H$23</f>
        <v>12.24</v>
      </c>
      <c r="U9" s="16">
        <f>[5]Março!$H$24</f>
        <v>9.3600000000000012</v>
      </c>
      <c r="V9" s="16">
        <f>[5]Março!$H$25</f>
        <v>16.920000000000002</v>
      </c>
      <c r="W9" s="16">
        <f>[5]Março!$H$26</f>
        <v>15.48</v>
      </c>
      <c r="X9" s="16">
        <f>[5]Março!$H$27</f>
        <v>11.520000000000001</v>
      </c>
      <c r="Y9" s="16">
        <f>[5]Março!$H$28</f>
        <v>10.8</v>
      </c>
      <c r="Z9" s="16">
        <f>[5]Março!$H$29</f>
        <v>14.04</v>
      </c>
      <c r="AA9" s="16">
        <f>[5]Março!$H$30</f>
        <v>11.16</v>
      </c>
      <c r="AB9" s="16">
        <f>[5]Março!$H$31</f>
        <v>12.24</v>
      </c>
      <c r="AC9" s="16">
        <f>[5]Março!$H$32</f>
        <v>10.08</v>
      </c>
      <c r="AD9" s="16">
        <f>[5]Março!$H$33</f>
        <v>13.68</v>
      </c>
      <c r="AE9" s="16">
        <f>[5]Março!$H$34</f>
        <v>10.08</v>
      </c>
      <c r="AF9" s="16">
        <f>[5]Março!$H$35</f>
        <v>28.44</v>
      </c>
      <c r="AG9" s="33">
        <f t="shared" si="1"/>
        <v>28.44</v>
      </c>
    </row>
    <row r="10" spans="1:33" ht="17.100000000000001" customHeight="1" x14ac:dyDescent="0.2">
      <c r="A10" s="14" t="s">
        <v>2</v>
      </c>
      <c r="B10" s="16">
        <f>[6]Março!$H$5</f>
        <v>23.759999999999998</v>
      </c>
      <c r="C10" s="16">
        <f>[6]Março!$H$6</f>
        <v>26.28</v>
      </c>
      <c r="D10" s="16">
        <f>[6]Março!$H$7</f>
        <v>18.720000000000002</v>
      </c>
      <c r="E10" s="16">
        <f>[6]Março!$H$8</f>
        <v>20.52</v>
      </c>
      <c r="F10" s="16">
        <f>[6]Março!$H$9</f>
        <v>17.64</v>
      </c>
      <c r="G10" s="16">
        <f>[6]Março!$H$10</f>
        <v>20.52</v>
      </c>
      <c r="H10" s="16">
        <f>[6]Março!$H$11</f>
        <v>10.44</v>
      </c>
      <c r="I10" s="16">
        <f>[6]Março!$H$12</f>
        <v>16.920000000000002</v>
      </c>
      <c r="J10" s="16">
        <f>[6]Março!$H$13</f>
        <v>16.559999999999999</v>
      </c>
      <c r="K10" s="16">
        <f>[6]Março!$H$14</f>
        <v>12.6</v>
      </c>
      <c r="L10" s="16">
        <f>[6]Março!$H$15</f>
        <v>16.2</v>
      </c>
      <c r="M10" s="16">
        <f>[6]Março!$H$16</f>
        <v>15.120000000000001</v>
      </c>
      <c r="N10" s="16">
        <f>[6]Março!$H$17</f>
        <v>20.88</v>
      </c>
      <c r="O10" s="16">
        <f>[6]Março!$H$18</f>
        <v>21.96</v>
      </c>
      <c r="P10" s="16">
        <f>[6]Março!$H$19</f>
        <v>23.759999999999998</v>
      </c>
      <c r="Q10" s="16">
        <f>[6]Março!$H$20</f>
        <v>17.64</v>
      </c>
      <c r="R10" s="16">
        <f>[6]Março!$H$21</f>
        <v>15.48</v>
      </c>
      <c r="S10" s="16">
        <f>[6]Março!$H$22</f>
        <v>21.6</v>
      </c>
      <c r="T10" s="16">
        <f>[6]Março!$H$23</f>
        <v>19.8</v>
      </c>
      <c r="U10" s="16">
        <f>[6]Março!$H$24</f>
        <v>20.52</v>
      </c>
      <c r="V10" s="16">
        <f>[6]Março!$H$25</f>
        <v>14.04</v>
      </c>
      <c r="W10" s="16">
        <f>[6]Março!$H$26</f>
        <v>13.68</v>
      </c>
      <c r="X10" s="16">
        <f>[6]Março!$H$27</f>
        <v>15.840000000000002</v>
      </c>
      <c r="Y10" s="16">
        <f>[6]Março!$H$28</f>
        <v>21.240000000000002</v>
      </c>
      <c r="Z10" s="16">
        <f>[6]Março!$H$29</f>
        <v>21.96</v>
      </c>
      <c r="AA10" s="16">
        <f>[6]Março!$H$30</f>
        <v>14.76</v>
      </c>
      <c r="AB10" s="16">
        <f>[6]Março!$H$31</f>
        <v>16.920000000000002</v>
      </c>
      <c r="AC10" s="16">
        <f>[6]Março!$H$32</f>
        <v>12.96</v>
      </c>
      <c r="AD10" s="16">
        <f>[6]Março!$H$33</f>
        <v>11.16</v>
      </c>
      <c r="AE10" s="16">
        <f>[6]Março!$H$34</f>
        <v>12.96</v>
      </c>
      <c r="AF10" s="16">
        <f>[6]Março!$H$35</f>
        <v>27.36</v>
      </c>
      <c r="AG10" s="33">
        <f t="shared" si="1"/>
        <v>27.36</v>
      </c>
    </row>
    <row r="11" spans="1:33" ht="17.100000000000001" customHeight="1" x14ac:dyDescent="0.2">
      <c r="A11" s="14" t="s">
        <v>3</v>
      </c>
      <c r="B11" s="16">
        <f>[7]Março!$H$5</f>
        <v>21.240000000000002</v>
      </c>
      <c r="C11" s="16">
        <f>[7]Março!$H$6</f>
        <v>8.2799999999999994</v>
      </c>
      <c r="D11" s="16">
        <f>[7]Março!$H$7</f>
        <v>16.559999999999999</v>
      </c>
      <c r="E11" s="16">
        <f>[7]Março!$H$8</f>
        <v>12.24</v>
      </c>
      <c r="F11" s="16">
        <f>[7]Março!$H$9</f>
        <v>10.08</v>
      </c>
      <c r="G11" s="16">
        <f>[7]Março!$H$10</f>
        <v>10.44</v>
      </c>
      <c r="H11" s="16">
        <f>[7]Março!$H$11</f>
        <v>11.16</v>
      </c>
      <c r="I11" s="16">
        <f>[7]Março!$H$12</f>
        <v>8.2799999999999994</v>
      </c>
      <c r="J11" s="16">
        <f>[7]Março!$H$13</f>
        <v>14.04</v>
      </c>
      <c r="K11" s="16">
        <f>[7]Março!$H$14</f>
        <v>11.879999999999999</v>
      </c>
      <c r="L11" s="16">
        <f>[7]Março!$H$15</f>
        <v>10.44</v>
      </c>
      <c r="M11" s="16">
        <f>[7]Março!$H$16</f>
        <v>17.64</v>
      </c>
      <c r="N11" s="16">
        <f>[7]Março!$H$17</f>
        <v>21.240000000000002</v>
      </c>
      <c r="O11" s="16">
        <f>[7]Março!$H$18</f>
        <v>14.04</v>
      </c>
      <c r="P11" s="16">
        <f>[7]Março!$H$19</f>
        <v>11.16</v>
      </c>
      <c r="Q11" s="16">
        <f>[7]Março!$H$20</f>
        <v>11.16</v>
      </c>
      <c r="R11" s="16">
        <f>[7]Março!$H$21</f>
        <v>18.36</v>
      </c>
      <c r="S11" s="16">
        <f>[7]Março!$H$22</f>
        <v>17.64</v>
      </c>
      <c r="T11" s="16">
        <f>[7]Março!$H$23</f>
        <v>11.520000000000001</v>
      </c>
      <c r="U11" s="16">
        <f>[7]Março!$H$24</f>
        <v>7.5600000000000005</v>
      </c>
      <c r="V11" s="16">
        <f>[7]Março!$H$25</f>
        <v>13.32</v>
      </c>
      <c r="W11" s="16">
        <f>[7]Março!$H$26</f>
        <v>9.3600000000000012</v>
      </c>
      <c r="X11" s="16">
        <f>[7]Março!$H$27</f>
        <v>7.2</v>
      </c>
      <c r="Y11" s="16">
        <f>[7]Março!$H$28</f>
        <v>10.8</v>
      </c>
      <c r="Z11" s="16">
        <f>[7]Março!$H$29</f>
        <v>12.6</v>
      </c>
      <c r="AA11" s="16">
        <f>[7]Março!$H$30</f>
        <v>8.2799999999999994</v>
      </c>
      <c r="AB11" s="16">
        <f>[7]Março!$H$31</f>
        <v>7.5600000000000005</v>
      </c>
      <c r="AC11" s="16">
        <f>[7]Março!$H$32</f>
        <v>8.64</v>
      </c>
      <c r="AD11" s="16">
        <f>[7]Março!$H$33</f>
        <v>7.2</v>
      </c>
      <c r="AE11" s="16">
        <f>[7]Março!$H$34</f>
        <v>8.2799999999999994</v>
      </c>
      <c r="AF11" s="16">
        <f>[7]Março!$H$35</f>
        <v>14.4</v>
      </c>
      <c r="AG11" s="33">
        <f>MAX(B11:AF11)</f>
        <v>21.240000000000002</v>
      </c>
    </row>
    <row r="12" spans="1:33" ht="17.100000000000001" customHeight="1" x14ac:dyDescent="0.2">
      <c r="A12" s="14" t="s">
        <v>4</v>
      </c>
      <c r="B12" s="16">
        <f>[8]Março!$H$5</f>
        <v>18</v>
      </c>
      <c r="C12" s="16">
        <f>[8]Março!$H$6</f>
        <v>14.76</v>
      </c>
      <c r="D12" s="16">
        <f>[8]Março!$H$7</f>
        <v>17.64</v>
      </c>
      <c r="E12" s="16">
        <f>[8]Março!$H$8</f>
        <v>10.8</v>
      </c>
      <c r="F12" s="16">
        <f>[8]Março!$H$9</f>
        <v>13.32</v>
      </c>
      <c r="G12" s="16">
        <f>[8]Março!$H$10</f>
        <v>2.8800000000000003</v>
      </c>
      <c r="H12" s="16">
        <f>[8]Março!$H$11</f>
        <v>8.64</v>
      </c>
      <c r="I12" s="16">
        <f>[8]Março!$H$12</f>
        <v>7.9200000000000008</v>
      </c>
      <c r="J12" s="16">
        <f>[8]Março!$H$13</f>
        <v>23.040000000000003</v>
      </c>
      <c r="K12" s="16">
        <f>[8]Março!$H$14</f>
        <v>15.48</v>
      </c>
      <c r="L12" s="16">
        <f>[8]Março!$H$15</f>
        <v>19.8</v>
      </c>
      <c r="M12" s="16">
        <f>[8]Março!$H$16</f>
        <v>18.36</v>
      </c>
      <c r="N12" s="16">
        <f>[8]Março!$H$17</f>
        <v>19.8</v>
      </c>
      <c r="O12" s="16">
        <f>[8]Março!$H$18</f>
        <v>8.2799999999999994</v>
      </c>
      <c r="P12" s="16">
        <f>[8]Março!$H$19</f>
        <v>16.559999999999999</v>
      </c>
      <c r="Q12" s="16">
        <f>[8]Março!$H$20</f>
        <v>16.2</v>
      </c>
      <c r="R12" s="16">
        <f>[8]Março!$H$21</f>
        <v>17.64</v>
      </c>
      <c r="S12" s="16">
        <f>[8]Março!$H$22</f>
        <v>10.44</v>
      </c>
      <c r="T12" s="16">
        <f>[8]Março!$H$23</f>
        <v>7.5600000000000005</v>
      </c>
      <c r="U12" s="16">
        <f>[8]Março!$H$24</f>
        <v>7.2</v>
      </c>
      <c r="V12" s="16">
        <f>[8]Março!$H$25</f>
        <v>15.48</v>
      </c>
      <c r="W12" s="16">
        <f>[8]Março!$H$26</f>
        <v>6.48</v>
      </c>
      <c r="X12" s="16">
        <f>[8]Março!$H$27</f>
        <v>4.32</v>
      </c>
      <c r="Y12" s="16">
        <f>[8]Março!$H$28</f>
        <v>20.52</v>
      </c>
      <c r="Z12" s="16">
        <f>[8]Março!$H$29</f>
        <v>12.96</v>
      </c>
      <c r="AA12" s="16">
        <f>[8]Março!$H$30</f>
        <v>10.08</v>
      </c>
      <c r="AB12" s="16">
        <f>[8]Março!$H$31</f>
        <v>19.8</v>
      </c>
      <c r="AC12" s="16">
        <f>[8]Março!$H$32</f>
        <v>10.08</v>
      </c>
      <c r="AD12" s="16">
        <f>[8]Março!$H$33</f>
        <v>1.08</v>
      </c>
      <c r="AE12" s="16">
        <f>[8]Março!$H$34</f>
        <v>5.4</v>
      </c>
      <c r="AF12" s="16">
        <f>[8]Março!$H$35</f>
        <v>10.08</v>
      </c>
      <c r="AG12" s="33">
        <f t="shared" si="1"/>
        <v>23.040000000000003</v>
      </c>
    </row>
    <row r="13" spans="1:33" ht="17.100000000000001" customHeight="1" x14ac:dyDescent="0.2">
      <c r="A13" s="14" t="s">
        <v>5</v>
      </c>
      <c r="B13" s="16">
        <f>[9]Março!$H$5</f>
        <v>11.879999999999999</v>
      </c>
      <c r="C13" s="16">
        <f>[9]Março!$H$6</f>
        <v>11.520000000000001</v>
      </c>
      <c r="D13" s="16">
        <f>[9]Março!$H$7</f>
        <v>12.96</v>
      </c>
      <c r="E13" s="16">
        <f>[9]Março!$H$8</f>
        <v>14.04</v>
      </c>
      <c r="F13" s="16">
        <f>[9]Março!$H$9</f>
        <v>14.76</v>
      </c>
      <c r="G13" s="16">
        <f>[9]Março!$H$10</f>
        <v>12.96</v>
      </c>
      <c r="H13" s="16">
        <f>[9]Março!$H$11</f>
        <v>11.520000000000001</v>
      </c>
      <c r="I13" s="16">
        <f>[9]Março!$H$12</f>
        <v>8.2799999999999994</v>
      </c>
      <c r="J13" s="16">
        <f>[9]Março!$H$13</f>
        <v>11.520000000000001</v>
      </c>
      <c r="K13" s="16">
        <f>[9]Março!$H$14</f>
        <v>10.08</v>
      </c>
      <c r="L13" s="16">
        <f>[9]Março!$H$15</f>
        <v>7.2</v>
      </c>
      <c r="M13" s="16">
        <f>[9]Março!$H$16</f>
        <v>8.2799999999999994</v>
      </c>
      <c r="N13" s="16">
        <f>[9]Março!$H$17</f>
        <v>8.64</v>
      </c>
      <c r="O13" s="16">
        <f>[9]Março!$H$18</f>
        <v>11.520000000000001</v>
      </c>
      <c r="P13" s="16">
        <f>[9]Março!$H$19</f>
        <v>8.64</v>
      </c>
      <c r="Q13" s="16">
        <f>[9]Março!$H$20</f>
        <v>12.96</v>
      </c>
      <c r="R13" s="16">
        <f>[9]Março!$H$21</f>
        <v>11.520000000000001</v>
      </c>
      <c r="S13" s="16">
        <f>[9]Março!$H$22</f>
        <v>21.96</v>
      </c>
      <c r="T13" s="16">
        <f>[9]Março!$H$23</f>
        <v>12.24</v>
      </c>
      <c r="U13" s="16">
        <f>[9]Março!$H$24</f>
        <v>15.120000000000001</v>
      </c>
      <c r="V13" s="16">
        <f>[9]Março!$H$25</f>
        <v>12.96</v>
      </c>
      <c r="W13" s="16">
        <f>[9]Março!$H$26</f>
        <v>9</v>
      </c>
      <c r="X13" s="16">
        <f>[9]Março!$H$27</f>
        <v>11.520000000000001</v>
      </c>
      <c r="Y13" s="16">
        <f>[9]Março!$H$28</f>
        <v>11.879999999999999</v>
      </c>
      <c r="Z13" s="16">
        <f>[9]Março!$H$29</f>
        <v>11.16</v>
      </c>
      <c r="AA13" s="16">
        <f>[9]Março!$H$30</f>
        <v>12.6</v>
      </c>
      <c r="AB13" s="16">
        <f>[9]Março!$H$31</f>
        <v>16.920000000000002</v>
      </c>
      <c r="AC13" s="16">
        <f>[9]Março!$H$32</f>
        <v>12.96</v>
      </c>
      <c r="AD13" s="16">
        <f>[9]Março!$H$33</f>
        <v>14.76</v>
      </c>
      <c r="AE13" s="16">
        <f>[9]Março!$H$34</f>
        <v>7.9200000000000008</v>
      </c>
      <c r="AF13" s="16">
        <f>[9]Março!$H$35</f>
        <v>11.520000000000001</v>
      </c>
      <c r="AG13" s="33">
        <f t="shared" si="1"/>
        <v>21.96</v>
      </c>
    </row>
    <row r="14" spans="1:33" ht="17.100000000000001" customHeight="1" x14ac:dyDescent="0.2">
      <c r="A14" s="14" t="s">
        <v>48</v>
      </c>
      <c r="B14" s="16">
        <f>[10]Março!$H$5</f>
        <v>30.6</v>
      </c>
      <c r="C14" s="16">
        <f>[10]Março!$H$6</f>
        <v>18</v>
      </c>
      <c r="D14" s="16">
        <f>[10]Março!$H$7</f>
        <v>21.96</v>
      </c>
      <c r="E14" s="16">
        <f>[10]Março!$H$8</f>
        <v>24.840000000000003</v>
      </c>
      <c r="F14" s="16">
        <f>[10]Março!$H$9</f>
        <v>29.16</v>
      </c>
      <c r="G14" s="16">
        <f>[10]Março!$H$10</f>
        <v>14.76</v>
      </c>
      <c r="H14" s="16">
        <f>[10]Março!$H$11</f>
        <v>11.879999999999999</v>
      </c>
      <c r="I14" s="16">
        <f>[10]Março!$H$12</f>
        <v>16.559999999999999</v>
      </c>
      <c r="J14" s="16">
        <f>[10]Março!$H$13</f>
        <v>20.88</v>
      </c>
      <c r="K14" s="16">
        <f>[10]Março!$H$14</f>
        <v>19.8</v>
      </c>
      <c r="L14" s="16">
        <f>[10]Março!$H$15</f>
        <v>19.8</v>
      </c>
      <c r="M14" s="16">
        <f>[10]Março!$H$16</f>
        <v>16.559999999999999</v>
      </c>
      <c r="N14" s="16">
        <f>[10]Março!$H$17</f>
        <v>21.6</v>
      </c>
      <c r="O14" s="16">
        <f>[10]Março!$H$18</f>
        <v>20.88</v>
      </c>
      <c r="P14" s="16">
        <f>[10]Março!$H$19</f>
        <v>18.720000000000002</v>
      </c>
      <c r="Q14" s="16">
        <f>[10]Março!$H$20</f>
        <v>17.64</v>
      </c>
      <c r="R14" s="16">
        <f>[10]Março!$H$21</f>
        <v>25.56</v>
      </c>
      <c r="S14" s="16">
        <f>[10]Março!$H$22</f>
        <v>19.079999999999998</v>
      </c>
      <c r="T14" s="16">
        <f>[10]Março!$H$23</f>
        <v>19.079999999999998</v>
      </c>
      <c r="U14" s="16">
        <f>[10]Março!$H$24</f>
        <v>17.64</v>
      </c>
      <c r="V14" s="16">
        <f>[10]Março!$H$25</f>
        <v>20.16</v>
      </c>
      <c r="W14" s="16">
        <f>[10]Março!$H$26</f>
        <v>15.840000000000002</v>
      </c>
      <c r="X14" s="16">
        <f>[10]Março!$H$27</f>
        <v>12.24</v>
      </c>
      <c r="Y14" s="16">
        <f>[10]Março!$H$28</f>
        <v>18</v>
      </c>
      <c r="Z14" s="16">
        <f>[10]Março!$H$29</f>
        <v>17.64</v>
      </c>
      <c r="AA14" s="16">
        <f>[10]Março!$H$30</f>
        <v>24.48</v>
      </c>
      <c r="AB14" s="16">
        <f>[10]Março!$H$31</f>
        <v>19.440000000000001</v>
      </c>
      <c r="AC14" s="16">
        <f>[10]Março!$H$32</f>
        <v>12.96</v>
      </c>
      <c r="AD14" s="16">
        <f>[10]Março!$H$33</f>
        <v>20.88</v>
      </c>
      <c r="AE14" s="16">
        <f>[10]Março!$H$34</f>
        <v>16.2</v>
      </c>
      <c r="AF14" s="16">
        <f>[10]Março!$H$35</f>
        <v>14.76</v>
      </c>
      <c r="AG14" s="33">
        <f>MAX(B14:AF14)</f>
        <v>30.6</v>
      </c>
    </row>
    <row r="15" spans="1:33" ht="17.100000000000001" customHeight="1" x14ac:dyDescent="0.2">
      <c r="A15" s="14" t="s">
        <v>6</v>
      </c>
      <c r="B15" s="16">
        <f>[11]Março!$H$5</f>
        <v>12.96</v>
      </c>
      <c r="C15" s="16">
        <f>[11]Março!$H$6</f>
        <v>10.44</v>
      </c>
      <c r="D15" s="16">
        <f>[11]Março!$H$7</f>
        <v>9</v>
      </c>
      <c r="E15" s="16">
        <f>[11]Março!$H$8</f>
        <v>14.4</v>
      </c>
      <c r="F15" s="16">
        <f>[11]Março!$H$9</f>
        <v>10.44</v>
      </c>
      <c r="G15" s="16">
        <f>[11]Março!$H$10</f>
        <v>7.2</v>
      </c>
      <c r="H15" s="16">
        <f>[11]Março!$H$11</f>
        <v>14.4</v>
      </c>
      <c r="I15" s="16">
        <f>[11]Março!$H$12</f>
        <v>15.48</v>
      </c>
      <c r="J15" s="16">
        <f>[11]Março!$H$13</f>
        <v>18</v>
      </c>
      <c r="K15" s="16">
        <f>[11]Março!$H$14</f>
        <v>11.879999999999999</v>
      </c>
      <c r="L15" s="16">
        <f>[11]Março!$H$15</f>
        <v>13.32</v>
      </c>
      <c r="M15" s="16">
        <f>[11]Março!$H$16</f>
        <v>13.32</v>
      </c>
      <c r="N15" s="16">
        <f>[11]Março!$H$17</f>
        <v>13.32</v>
      </c>
      <c r="O15" s="16">
        <f>[11]Março!$H$18</f>
        <v>9.7200000000000006</v>
      </c>
      <c r="P15" s="16">
        <f>[11]Março!$H$19</f>
        <v>19.440000000000001</v>
      </c>
      <c r="Q15" s="16">
        <f>[11]Março!$H$20</f>
        <v>9.7200000000000006</v>
      </c>
      <c r="R15" s="16">
        <f>[11]Março!$H$21</f>
        <v>11.520000000000001</v>
      </c>
      <c r="S15" s="16">
        <f>[11]Março!$H$22</f>
        <v>15.840000000000002</v>
      </c>
      <c r="T15" s="16">
        <f>[11]Março!$H$23</f>
        <v>14.04</v>
      </c>
      <c r="U15" s="16">
        <f>[11]Março!$H$24</f>
        <v>7.5600000000000005</v>
      </c>
      <c r="V15" s="16">
        <f>[11]Março!$H$25</f>
        <v>9.3600000000000012</v>
      </c>
      <c r="W15" s="16">
        <f>[11]Março!$H$26</f>
        <v>11.520000000000001</v>
      </c>
      <c r="X15" s="16">
        <f>[11]Março!$H$27</f>
        <v>10.08</v>
      </c>
      <c r="Y15" s="16">
        <f>[11]Março!$H$28</f>
        <v>10.08</v>
      </c>
      <c r="Z15" s="16">
        <f>[11]Março!$H$29</f>
        <v>9.3600000000000012</v>
      </c>
      <c r="AA15" s="16">
        <f>[11]Março!$H$30</f>
        <v>13.32</v>
      </c>
      <c r="AB15" s="16">
        <f>[11]Março!$H$31</f>
        <v>7.9200000000000008</v>
      </c>
      <c r="AC15" s="16">
        <f>[11]Março!$H$32</f>
        <v>11.520000000000001</v>
      </c>
      <c r="AD15" s="16">
        <f>[11]Março!$H$33</f>
        <v>12.96</v>
      </c>
      <c r="AE15" s="16">
        <f>[11]Março!$H$34</f>
        <v>12.6</v>
      </c>
      <c r="AF15" s="16">
        <f>[11]Março!$H$35</f>
        <v>17.64</v>
      </c>
      <c r="AG15" s="33">
        <f t="shared" si="1"/>
        <v>19.440000000000001</v>
      </c>
    </row>
    <row r="16" spans="1:33" ht="17.100000000000001" customHeight="1" x14ac:dyDescent="0.2">
      <c r="A16" s="14" t="s">
        <v>7</v>
      </c>
      <c r="B16" s="16">
        <f>[12]Março!$H$5</f>
        <v>19.440000000000001</v>
      </c>
      <c r="C16" s="16">
        <f>[12]Março!$H$6</f>
        <v>18</v>
      </c>
      <c r="D16" s="16">
        <f>[12]Março!$H$7</f>
        <v>11.879999999999999</v>
      </c>
      <c r="E16" s="16">
        <f>[12]Março!$H$8</f>
        <v>10.44</v>
      </c>
      <c r="F16" s="16">
        <f>[12]Março!$H$9</f>
        <v>7.9200000000000008</v>
      </c>
      <c r="G16" s="16">
        <f>[12]Março!$H$10</f>
        <v>6.48</v>
      </c>
      <c r="H16" s="16">
        <f>[12]Março!$H$11</f>
        <v>16.559999999999999</v>
      </c>
      <c r="I16" s="16" t="str">
        <f>[12]Março!$H$12</f>
        <v>*</v>
      </c>
      <c r="J16" s="16">
        <f>[12]Março!$H$13</f>
        <v>13.32</v>
      </c>
      <c r="K16" s="16">
        <f>[12]Março!$H$14</f>
        <v>8.2799999999999994</v>
      </c>
      <c r="L16" s="16">
        <f>[12]Março!$H$15</f>
        <v>13.32</v>
      </c>
      <c r="M16" s="16">
        <f>[12]Março!$H$16</f>
        <v>11.16</v>
      </c>
      <c r="N16" s="16">
        <f>[12]Março!$H$17</f>
        <v>10.44</v>
      </c>
      <c r="O16" s="16">
        <f>[12]Março!$H$18</f>
        <v>30.96</v>
      </c>
      <c r="P16" s="16">
        <f>[12]Março!$H$19</f>
        <v>12.24</v>
      </c>
      <c r="Q16" s="16">
        <f>[12]Março!$H$20</f>
        <v>9</v>
      </c>
      <c r="R16" s="16">
        <f>[12]Março!$H$21</f>
        <v>16.559999999999999</v>
      </c>
      <c r="S16" s="16">
        <f>[12]Março!$H$22</f>
        <v>19.440000000000001</v>
      </c>
      <c r="T16" s="16">
        <f>[12]Março!$H$23</f>
        <v>15.48</v>
      </c>
      <c r="U16" s="16">
        <f>[12]Março!$H$24</f>
        <v>12.6</v>
      </c>
      <c r="V16" s="16">
        <f>[12]Março!$H$25</f>
        <v>12.96</v>
      </c>
      <c r="W16" s="16">
        <f>[12]Março!$H$26</f>
        <v>12.6</v>
      </c>
      <c r="X16" s="16">
        <f>[12]Março!$H$27</f>
        <v>9.3600000000000012</v>
      </c>
      <c r="Y16" s="16">
        <f>[12]Março!$H$28</f>
        <v>15.840000000000002</v>
      </c>
      <c r="Z16" s="16">
        <f>[12]Março!$H$29</f>
        <v>16.920000000000002</v>
      </c>
      <c r="AA16" s="16">
        <f>[12]Março!$H$30</f>
        <v>18</v>
      </c>
      <c r="AB16" s="16">
        <f>[12]Março!$H$31</f>
        <v>11.16</v>
      </c>
      <c r="AC16" s="16">
        <f>[12]Março!$H$32</f>
        <v>12.24</v>
      </c>
      <c r="AD16" s="16">
        <f>[12]Março!$H$33</f>
        <v>8.64</v>
      </c>
      <c r="AE16" s="16">
        <f>[12]Março!$H$34</f>
        <v>10.44</v>
      </c>
      <c r="AF16" s="16">
        <f>[12]Março!$H$35</f>
        <v>23.040000000000003</v>
      </c>
      <c r="AG16" s="33">
        <f t="shared" si="1"/>
        <v>30.96</v>
      </c>
    </row>
    <row r="17" spans="1:33" ht="17.100000000000001" customHeight="1" x14ac:dyDescent="0.2">
      <c r="A17" s="14" t="s">
        <v>8</v>
      </c>
      <c r="B17" s="16">
        <f>[13]Março!$H$5</f>
        <v>24.48</v>
      </c>
      <c r="C17" s="16">
        <f>[13]Março!$H$6</f>
        <v>23.759999999999998</v>
      </c>
      <c r="D17" s="16">
        <f>[13]Março!$H$7</f>
        <v>24.12</v>
      </c>
      <c r="E17" s="16">
        <f>[13]Março!$H$8</f>
        <v>16.559999999999999</v>
      </c>
      <c r="F17" s="16">
        <f>[13]Março!$H$9</f>
        <v>14.4</v>
      </c>
      <c r="G17" s="16">
        <f>[13]Março!$H$10</f>
        <v>30.96</v>
      </c>
      <c r="H17" s="16">
        <f>[13]Março!$H$11</f>
        <v>13.68</v>
      </c>
      <c r="I17" s="16">
        <f>[13]Março!$H$12</f>
        <v>10.08</v>
      </c>
      <c r="J17" s="16">
        <f>[13]Março!$H$13</f>
        <v>15.120000000000001</v>
      </c>
      <c r="K17" s="16">
        <f>[13]Março!$H$14</f>
        <v>14.04</v>
      </c>
      <c r="L17" s="16">
        <f>[13]Março!$H$15</f>
        <v>15.120000000000001</v>
      </c>
      <c r="M17" s="16">
        <f>[13]Março!$H$16</f>
        <v>18.36</v>
      </c>
      <c r="N17" s="16">
        <f>[13]Março!$H$17</f>
        <v>25.92</v>
      </c>
      <c r="O17" s="16">
        <f>[13]Março!$H$18</f>
        <v>23.040000000000003</v>
      </c>
      <c r="P17" s="16">
        <f>[13]Março!$H$19</f>
        <v>11.16</v>
      </c>
      <c r="Q17" s="16">
        <f>[13]Março!$H$20</f>
        <v>9.3600000000000012</v>
      </c>
      <c r="R17" s="16">
        <f>[13]Março!$H$21</f>
        <v>18.720000000000002</v>
      </c>
      <c r="S17" s="16">
        <f>[13]Março!$H$22</f>
        <v>17.64</v>
      </c>
      <c r="T17" s="16">
        <f>[13]Março!$H$23</f>
        <v>17.64</v>
      </c>
      <c r="U17" s="16">
        <f>[13]Março!$H$24</f>
        <v>16.559999999999999</v>
      </c>
      <c r="V17" s="16">
        <f>[13]Março!$H$25</f>
        <v>12.24</v>
      </c>
      <c r="W17" s="16">
        <f>[13]Março!$H$26</f>
        <v>16.559999999999999</v>
      </c>
      <c r="X17" s="16">
        <f>[13]Março!$H$27</f>
        <v>13.68</v>
      </c>
      <c r="Y17" s="16">
        <f>[13]Março!$H$28</f>
        <v>21.240000000000002</v>
      </c>
      <c r="Z17" s="16">
        <f>[13]Março!$H$29</f>
        <v>17.28</v>
      </c>
      <c r="AA17" s="16">
        <f>[13]Março!$H$30</f>
        <v>15.48</v>
      </c>
      <c r="AB17" s="16">
        <f>[13]Março!$H$31</f>
        <v>11.879999999999999</v>
      </c>
      <c r="AC17" s="16">
        <f>[13]Março!$H$32</f>
        <v>12.24</v>
      </c>
      <c r="AD17" s="16">
        <f>[13]Março!$H$33</f>
        <v>11.16</v>
      </c>
      <c r="AE17" s="16">
        <f>[13]Março!$H$34</f>
        <v>11.879999999999999</v>
      </c>
      <c r="AF17" s="16">
        <f>[13]Março!$H$35</f>
        <v>14.04</v>
      </c>
      <c r="AG17" s="33">
        <f t="shared" si="1"/>
        <v>30.96</v>
      </c>
    </row>
    <row r="18" spans="1:33" ht="17.100000000000001" customHeight="1" x14ac:dyDescent="0.2">
      <c r="A18" s="14" t="s">
        <v>9</v>
      </c>
      <c r="B18" s="16">
        <f>[14]Março!$H$5</f>
        <v>21.240000000000002</v>
      </c>
      <c r="C18" s="16">
        <f>[14]Março!$H$6</f>
        <v>18.36</v>
      </c>
      <c r="D18" s="16">
        <f>[14]Março!$H$7</f>
        <v>12.96</v>
      </c>
      <c r="E18" s="16">
        <f>[14]Março!$H$8</f>
        <v>26.64</v>
      </c>
      <c r="F18" s="16">
        <f>[14]Março!$H$9</f>
        <v>12.96</v>
      </c>
      <c r="G18" s="16">
        <f>[14]Março!$H$10</f>
        <v>27.720000000000002</v>
      </c>
      <c r="H18" s="16">
        <f>[14]Março!$H$11</f>
        <v>14.04</v>
      </c>
      <c r="I18" s="16">
        <f>[14]Março!$H$12</f>
        <v>29.52</v>
      </c>
      <c r="J18" s="16">
        <f>[14]Março!$H$13</f>
        <v>13.32</v>
      </c>
      <c r="K18" s="16">
        <f>[14]Março!$H$14</f>
        <v>11.16</v>
      </c>
      <c r="L18" s="16">
        <f>[14]Março!$H$15</f>
        <v>12.6</v>
      </c>
      <c r="M18" s="16">
        <f>[14]Março!$H$16</f>
        <v>19.440000000000001</v>
      </c>
      <c r="N18" s="16">
        <f>[14]Março!$H$17</f>
        <v>10.44</v>
      </c>
      <c r="O18" s="16">
        <f>[14]Março!$H$18</f>
        <v>10.08</v>
      </c>
      <c r="P18" s="16">
        <f>[14]Março!$H$19</f>
        <v>10.8</v>
      </c>
      <c r="Q18" s="16">
        <f>[14]Março!$H$20</f>
        <v>10.08</v>
      </c>
      <c r="R18" s="16">
        <f>[14]Março!$H$21</f>
        <v>13.32</v>
      </c>
      <c r="S18" s="16">
        <f>[14]Março!$H$22</f>
        <v>14.4</v>
      </c>
      <c r="T18" s="16">
        <f>[14]Março!$H$23</f>
        <v>18.720000000000002</v>
      </c>
      <c r="U18" s="16">
        <f>[14]Março!$H$24</f>
        <v>11.16</v>
      </c>
      <c r="V18" s="16">
        <f>[14]Março!$H$25</f>
        <v>13.68</v>
      </c>
      <c r="W18" s="16">
        <f>[14]Março!$H$26</f>
        <v>14.04</v>
      </c>
      <c r="X18" s="16">
        <f>[14]Março!$H$27</f>
        <v>13.68</v>
      </c>
      <c r="Y18" s="16">
        <f>[14]Março!$H$28</f>
        <v>14.76</v>
      </c>
      <c r="Z18" s="16">
        <f>[14]Março!$H$29</f>
        <v>15.840000000000002</v>
      </c>
      <c r="AA18" s="16">
        <f>[14]Março!$H$30</f>
        <v>11.879999999999999</v>
      </c>
      <c r="AB18" s="16">
        <f>[14]Março!$H$31</f>
        <v>14.76</v>
      </c>
      <c r="AC18" s="16">
        <f>[14]Março!$H$32</f>
        <v>15.120000000000001</v>
      </c>
      <c r="AD18" s="16">
        <f>[14]Março!$H$33</f>
        <v>15.120000000000001</v>
      </c>
      <c r="AE18" s="16">
        <f>[14]Março!$H$34</f>
        <v>10.44</v>
      </c>
      <c r="AF18" s="16">
        <f>[14]Março!$H$35</f>
        <v>19.440000000000001</v>
      </c>
      <c r="AG18" s="33">
        <f t="shared" si="1"/>
        <v>29.52</v>
      </c>
    </row>
    <row r="19" spans="1:33" ht="17.100000000000001" customHeight="1" x14ac:dyDescent="0.2">
      <c r="A19" s="14" t="s">
        <v>47</v>
      </c>
      <c r="B19" s="16">
        <f>[15]Março!$H$5</f>
        <v>14.04</v>
      </c>
      <c r="C19" s="16">
        <f>[15]Março!$H$6</f>
        <v>10.08</v>
      </c>
      <c r="D19" s="16">
        <f>[15]Março!$H$7</f>
        <v>16.559999999999999</v>
      </c>
      <c r="E19" s="16">
        <f>[15]Março!$H$8</f>
        <v>17.64</v>
      </c>
      <c r="F19" s="16">
        <f>[15]Março!$H$9</f>
        <v>12.24</v>
      </c>
      <c r="G19" s="16">
        <f>[15]Março!$H$10</f>
        <v>16.2</v>
      </c>
      <c r="H19" s="16">
        <f>[15]Março!$H$11</f>
        <v>10.08</v>
      </c>
      <c r="I19" s="16">
        <f>[15]Março!$H$12</f>
        <v>10.08</v>
      </c>
      <c r="J19" s="16">
        <f>[15]Março!$H$13</f>
        <v>11.16</v>
      </c>
      <c r="K19" s="16">
        <f>[15]Março!$H$14</f>
        <v>7.9200000000000008</v>
      </c>
      <c r="L19" s="16">
        <f>[15]Março!$H$15</f>
        <v>10.44</v>
      </c>
      <c r="M19" s="16">
        <f>[15]Março!$H$16</f>
        <v>12.24</v>
      </c>
      <c r="N19" s="16">
        <f>[15]Março!$H$17</f>
        <v>19.440000000000001</v>
      </c>
      <c r="O19" s="16">
        <f>[15]Março!$H$18</f>
        <v>12.24</v>
      </c>
      <c r="P19" s="16">
        <f>[15]Março!$H$19</f>
        <v>9.3600000000000012</v>
      </c>
      <c r="Q19" s="16">
        <f>[15]Março!$H$20</f>
        <v>6.12</v>
      </c>
      <c r="R19" s="16">
        <f>[15]Março!$H$21</f>
        <v>8.2799999999999994</v>
      </c>
      <c r="S19" s="16">
        <f>[15]Março!$H$22</f>
        <v>11.879999999999999</v>
      </c>
      <c r="T19" s="16">
        <f>[15]Março!$H$23</f>
        <v>9.7200000000000006</v>
      </c>
      <c r="U19" s="16">
        <f>[15]Março!$H$24</f>
        <v>10.8</v>
      </c>
      <c r="V19" s="16">
        <f>[15]Março!$H$25</f>
        <v>11.520000000000001</v>
      </c>
      <c r="W19" s="16">
        <f>[15]Março!$H$26</f>
        <v>12.6</v>
      </c>
      <c r="X19" s="16">
        <f>[15]Março!$H$27</f>
        <v>9</v>
      </c>
      <c r="Y19" s="16">
        <f>[15]Março!$H$28</f>
        <v>12.24</v>
      </c>
      <c r="Z19" s="16">
        <f>[15]Março!$H$29</f>
        <v>13.32</v>
      </c>
      <c r="AA19" s="16">
        <f>[15]Março!$H$30</f>
        <v>14.04</v>
      </c>
      <c r="AB19" s="16">
        <f>[15]Março!$H$31</f>
        <v>9.3600000000000012</v>
      </c>
      <c r="AC19" s="16">
        <f>[15]Março!$H$32</f>
        <v>11.520000000000001</v>
      </c>
      <c r="AD19" s="16">
        <f>[15]Março!$H$33</f>
        <v>17.64</v>
      </c>
      <c r="AE19" s="16">
        <f>[15]Março!$H$34</f>
        <v>9.7200000000000006</v>
      </c>
      <c r="AF19" s="16">
        <f>[15]Março!$H$35</f>
        <v>9.7200000000000006</v>
      </c>
      <c r="AG19" s="33">
        <f t="shared" si="1"/>
        <v>19.440000000000001</v>
      </c>
    </row>
    <row r="20" spans="1:33" ht="17.100000000000001" customHeight="1" x14ac:dyDescent="0.2">
      <c r="A20" s="14" t="s">
        <v>10</v>
      </c>
      <c r="B20" s="16">
        <f>[16]Março!$H$5</f>
        <v>17.64</v>
      </c>
      <c r="C20" s="16">
        <f>[16]Março!$H$6</f>
        <v>11.520000000000001</v>
      </c>
      <c r="D20" s="16">
        <f>[16]Março!$H$7</f>
        <v>11.520000000000001</v>
      </c>
      <c r="E20" s="16">
        <f>[16]Março!$H$8</f>
        <v>14.4</v>
      </c>
      <c r="F20" s="16">
        <f>[16]Março!$H$9</f>
        <v>7.2</v>
      </c>
      <c r="G20" s="16">
        <f>[16]Março!$H$10</f>
        <v>12.96</v>
      </c>
      <c r="H20" s="16">
        <f>[16]Março!$H$11</f>
        <v>9.3600000000000012</v>
      </c>
      <c r="I20" s="16">
        <f>[16]Março!$H$12</f>
        <v>12.6</v>
      </c>
      <c r="J20" s="16">
        <f>[16]Março!$H$13</f>
        <v>10.8</v>
      </c>
      <c r="K20" s="16">
        <f>[16]Março!$H$14</f>
        <v>9</v>
      </c>
      <c r="L20" s="16">
        <f>[16]Março!$H$15</f>
        <v>8.64</v>
      </c>
      <c r="M20" s="16">
        <f>[16]Março!$H$16</f>
        <v>16.559999999999999</v>
      </c>
      <c r="N20" s="16">
        <f>[16]Março!$H$17</f>
        <v>16.920000000000002</v>
      </c>
      <c r="O20" s="16">
        <f>[16]Março!$H$18</f>
        <v>9.3600000000000012</v>
      </c>
      <c r="P20" s="16">
        <f>[16]Março!$H$19</f>
        <v>7.5600000000000005</v>
      </c>
      <c r="Q20" s="16">
        <f>[16]Março!$H$20</f>
        <v>2.52</v>
      </c>
      <c r="R20" s="16">
        <f>[16]Março!$H$21</f>
        <v>5.4</v>
      </c>
      <c r="S20" s="16">
        <f>[16]Março!$H$22</f>
        <v>7.5600000000000005</v>
      </c>
      <c r="T20" s="16">
        <f>[16]Março!$H$23</f>
        <v>11.879999999999999</v>
      </c>
      <c r="U20" s="16">
        <f>[16]Março!$H$24</f>
        <v>6.84</v>
      </c>
      <c r="V20" s="16">
        <f>[16]Março!$H$25</f>
        <v>1.8</v>
      </c>
      <c r="W20" s="16">
        <f>[16]Março!$H$26</f>
        <v>8.64</v>
      </c>
      <c r="X20" s="16">
        <f>[16]Março!$H$27</f>
        <v>0</v>
      </c>
      <c r="Y20" s="16">
        <f>[16]Março!$H$28</f>
        <v>10.08</v>
      </c>
      <c r="Z20" s="16">
        <f>[16]Março!$H$29</f>
        <v>3.9600000000000004</v>
      </c>
      <c r="AA20" s="16">
        <f>[16]Março!$H$30</f>
        <v>1.8</v>
      </c>
      <c r="AB20" s="16">
        <f>[16]Março!$H$31</f>
        <v>1.4400000000000002</v>
      </c>
      <c r="AC20" s="16">
        <f>[16]Março!$H$32</f>
        <v>0</v>
      </c>
      <c r="AD20" s="16">
        <f>[16]Março!$H$33</f>
        <v>0</v>
      </c>
      <c r="AE20" s="16">
        <f>[16]Março!$H$34</f>
        <v>1.08</v>
      </c>
      <c r="AF20" s="16">
        <f>[16]Março!$H$35</f>
        <v>1.08</v>
      </c>
      <c r="AG20" s="33">
        <f>MAX(B20:AF20)</f>
        <v>17.64</v>
      </c>
    </row>
    <row r="21" spans="1:33" ht="17.100000000000001" customHeight="1" x14ac:dyDescent="0.2">
      <c r="A21" s="14" t="s">
        <v>11</v>
      </c>
      <c r="B21" s="16">
        <f>[17]Março!$H$5</f>
        <v>10.44</v>
      </c>
      <c r="C21" s="16">
        <f>[17]Março!$H$6</f>
        <v>11.879999999999999</v>
      </c>
      <c r="D21" s="16">
        <f>[17]Março!$H$7</f>
        <v>7.9200000000000008</v>
      </c>
      <c r="E21" s="16">
        <f>[17]Março!$H$8</f>
        <v>13.68</v>
      </c>
      <c r="F21" s="16">
        <f>[17]Março!$H$9</f>
        <v>11.520000000000001</v>
      </c>
      <c r="G21" s="16">
        <f>[17]Março!$H$10</f>
        <v>9.3600000000000012</v>
      </c>
      <c r="H21" s="16">
        <f>[17]Março!$H$11</f>
        <v>10.8</v>
      </c>
      <c r="I21" s="16">
        <f>[17]Março!$H$12</f>
        <v>16.920000000000002</v>
      </c>
      <c r="J21" s="16">
        <f>[17]Março!$H$13</f>
        <v>18.720000000000002</v>
      </c>
      <c r="K21" s="16">
        <f>[17]Março!$H$14</f>
        <v>10.44</v>
      </c>
      <c r="L21" s="16">
        <f>[17]Março!$H$15</f>
        <v>14.04</v>
      </c>
      <c r="M21" s="16">
        <f>[17]Março!$H$16</f>
        <v>8.2799999999999994</v>
      </c>
      <c r="N21" s="16">
        <f>[17]Março!$H$17</f>
        <v>13.68</v>
      </c>
      <c r="O21" s="16">
        <f>[17]Março!$H$18</f>
        <v>5.4</v>
      </c>
      <c r="P21" s="16">
        <f>[17]Março!$H$19</f>
        <v>18</v>
      </c>
      <c r="Q21" s="16">
        <f>[17]Março!$H$20</f>
        <v>2.52</v>
      </c>
      <c r="R21" s="16">
        <f>[17]Março!$H$21</f>
        <v>10.44</v>
      </c>
      <c r="S21" s="16">
        <f>[17]Março!$H$22</f>
        <v>13.32</v>
      </c>
      <c r="T21" s="16">
        <f>[17]Março!$H$23</f>
        <v>10.8</v>
      </c>
      <c r="U21" s="16">
        <f>[17]Março!$H$24</f>
        <v>0</v>
      </c>
      <c r="V21" s="16">
        <f>[17]Março!$H$25</f>
        <v>9.3600000000000012</v>
      </c>
      <c r="W21" s="16">
        <f>[17]Março!$H$26</f>
        <v>9</v>
      </c>
      <c r="X21" s="16">
        <f>[17]Março!$H$27</f>
        <v>6.12</v>
      </c>
      <c r="Y21" s="16">
        <f>[17]Março!$H$28</f>
        <v>10.44</v>
      </c>
      <c r="Z21" s="16">
        <f>[17]Março!$H$29</f>
        <v>9</v>
      </c>
      <c r="AA21" s="16">
        <f>[17]Março!$H$30</f>
        <v>15.120000000000001</v>
      </c>
      <c r="AB21" s="16">
        <f>[17]Março!$H$31</f>
        <v>12.6</v>
      </c>
      <c r="AC21" s="16">
        <f>[17]Março!$H$32</f>
        <v>5.04</v>
      </c>
      <c r="AD21" s="16">
        <f>[17]Março!$H$33</f>
        <v>7.2</v>
      </c>
      <c r="AE21" s="16">
        <f>[17]Março!$H$34</f>
        <v>10.8</v>
      </c>
      <c r="AF21" s="16">
        <f>[17]Março!$H$35</f>
        <v>10.08</v>
      </c>
      <c r="AG21" s="33">
        <f>MAX(B21:AF21)</f>
        <v>18.720000000000002</v>
      </c>
    </row>
    <row r="22" spans="1:33" ht="17.100000000000001" customHeight="1" x14ac:dyDescent="0.2">
      <c r="A22" s="14" t="s">
        <v>12</v>
      </c>
      <c r="B22" s="16">
        <f>[18]Março!$H$5</f>
        <v>6.84</v>
      </c>
      <c r="C22" s="16">
        <f>[18]Março!$H$6</f>
        <v>7.9200000000000008</v>
      </c>
      <c r="D22" s="16">
        <f>[18]Março!$H$7</f>
        <v>12.24</v>
      </c>
      <c r="E22" s="16">
        <f>[18]Março!$H$8</f>
        <v>11.879999999999999</v>
      </c>
      <c r="F22" s="16">
        <f>[18]Março!$H$9</f>
        <v>9.3600000000000012</v>
      </c>
      <c r="G22" s="16">
        <f>[18]Março!$H$10</f>
        <v>10.8</v>
      </c>
      <c r="H22" s="16">
        <f>[18]Março!$H$11</f>
        <v>5.4</v>
      </c>
      <c r="I22" s="16">
        <f>[18]Março!$H$12</f>
        <v>11.520000000000001</v>
      </c>
      <c r="J22" s="16">
        <f>[18]Março!$H$13</f>
        <v>7.9200000000000008</v>
      </c>
      <c r="K22" s="16">
        <f>[18]Março!$H$14</f>
        <v>8.64</v>
      </c>
      <c r="L22" s="16">
        <f>[18]Março!$H$15</f>
        <v>6.48</v>
      </c>
      <c r="M22" s="16">
        <f>[18]Março!$H$16</f>
        <v>8.2799999999999994</v>
      </c>
      <c r="N22" s="16">
        <f>[18]Março!$H$17</f>
        <v>9.7200000000000006</v>
      </c>
      <c r="O22" s="16">
        <f>[18]Março!$H$18</f>
        <v>10.8</v>
      </c>
      <c r="P22" s="16">
        <f>[18]Março!$H$19</f>
        <v>9</v>
      </c>
      <c r="Q22" s="16">
        <f>[18]Março!$H$20</f>
        <v>6.48</v>
      </c>
      <c r="R22" s="16">
        <f>[18]Março!$H$21</f>
        <v>7.5600000000000005</v>
      </c>
      <c r="S22" s="16">
        <f>[18]Março!$H$22</f>
        <v>8.64</v>
      </c>
      <c r="T22" s="16">
        <f>[18]Março!$H$23</f>
        <v>9</v>
      </c>
      <c r="U22" s="16">
        <f>[18]Março!$H$24</f>
        <v>5.4</v>
      </c>
      <c r="V22" s="16">
        <f>[18]Março!$H$25</f>
        <v>7.9200000000000008</v>
      </c>
      <c r="W22" s="16">
        <f>[18]Março!$H$26</f>
        <v>8.64</v>
      </c>
      <c r="X22" s="16" t="str">
        <f>[18]Março!$H$27</f>
        <v>*</v>
      </c>
      <c r="Y22" s="16" t="str">
        <f>[18]Março!$H$28</f>
        <v>*</v>
      </c>
      <c r="Z22" s="16" t="str">
        <f>[18]Março!$H$29</f>
        <v>*</v>
      </c>
      <c r="AA22" s="16" t="str">
        <f>[18]Março!$H$30</f>
        <v>*</v>
      </c>
      <c r="AB22" s="16" t="str">
        <f>[18]Março!$H$31</f>
        <v>*</v>
      </c>
      <c r="AC22" s="16" t="str">
        <f>[18]Março!$H$32</f>
        <v>*</v>
      </c>
      <c r="AD22" s="16" t="str">
        <f>[18]Março!$H$33</f>
        <v>*</v>
      </c>
      <c r="AE22" s="16" t="str">
        <f>[18]Março!$H$34</f>
        <v>*</v>
      </c>
      <c r="AF22" s="16" t="str">
        <f>[18]Março!$H$35</f>
        <v>*</v>
      </c>
      <c r="AG22" s="33">
        <f>MAX(B22:AF22)</f>
        <v>12.24</v>
      </c>
    </row>
    <row r="23" spans="1:33" ht="17.100000000000001" customHeight="1" x14ac:dyDescent="0.2">
      <c r="A23" s="14" t="s">
        <v>13</v>
      </c>
      <c r="B23" s="16">
        <f>[19]Março!$H$5</f>
        <v>15.48</v>
      </c>
      <c r="C23" s="16">
        <f>[19]Março!$H$6</f>
        <v>12.24</v>
      </c>
      <c r="D23" s="16">
        <f>[19]Março!$H$7</f>
        <v>13.68</v>
      </c>
      <c r="E23" s="16">
        <f>[19]Março!$H$8</f>
        <v>25.92</v>
      </c>
      <c r="F23" s="16">
        <f>[19]Março!$H$9</f>
        <v>14.76</v>
      </c>
      <c r="G23" s="16">
        <f>[19]Março!$H$10</f>
        <v>13.32</v>
      </c>
      <c r="H23" s="16">
        <f>[19]Março!$H$11</f>
        <v>15.120000000000001</v>
      </c>
      <c r="I23" s="16">
        <f>[19]Março!$H$12</f>
        <v>18</v>
      </c>
      <c r="J23" s="16">
        <f>[19]Março!$H$13</f>
        <v>21.6</v>
      </c>
      <c r="K23" s="16">
        <f>[19]Março!$H$14</f>
        <v>13.68</v>
      </c>
      <c r="L23" s="16">
        <f>[19]Março!$H$15</f>
        <v>11.520000000000001</v>
      </c>
      <c r="M23" s="16">
        <f>[19]Março!$H$16</f>
        <v>10.8</v>
      </c>
      <c r="N23" s="16">
        <f>[19]Março!$H$17</f>
        <v>16.920000000000002</v>
      </c>
      <c r="O23" s="16">
        <f>[19]Março!$H$18</f>
        <v>27.720000000000002</v>
      </c>
      <c r="P23" s="16">
        <f>[19]Março!$H$19</f>
        <v>10.08</v>
      </c>
      <c r="Q23" s="16">
        <f>[19]Março!$H$20</f>
        <v>18.36</v>
      </c>
      <c r="R23" s="16">
        <f>[19]Março!$H$21</f>
        <v>16.2</v>
      </c>
      <c r="S23" s="16">
        <f>[19]Março!$H$22</f>
        <v>14.04</v>
      </c>
      <c r="T23" s="16">
        <f>[19]Março!$H$23</f>
        <v>9.3600000000000012</v>
      </c>
      <c r="U23" s="16">
        <f>[19]Março!$H$24</f>
        <v>12.6</v>
      </c>
      <c r="V23" s="16">
        <f>[19]Março!$H$25</f>
        <v>14.76</v>
      </c>
      <c r="W23" s="16">
        <f>[19]Março!$H$26</f>
        <v>12.96</v>
      </c>
      <c r="X23" s="16">
        <f>[19]Março!$H$27</f>
        <v>13.32</v>
      </c>
      <c r="Y23" s="16">
        <f>[19]Março!$H$28</f>
        <v>20.88</v>
      </c>
      <c r="Z23" s="16">
        <f>[19]Março!$H$29</f>
        <v>19.440000000000001</v>
      </c>
      <c r="AA23" s="16">
        <f>[19]Março!$H$30</f>
        <v>17.28</v>
      </c>
      <c r="AB23" s="16">
        <f>[19]Março!$H$31</f>
        <v>13.32</v>
      </c>
      <c r="AC23" s="16">
        <f>[19]Março!$H$32</f>
        <v>12.96</v>
      </c>
      <c r="AD23" s="16">
        <f>[19]Março!$H$33</f>
        <v>11.520000000000001</v>
      </c>
      <c r="AE23" s="16">
        <f>[19]Março!$H$34</f>
        <v>12.24</v>
      </c>
      <c r="AF23" s="16">
        <f>[19]Março!$H$35</f>
        <v>33.480000000000004</v>
      </c>
      <c r="AG23" s="33">
        <f>MAX(B23:AF23)</f>
        <v>33.480000000000004</v>
      </c>
    </row>
    <row r="24" spans="1:33" ht="17.100000000000001" customHeight="1" x14ac:dyDescent="0.2">
      <c r="A24" s="14" t="s">
        <v>14</v>
      </c>
      <c r="B24" s="16">
        <f>[20]Março!$H$5</f>
        <v>14.4</v>
      </c>
      <c r="C24" s="16">
        <f>[20]Março!$H$6</f>
        <v>13.32</v>
      </c>
      <c r="D24" s="16">
        <f>[20]Março!$H$7</f>
        <v>11.16</v>
      </c>
      <c r="E24" s="16">
        <f>[20]Março!$H$8</f>
        <v>12.6</v>
      </c>
      <c r="F24" s="16">
        <f>[20]Março!$H$9</f>
        <v>11.16</v>
      </c>
      <c r="G24" s="16">
        <f>[20]Março!$H$10</f>
        <v>12.24</v>
      </c>
      <c r="H24" s="16">
        <f>[20]Março!$H$11</f>
        <v>14.76</v>
      </c>
      <c r="I24" s="16">
        <f>[20]Março!$H$12</f>
        <v>12.6</v>
      </c>
      <c r="J24" s="16">
        <f>[20]Março!$H$13</f>
        <v>19.079999999999998</v>
      </c>
      <c r="K24" s="16">
        <f>[20]Março!$H$14</f>
        <v>8.2799999999999994</v>
      </c>
      <c r="L24" s="16">
        <f>[20]Março!$H$15</f>
        <v>13.68</v>
      </c>
      <c r="M24" s="16">
        <f>[20]Março!$H$16</f>
        <v>35.28</v>
      </c>
      <c r="N24" s="16">
        <f>[20]Março!$H$17</f>
        <v>20.16</v>
      </c>
      <c r="O24" s="16">
        <f>[20]Março!$H$18</f>
        <v>16.559999999999999</v>
      </c>
      <c r="P24" s="16">
        <f>[20]Março!$H$19</f>
        <v>17.28</v>
      </c>
      <c r="Q24" s="16">
        <f>[20]Março!$H$20</f>
        <v>14.76</v>
      </c>
      <c r="R24" s="16">
        <f>[20]Março!$H$21</f>
        <v>16.559999999999999</v>
      </c>
      <c r="S24" s="16">
        <f>[20]Março!$H$22</f>
        <v>11.879999999999999</v>
      </c>
      <c r="T24" s="16">
        <f>[20]Março!$H$23</f>
        <v>16.559999999999999</v>
      </c>
      <c r="U24" s="16">
        <f>[20]Março!$H$24</f>
        <v>13.68</v>
      </c>
      <c r="V24" s="16">
        <f>[20]Março!$H$25</f>
        <v>12.24</v>
      </c>
      <c r="W24" s="16">
        <f>[20]Março!$H$26</f>
        <v>10.44</v>
      </c>
      <c r="X24" s="16">
        <f>[20]Março!$H$27</f>
        <v>9.7200000000000006</v>
      </c>
      <c r="Y24" s="16">
        <f>[20]Março!$H$28</f>
        <v>11.520000000000001</v>
      </c>
      <c r="Z24" s="16">
        <f>[20]Março!$H$29</f>
        <v>10.8</v>
      </c>
      <c r="AA24" s="16">
        <f>[20]Março!$H$30</f>
        <v>11.879999999999999</v>
      </c>
      <c r="AB24" s="16">
        <f>[20]Março!$H$31</f>
        <v>20.52</v>
      </c>
      <c r="AC24" s="16">
        <f>[20]Março!$H$32</f>
        <v>8.64</v>
      </c>
      <c r="AD24" s="16">
        <f>[20]Março!$H$33</f>
        <v>19.8</v>
      </c>
      <c r="AE24" s="16">
        <f>[20]Março!$H$34</f>
        <v>27.720000000000002</v>
      </c>
      <c r="AF24" s="16">
        <f>[20]Março!$H$35</f>
        <v>9.7200000000000006</v>
      </c>
      <c r="AG24" s="33">
        <f>MAX(B24:AF24)</f>
        <v>35.28</v>
      </c>
    </row>
    <row r="25" spans="1:33" ht="17.100000000000001" customHeight="1" x14ac:dyDescent="0.2">
      <c r="A25" s="14" t="s">
        <v>15</v>
      </c>
      <c r="B25" s="16">
        <f>[21]Março!$H$5</f>
        <v>26.28</v>
      </c>
      <c r="C25" s="16">
        <f>[21]Março!$H$6</f>
        <v>21.6</v>
      </c>
      <c r="D25" s="16">
        <f>[21]Março!$H$7</f>
        <v>19.440000000000001</v>
      </c>
      <c r="E25" s="16">
        <f>[21]Março!$H$8</f>
        <v>15.120000000000001</v>
      </c>
      <c r="F25" s="16">
        <f>[21]Março!$H$9</f>
        <v>11.16</v>
      </c>
      <c r="G25" s="16">
        <f>[21]Março!$H$10</f>
        <v>14.4</v>
      </c>
      <c r="H25" s="16">
        <f>[21]Março!$H$11</f>
        <v>16.920000000000002</v>
      </c>
      <c r="I25" s="16">
        <f>[21]Março!$H$12</f>
        <v>15.48</v>
      </c>
      <c r="J25" s="16">
        <f>[21]Março!$H$13</f>
        <v>16.559999999999999</v>
      </c>
      <c r="K25" s="16">
        <f>[21]Março!$H$14</f>
        <v>12.96</v>
      </c>
      <c r="L25" s="16">
        <f>[21]Março!$H$15</f>
        <v>15.120000000000001</v>
      </c>
      <c r="M25" s="16">
        <f>[21]Março!$H$16</f>
        <v>15.48</v>
      </c>
      <c r="N25" s="16">
        <f>[21]Março!$H$17</f>
        <v>12.6</v>
      </c>
      <c r="O25" s="16">
        <f>[21]Março!$H$18</f>
        <v>19.079999999999998</v>
      </c>
      <c r="P25" s="16">
        <f>[21]Março!$H$19</f>
        <v>14.04</v>
      </c>
      <c r="Q25" s="16">
        <f>[21]Março!$H$20</f>
        <v>11.520000000000001</v>
      </c>
      <c r="R25" s="16">
        <f>[21]Março!$H$21</f>
        <v>12.96</v>
      </c>
      <c r="S25" s="16">
        <f>[21]Março!$H$22</f>
        <v>16.920000000000002</v>
      </c>
      <c r="T25" s="16">
        <f>[21]Março!$H$23</f>
        <v>13.68</v>
      </c>
      <c r="U25" s="16">
        <f>[21]Março!$H$24</f>
        <v>16.2</v>
      </c>
      <c r="V25" s="16">
        <f>[21]Março!$H$25</f>
        <v>15.840000000000002</v>
      </c>
      <c r="W25" s="16">
        <f>[21]Março!$H$26</f>
        <v>18</v>
      </c>
      <c r="X25" s="16">
        <f>[21]Março!$H$27</f>
        <v>12.24</v>
      </c>
      <c r="Y25" s="16">
        <f>[21]Março!$H$28</f>
        <v>17.64</v>
      </c>
      <c r="Z25" s="16">
        <f>[21]Março!$H$29</f>
        <v>18.720000000000002</v>
      </c>
      <c r="AA25" s="16">
        <f>[21]Março!$H$30</f>
        <v>12.96</v>
      </c>
      <c r="AB25" s="16">
        <f>[21]Março!$H$31</f>
        <v>13.68</v>
      </c>
      <c r="AC25" s="16">
        <f>[21]Março!$H$32</f>
        <v>9.3600000000000012</v>
      </c>
      <c r="AD25" s="16">
        <f>[21]Março!$H$33</f>
        <v>16.559999999999999</v>
      </c>
      <c r="AE25" s="16">
        <f>[21]Março!$H$34</f>
        <v>13.68</v>
      </c>
      <c r="AF25" s="16">
        <f>[21]Março!$H$35</f>
        <v>18</v>
      </c>
      <c r="AG25" s="33">
        <f t="shared" ref="AG25:AG32" si="3">MAX(B25:AF25)</f>
        <v>26.28</v>
      </c>
    </row>
    <row r="26" spans="1:33" ht="17.100000000000001" customHeight="1" x14ac:dyDescent="0.2">
      <c r="A26" s="14" t="s">
        <v>16</v>
      </c>
      <c r="B26" s="16">
        <f>[22]Março!$H$5</f>
        <v>0.72000000000000008</v>
      </c>
      <c r="C26" s="16">
        <f>[22]Março!$H$6</f>
        <v>0.72000000000000008</v>
      </c>
      <c r="D26" s="16">
        <f>[22]Março!$H$7</f>
        <v>3.24</v>
      </c>
      <c r="E26" s="16">
        <f>[22]Março!$H$8</f>
        <v>6.84</v>
      </c>
      <c r="F26" s="16">
        <f>[22]Março!$H$9</f>
        <v>0</v>
      </c>
      <c r="G26" s="16">
        <f>[22]Março!$H$10</f>
        <v>0.36000000000000004</v>
      </c>
      <c r="H26" s="16">
        <f>[22]Março!$H$11</f>
        <v>0</v>
      </c>
      <c r="I26" s="16">
        <f>[22]Março!$H$12</f>
        <v>13.32</v>
      </c>
      <c r="J26" s="16">
        <f>[22]Março!$H$13</f>
        <v>1.08</v>
      </c>
      <c r="K26" s="16">
        <f>[22]Março!$H$14</f>
        <v>0</v>
      </c>
      <c r="L26" s="16">
        <f>[22]Março!$H$15</f>
        <v>0.36000000000000004</v>
      </c>
      <c r="M26" s="16">
        <f>[22]Março!$H$16</f>
        <v>1.08</v>
      </c>
      <c r="N26" s="16">
        <f>[22]Março!$H$17</f>
        <v>0.36000000000000004</v>
      </c>
      <c r="O26" s="16">
        <f>[22]Março!$H$18</f>
        <v>0.36000000000000004</v>
      </c>
      <c r="P26" s="16">
        <f>[22]Março!$H$19</f>
        <v>0</v>
      </c>
      <c r="Q26" s="16">
        <f>[22]Março!$H$20</f>
        <v>0</v>
      </c>
      <c r="R26" s="16">
        <f>[22]Março!$H$21</f>
        <v>0</v>
      </c>
      <c r="S26" s="16">
        <f>[22]Março!$H$22</f>
        <v>1.8</v>
      </c>
      <c r="T26" s="16">
        <f>[22]Março!$H$23</f>
        <v>17.64</v>
      </c>
      <c r="U26" s="16">
        <f>[22]Março!$H$24</f>
        <v>4.6800000000000006</v>
      </c>
      <c r="V26" s="16">
        <f>[22]Março!$H$25</f>
        <v>12.6</v>
      </c>
      <c r="W26" s="16">
        <f>[22]Março!$H$26</f>
        <v>1.8</v>
      </c>
      <c r="X26" s="16">
        <f>[22]Março!$H$27</f>
        <v>0.72000000000000008</v>
      </c>
      <c r="Y26" s="16">
        <f>[22]Março!$H$28</f>
        <v>3.9600000000000004</v>
      </c>
      <c r="Z26" s="16">
        <f>[22]Março!$H$29</f>
        <v>4.32</v>
      </c>
      <c r="AA26" s="16">
        <f>[22]Março!$H$30</f>
        <v>2.8800000000000003</v>
      </c>
      <c r="AB26" s="16">
        <f>[22]Março!$H$31</f>
        <v>0</v>
      </c>
      <c r="AC26" s="16">
        <f>[22]Março!$H$32</f>
        <v>0</v>
      </c>
      <c r="AD26" s="16">
        <f>[22]Março!$H$33</f>
        <v>0.36000000000000004</v>
      </c>
      <c r="AE26" s="16">
        <f>[22]Março!$H$34</f>
        <v>0</v>
      </c>
      <c r="AF26" s="16">
        <f>[22]Março!$H$35</f>
        <v>8.64</v>
      </c>
      <c r="AG26" s="33">
        <f t="shared" si="3"/>
        <v>17.64</v>
      </c>
    </row>
    <row r="27" spans="1:33" ht="17.100000000000001" customHeight="1" x14ac:dyDescent="0.2">
      <c r="A27" s="14" t="s">
        <v>17</v>
      </c>
      <c r="B27" s="16">
        <f>[23]Março!$H$5</f>
        <v>0</v>
      </c>
      <c r="C27" s="16">
        <f>[23]Março!$H$6</f>
        <v>0</v>
      </c>
      <c r="D27" s="16">
        <f>[23]Março!$H$7</f>
        <v>0</v>
      </c>
      <c r="E27" s="16">
        <f>[23]Março!$H$8</f>
        <v>0</v>
      </c>
      <c r="F27" s="16">
        <f>[23]Março!$H$9</f>
        <v>0</v>
      </c>
      <c r="G27" s="16">
        <f>[23]Março!$H$10</f>
        <v>0</v>
      </c>
      <c r="H27" s="16">
        <f>[23]Março!$H$11</f>
        <v>0</v>
      </c>
      <c r="I27" s="16">
        <f>[23]Março!$H$12</f>
        <v>0</v>
      </c>
      <c r="J27" s="16">
        <f>[23]Março!$H$13</f>
        <v>5.7600000000000007</v>
      </c>
      <c r="K27" s="16">
        <f>[23]Março!$H$14</f>
        <v>9.7200000000000006</v>
      </c>
      <c r="L27" s="16">
        <f>[23]Março!$H$15</f>
        <v>12.24</v>
      </c>
      <c r="M27" s="16">
        <f>[23]Março!$H$16</f>
        <v>14.04</v>
      </c>
      <c r="N27" s="16">
        <f>[23]Março!$H$17</f>
        <v>15.48</v>
      </c>
      <c r="O27" s="16">
        <f>[23]Março!$H$18</f>
        <v>12.6</v>
      </c>
      <c r="P27" s="16">
        <f>[23]Março!$H$19</f>
        <v>11.520000000000001</v>
      </c>
      <c r="Q27" s="16">
        <f>[23]Março!$H$20</f>
        <v>9.3600000000000012</v>
      </c>
      <c r="R27" s="16">
        <f>[23]Março!$H$21</f>
        <v>21.240000000000002</v>
      </c>
      <c r="S27" s="16">
        <f>[23]Março!$H$22</f>
        <v>11.520000000000001</v>
      </c>
      <c r="T27" s="16">
        <f>[23]Março!$H$23</f>
        <v>12.96</v>
      </c>
      <c r="U27" s="16">
        <f>[23]Março!$H$24</f>
        <v>7.9200000000000008</v>
      </c>
      <c r="V27" s="16">
        <f>[23]Março!$H$25</f>
        <v>12.24</v>
      </c>
      <c r="W27" s="16">
        <f>[23]Março!$H$26</f>
        <v>12.96</v>
      </c>
      <c r="X27" s="16">
        <f>[23]Março!$H$27</f>
        <v>9.3600000000000012</v>
      </c>
      <c r="Y27" s="16">
        <f>[23]Março!$H$28</f>
        <v>12.6</v>
      </c>
      <c r="Z27" s="16">
        <f>[23]Março!$H$29</f>
        <v>9.7200000000000006</v>
      </c>
      <c r="AA27" s="16">
        <f>[23]Março!$H$30</f>
        <v>19.440000000000001</v>
      </c>
      <c r="AB27" s="16">
        <f>[23]Março!$H$31</f>
        <v>15.48</v>
      </c>
      <c r="AC27" s="16">
        <f>[23]Março!$H$32</f>
        <v>9</v>
      </c>
      <c r="AD27" s="16">
        <f>[23]Março!$H$33</f>
        <v>6.84</v>
      </c>
      <c r="AE27" s="16">
        <f>[23]Março!$H$34</f>
        <v>8.64</v>
      </c>
      <c r="AF27" s="16">
        <f>[23]Março!$H$35</f>
        <v>38.159999999999997</v>
      </c>
      <c r="AG27" s="33">
        <f t="shared" si="3"/>
        <v>38.159999999999997</v>
      </c>
    </row>
    <row r="28" spans="1:33" ht="17.100000000000001" customHeight="1" x14ac:dyDescent="0.2">
      <c r="A28" s="14" t="s">
        <v>18</v>
      </c>
      <c r="B28" s="16" t="str">
        <f>[24]Março!$H$5</f>
        <v>*</v>
      </c>
      <c r="C28" s="16" t="str">
        <f>[24]Março!$H$6</f>
        <v>*</v>
      </c>
      <c r="D28" s="16" t="str">
        <f>[24]Março!$H$7</f>
        <v>*</v>
      </c>
      <c r="E28" s="16" t="str">
        <f>[24]Março!$H$8</f>
        <v>*</v>
      </c>
      <c r="F28" s="16" t="str">
        <f>[24]Março!$H$9</f>
        <v>*</v>
      </c>
      <c r="G28" s="16" t="str">
        <f>[24]Março!$H$10</f>
        <v>*</v>
      </c>
      <c r="H28" s="16" t="str">
        <f>[24]Março!$H$11</f>
        <v>*</v>
      </c>
      <c r="I28" s="16" t="str">
        <f>[24]Março!$H$12</f>
        <v>*</v>
      </c>
      <c r="J28" s="16" t="str">
        <f>[24]Março!$H$13</f>
        <v>*</v>
      </c>
      <c r="K28" s="16" t="str">
        <f>[24]Março!$H$14</f>
        <v>*</v>
      </c>
      <c r="L28" s="16" t="str">
        <f>[24]Março!$H$15</f>
        <v>*</v>
      </c>
      <c r="M28" s="16" t="str">
        <f>[24]Março!$H$16</f>
        <v>*</v>
      </c>
      <c r="N28" s="16" t="str">
        <f>[24]Março!$H$17</f>
        <v>*</v>
      </c>
      <c r="O28" s="16" t="str">
        <f>[24]Março!$H$18</f>
        <v>*</v>
      </c>
      <c r="P28" s="16" t="str">
        <f>[24]Março!$H$19</f>
        <v>*</v>
      </c>
      <c r="Q28" s="16" t="str">
        <f>[24]Março!$H$20</f>
        <v>*</v>
      </c>
      <c r="R28" s="16" t="str">
        <f>[24]Março!$H$21</f>
        <v>*</v>
      </c>
      <c r="S28" s="16" t="str">
        <f>[24]Março!$H$22</f>
        <v>*</v>
      </c>
      <c r="T28" s="16" t="str">
        <f>[24]Março!$H$23</f>
        <v>*</v>
      </c>
      <c r="U28" s="16" t="str">
        <f>[24]Março!$H$24</f>
        <v>*</v>
      </c>
      <c r="V28" s="16" t="str">
        <f>[24]Março!$H$25</f>
        <v>*</v>
      </c>
      <c r="W28" s="16" t="str">
        <f>[24]Março!$H$26</f>
        <v>*</v>
      </c>
      <c r="X28" s="16" t="str">
        <f>[24]Março!$H$27</f>
        <v>*</v>
      </c>
      <c r="Y28" s="16" t="str">
        <f>[24]Março!$H$28</f>
        <v>*</v>
      </c>
      <c r="Z28" s="16" t="str">
        <f>[24]Março!$H$29</f>
        <v>*</v>
      </c>
      <c r="AA28" s="16" t="str">
        <f>[24]Março!$H$30</f>
        <v>*</v>
      </c>
      <c r="AB28" s="16" t="str">
        <f>[24]Março!$H$31</f>
        <v>*</v>
      </c>
      <c r="AC28" s="16" t="str">
        <f>[24]Março!$H$32</f>
        <v>*</v>
      </c>
      <c r="AD28" s="16" t="str">
        <f>[24]Março!$H$33</f>
        <v>*</v>
      </c>
      <c r="AE28" s="16" t="str">
        <f>[24]Março!$H$34</f>
        <v>*</v>
      </c>
      <c r="AF28" s="16" t="str">
        <f>[24]Março!$H$35</f>
        <v>*</v>
      </c>
      <c r="AG28" s="33" t="s">
        <v>140</v>
      </c>
    </row>
    <row r="29" spans="1:33" ht="17.100000000000001" customHeight="1" x14ac:dyDescent="0.2">
      <c r="A29" s="14" t="s">
        <v>19</v>
      </c>
      <c r="B29" s="16">
        <f>[25]Março!$H$5</f>
        <v>25.2</v>
      </c>
      <c r="C29" s="16">
        <f>[25]Março!$H$6</f>
        <v>20.16</v>
      </c>
      <c r="D29" s="16">
        <f>[25]Março!$H$7</f>
        <v>19.079999999999998</v>
      </c>
      <c r="E29" s="16">
        <f>[25]Março!$H$8</f>
        <v>17.28</v>
      </c>
      <c r="F29" s="16">
        <f>[25]Março!$H$9</f>
        <v>12.96</v>
      </c>
      <c r="G29" s="16">
        <f>[25]Março!$H$10</f>
        <v>17.28</v>
      </c>
      <c r="H29" s="16">
        <f>[25]Março!$H$11</f>
        <v>14.76</v>
      </c>
      <c r="I29" s="16">
        <f>[25]Março!$H$12</f>
        <v>20.16</v>
      </c>
      <c r="J29" s="16">
        <f>[25]Março!$H$13</f>
        <v>11.520000000000001</v>
      </c>
      <c r="K29" s="16">
        <f>[25]Março!$H$14</f>
        <v>10.8</v>
      </c>
      <c r="L29" s="16">
        <f>[25]Março!$H$15</f>
        <v>11.879999999999999</v>
      </c>
      <c r="M29" s="16">
        <f>[25]Março!$H$16</f>
        <v>6.12</v>
      </c>
      <c r="N29" s="16">
        <f>[25]Março!$H$17</f>
        <v>20.16</v>
      </c>
      <c r="O29" s="16">
        <f>[25]Março!$H$18</f>
        <v>19.079999999999998</v>
      </c>
      <c r="P29" s="16">
        <f>[25]Março!$H$19</f>
        <v>18.36</v>
      </c>
      <c r="Q29" s="16">
        <f>[25]Março!$H$20</f>
        <v>8.2799999999999994</v>
      </c>
      <c r="R29" s="16">
        <f>[25]Março!$H$21</f>
        <v>16.2</v>
      </c>
      <c r="S29" s="16">
        <f>[25]Março!$H$22</f>
        <v>14.04</v>
      </c>
      <c r="T29" s="16">
        <f>[25]Março!$H$23</f>
        <v>17.28</v>
      </c>
      <c r="U29" s="16">
        <f>[25]Março!$H$24</f>
        <v>19.079999999999998</v>
      </c>
      <c r="V29" s="16">
        <f>[25]Março!$H$25</f>
        <v>13.68</v>
      </c>
      <c r="W29" s="16">
        <f>[25]Março!$H$26</f>
        <v>15.120000000000001</v>
      </c>
      <c r="X29" s="16">
        <f>[25]Março!$H$27</f>
        <v>12.6</v>
      </c>
      <c r="Y29" s="16">
        <f>[25]Março!$H$28</f>
        <v>22.68</v>
      </c>
      <c r="Z29" s="16">
        <f>[25]Março!$H$29</f>
        <v>18.36</v>
      </c>
      <c r="AA29" s="16">
        <f>[25]Março!$H$30</f>
        <v>14.04</v>
      </c>
      <c r="AB29" s="16">
        <f>[25]Março!$H$31</f>
        <v>12.6</v>
      </c>
      <c r="AC29" s="16">
        <f>[25]Março!$H$32</f>
        <v>10.44</v>
      </c>
      <c r="AD29" s="16">
        <f>[25]Março!$H$33</f>
        <v>8.64</v>
      </c>
      <c r="AE29" s="16">
        <f>[25]Março!$H$34</f>
        <v>7.9200000000000008</v>
      </c>
      <c r="AF29" s="16">
        <f>[25]Março!$H$35</f>
        <v>11.16</v>
      </c>
      <c r="AG29" s="33">
        <f t="shared" si="3"/>
        <v>25.2</v>
      </c>
    </row>
    <row r="30" spans="1:33" ht="17.100000000000001" customHeight="1" x14ac:dyDescent="0.2">
      <c r="A30" s="14" t="s">
        <v>31</v>
      </c>
      <c r="B30" s="16" t="str">
        <f>[26]Março!$H$5</f>
        <v>*</v>
      </c>
      <c r="C30" s="16" t="str">
        <f>[26]Março!$H$6</f>
        <v>*</v>
      </c>
      <c r="D30" s="16" t="str">
        <f>[26]Março!$H$7</f>
        <v>*</v>
      </c>
      <c r="E30" s="16" t="str">
        <f>[26]Março!$H$8</f>
        <v>*</v>
      </c>
      <c r="F30" s="16" t="str">
        <f>[26]Março!$H$9</f>
        <v>*</v>
      </c>
      <c r="G30" s="16" t="str">
        <f>[26]Março!$H$10</f>
        <v>*</v>
      </c>
      <c r="H30" s="16" t="str">
        <f>[26]Março!$H$11</f>
        <v>*</v>
      </c>
      <c r="I30" s="16" t="str">
        <f>[26]Março!$H$12</f>
        <v>*</v>
      </c>
      <c r="J30" s="16" t="str">
        <f>[26]Março!$H$13</f>
        <v>*</v>
      </c>
      <c r="K30" s="16" t="str">
        <f>[26]Março!$H$14</f>
        <v>*</v>
      </c>
      <c r="L30" s="16" t="str">
        <f>[26]Março!$H$15</f>
        <v>*</v>
      </c>
      <c r="M30" s="16" t="str">
        <f>[26]Março!$H$16</f>
        <v>*</v>
      </c>
      <c r="N30" s="16" t="str">
        <f>[26]Março!$H$17</f>
        <v>*</v>
      </c>
      <c r="O30" s="16" t="str">
        <f>[26]Março!$H$18</f>
        <v>*</v>
      </c>
      <c r="P30" s="16" t="str">
        <f>[26]Março!$H$19</f>
        <v>*</v>
      </c>
      <c r="Q30" s="16" t="str">
        <f>[26]Março!$H$20</f>
        <v>*</v>
      </c>
      <c r="R30" s="16" t="str">
        <f>[26]Março!$H$21</f>
        <v>*</v>
      </c>
      <c r="S30" s="16" t="str">
        <f>[26]Março!$H$22</f>
        <v>*</v>
      </c>
      <c r="T30" s="16" t="str">
        <f>[26]Março!$H$23</f>
        <v>*</v>
      </c>
      <c r="U30" s="16" t="str">
        <f>[26]Março!$H$24</f>
        <v>*</v>
      </c>
      <c r="V30" s="16" t="str">
        <f>[26]Março!$H$25</f>
        <v>*</v>
      </c>
      <c r="W30" s="16" t="str">
        <f>[26]Março!$H$26</f>
        <v>*</v>
      </c>
      <c r="X30" s="16" t="str">
        <f>[26]Março!$H$27</f>
        <v>*</v>
      </c>
      <c r="Y30" s="16" t="str">
        <f>[26]Março!$H$28</f>
        <v>*</v>
      </c>
      <c r="Z30" s="16" t="str">
        <f>[26]Março!$H$29</f>
        <v>*</v>
      </c>
      <c r="AA30" s="16" t="str">
        <f>[26]Março!$H$30</f>
        <v>*</v>
      </c>
      <c r="AB30" s="16" t="str">
        <f>[26]Março!$H$31</f>
        <v>*</v>
      </c>
      <c r="AC30" s="16" t="str">
        <f>[26]Março!$H$32</f>
        <v>*</v>
      </c>
      <c r="AD30" s="16" t="str">
        <f>[26]Março!$H$33</f>
        <v>*</v>
      </c>
      <c r="AE30" s="16" t="str">
        <f>[26]Março!$H$34</f>
        <v>*</v>
      </c>
      <c r="AF30" s="16" t="str">
        <f>[26]Março!$H$35</f>
        <v>*</v>
      </c>
      <c r="AG30" s="33">
        <f t="shared" si="3"/>
        <v>0</v>
      </c>
    </row>
    <row r="31" spans="1:33" ht="17.100000000000001" customHeight="1" x14ac:dyDescent="0.2">
      <c r="A31" s="14" t="s">
        <v>49</v>
      </c>
      <c r="B31" s="16">
        <f>[27]Março!$H$5</f>
        <v>36.72</v>
      </c>
      <c r="C31" s="16">
        <f>[27]Março!$H$6</f>
        <v>20.52</v>
      </c>
      <c r="D31" s="16">
        <f>[27]Março!$H$7</f>
        <v>18.720000000000002</v>
      </c>
      <c r="E31" s="16">
        <f>[27]Março!$H$8</f>
        <v>18.720000000000002</v>
      </c>
      <c r="F31" s="16">
        <f>[27]Março!$H$9</f>
        <v>21.6</v>
      </c>
      <c r="G31" s="16">
        <f>[27]Março!$H$10</f>
        <v>16.920000000000002</v>
      </c>
      <c r="H31" s="16">
        <f>[27]Março!$H$11</f>
        <v>18</v>
      </c>
      <c r="I31" s="16">
        <f>[27]Março!$H$12</f>
        <v>15.120000000000001</v>
      </c>
      <c r="J31" s="16">
        <f>[27]Março!$H$13</f>
        <v>22.32</v>
      </c>
      <c r="K31" s="16">
        <f>[27]Março!$H$14</f>
        <v>17.28</v>
      </c>
      <c r="L31" s="16">
        <f>[27]Março!$H$15</f>
        <v>15.120000000000001</v>
      </c>
      <c r="M31" s="16">
        <f>[27]Março!$H$16</f>
        <v>16.559999999999999</v>
      </c>
      <c r="N31" s="16">
        <f>[27]Março!$H$17</f>
        <v>21.96</v>
      </c>
      <c r="O31" s="16">
        <f>[27]Março!$H$18</f>
        <v>18</v>
      </c>
      <c r="P31" s="16">
        <f>[27]Março!$H$19</f>
        <v>12.96</v>
      </c>
      <c r="Q31" s="16">
        <f>[27]Março!$H$20</f>
        <v>16.920000000000002</v>
      </c>
      <c r="R31" s="16">
        <f>[27]Março!$H$21</f>
        <v>16.2</v>
      </c>
      <c r="S31" s="16">
        <f>[27]Março!$H$22</f>
        <v>31.319999999999997</v>
      </c>
      <c r="T31" s="16">
        <f>[27]Março!$H$23</f>
        <v>24.12</v>
      </c>
      <c r="U31" s="16">
        <f>[27]Março!$H$24</f>
        <v>21.240000000000002</v>
      </c>
      <c r="V31" s="16">
        <f>[27]Março!$H$25</f>
        <v>18</v>
      </c>
      <c r="W31" s="16">
        <f>[27]Março!$H$26</f>
        <v>14.04</v>
      </c>
      <c r="X31" s="16">
        <f>[27]Março!$H$27</f>
        <v>20.88</v>
      </c>
      <c r="Y31" s="16">
        <f>[27]Março!$H$28</f>
        <v>15.840000000000002</v>
      </c>
      <c r="Z31" s="16">
        <f>[27]Março!$H$29</f>
        <v>16.559999999999999</v>
      </c>
      <c r="AA31" s="16">
        <f>[27]Março!$H$30</f>
        <v>24.12</v>
      </c>
      <c r="AB31" s="16">
        <f>[27]Março!$H$31</f>
        <v>21.240000000000002</v>
      </c>
      <c r="AC31" s="16">
        <f>[27]Março!$H$32</f>
        <v>17.28</v>
      </c>
      <c r="AD31" s="16">
        <f>[27]Março!$H$33</f>
        <v>18</v>
      </c>
      <c r="AE31" s="16">
        <f>[27]Março!$H$34</f>
        <v>14.4</v>
      </c>
      <c r="AF31" s="16">
        <f>[27]Março!$H$35</f>
        <v>19.8</v>
      </c>
      <c r="AG31" s="33">
        <f>MAX(B31:AF31)</f>
        <v>36.72</v>
      </c>
    </row>
    <row r="32" spans="1:33" ht="17.100000000000001" customHeight="1" x14ac:dyDescent="0.2">
      <c r="A32" s="14" t="s">
        <v>20</v>
      </c>
      <c r="B32" s="16">
        <f>[28]Março!$H$5</f>
        <v>10.08</v>
      </c>
      <c r="C32" s="16">
        <f>[28]Março!$H$6</f>
        <v>10.44</v>
      </c>
      <c r="D32" s="16">
        <f>[28]Março!$H$7</f>
        <v>11.879999999999999</v>
      </c>
      <c r="E32" s="16">
        <f>[28]Março!$H$8</f>
        <v>5.4</v>
      </c>
      <c r="F32" s="16">
        <f>[28]Março!$H$9</f>
        <v>12.6</v>
      </c>
      <c r="G32" s="16">
        <f>[28]Março!$H$10</f>
        <v>16.559999999999999</v>
      </c>
      <c r="H32" s="16">
        <f>[28]Março!$H$11</f>
        <v>14.04</v>
      </c>
      <c r="I32" s="16">
        <f>[28]Março!$H$12</f>
        <v>10.08</v>
      </c>
      <c r="J32" s="16">
        <f>[28]Março!$H$13</f>
        <v>12.6</v>
      </c>
      <c r="K32" s="16">
        <f>[28]Março!$H$14</f>
        <v>10.44</v>
      </c>
      <c r="L32" s="16">
        <f>[28]Março!$H$15</f>
        <v>11.520000000000001</v>
      </c>
      <c r="M32" s="16">
        <f>[28]Março!$H$16</f>
        <v>12.24</v>
      </c>
      <c r="N32" s="16">
        <f>[28]Março!$H$17</f>
        <v>16.2</v>
      </c>
      <c r="O32" s="16">
        <f>[28]Março!$H$18</f>
        <v>19.8</v>
      </c>
      <c r="P32" s="16">
        <f>[28]Março!$H$19</f>
        <v>11.16</v>
      </c>
      <c r="Q32" s="16">
        <f>[28]Março!$H$20</f>
        <v>7.2</v>
      </c>
      <c r="R32" s="16">
        <f>[28]Março!$H$21</f>
        <v>10.8</v>
      </c>
      <c r="S32" s="16">
        <f>[28]Março!$H$22</f>
        <v>7.5600000000000005</v>
      </c>
      <c r="T32" s="16">
        <f>[28]Março!$H$23</f>
        <v>7.9200000000000008</v>
      </c>
      <c r="U32" s="16">
        <f>[28]Março!$H$24</f>
        <v>12.6</v>
      </c>
      <c r="V32" s="16">
        <f>[28]Março!$H$25</f>
        <v>7.5600000000000005</v>
      </c>
      <c r="W32" s="16">
        <f>[28]Março!$H$26</f>
        <v>6.84</v>
      </c>
      <c r="X32" s="16">
        <f>[28]Março!$H$27</f>
        <v>6.84</v>
      </c>
      <c r="Y32" s="16">
        <f>[28]Março!$H$28</f>
        <v>7.5600000000000005</v>
      </c>
      <c r="Z32" s="16">
        <f>[28]Março!$H$29</f>
        <v>5.4</v>
      </c>
      <c r="AA32" s="16">
        <f>[28]Março!$H$30</f>
        <v>5.7600000000000007</v>
      </c>
      <c r="AB32" s="16">
        <f>[28]Março!$H$31</f>
        <v>13.32</v>
      </c>
      <c r="AC32" s="16">
        <f>[28]Março!$H$32</f>
        <v>5.04</v>
      </c>
      <c r="AD32" s="16">
        <f>[28]Março!$H$33</f>
        <v>3.24</v>
      </c>
      <c r="AE32" s="16">
        <f>[28]Março!$H$34</f>
        <v>11.520000000000001</v>
      </c>
      <c r="AF32" s="16">
        <f>[28]Março!$H$35</f>
        <v>5.04</v>
      </c>
      <c r="AG32" s="33">
        <f t="shared" si="3"/>
        <v>19.8</v>
      </c>
    </row>
    <row r="33" spans="1:35" s="5" customFormat="1" ht="17.100000000000001" customHeight="1" thickBot="1" x14ac:dyDescent="0.25">
      <c r="A33" s="81" t="s">
        <v>33</v>
      </c>
      <c r="B33" s="82">
        <f t="shared" ref="B33:AG33" si="4">MAX(B5:B32)</f>
        <v>36.72</v>
      </c>
      <c r="C33" s="82">
        <f t="shared" si="4"/>
        <v>26.28</v>
      </c>
      <c r="D33" s="82">
        <f t="shared" si="4"/>
        <v>24.12</v>
      </c>
      <c r="E33" s="82">
        <f t="shared" si="4"/>
        <v>26.64</v>
      </c>
      <c r="F33" s="82">
        <f t="shared" si="4"/>
        <v>29.16</v>
      </c>
      <c r="G33" s="82">
        <f t="shared" si="4"/>
        <v>30.96</v>
      </c>
      <c r="H33" s="82">
        <f t="shared" si="4"/>
        <v>20.88</v>
      </c>
      <c r="I33" s="82">
        <f t="shared" si="4"/>
        <v>29.52</v>
      </c>
      <c r="J33" s="82">
        <f t="shared" si="4"/>
        <v>23.040000000000003</v>
      </c>
      <c r="K33" s="82">
        <f t="shared" si="4"/>
        <v>19.8</v>
      </c>
      <c r="L33" s="82">
        <f t="shared" si="4"/>
        <v>19.8</v>
      </c>
      <c r="M33" s="82">
        <f t="shared" si="4"/>
        <v>35.28</v>
      </c>
      <c r="N33" s="82">
        <f t="shared" si="4"/>
        <v>25.92</v>
      </c>
      <c r="O33" s="82">
        <f t="shared" si="4"/>
        <v>30.96</v>
      </c>
      <c r="P33" s="82">
        <f t="shared" si="4"/>
        <v>23.759999999999998</v>
      </c>
      <c r="Q33" s="82">
        <f t="shared" si="4"/>
        <v>18.36</v>
      </c>
      <c r="R33" s="82">
        <f t="shared" si="4"/>
        <v>25.56</v>
      </c>
      <c r="S33" s="82">
        <f t="shared" si="4"/>
        <v>31.319999999999997</v>
      </c>
      <c r="T33" s="82">
        <f t="shared" si="4"/>
        <v>25.56</v>
      </c>
      <c r="U33" s="82">
        <f t="shared" si="4"/>
        <v>21.240000000000002</v>
      </c>
      <c r="V33" s="82">
        <f t="shared" si="4"/>
        <v>20.16</v>
      </c>
      <c r="W33" s="82">
        <f t="shared" si="4"/>
        <v>18</v>
      </c>
      <c r="X33" s="82">
        <f t="shared" si="4"/>
        <v>20.88</v>
      </c>
      <c r="Y33" s="82">
        <f t="shared" si="4"/>
        <v>22.68</v>
      </c>
      <c r="Z33" s="82">
        <f t="shared" si="4"/>
        <v>21.96</v>
      </c>
      <c r="AA33" s="82">
        <f t="shared" si="4"/>
        <v>24.48</v>
      </c>
      <c r="AB33" s="82">
        <f t="shared" si="4"/>
        <v>21.240000000000002</v>
      </c>
      <c r="AC33" s="82">
        <f t="shared" si="4"/>
        <v>17.28</v>
      </c>
      <c r="AD33" s="82">
        <f t="shared" si="4"/>
        <v>20.88</v>
      </c>
      <c r="AE33" s="82">
        <f t="shared" si="4"/>
        <v>27.720000000000002</v>
      </c>
      <c r="AF33" s="82">
        <f t="shared" si="4"/>
        <v>38.159999999999997</v>
      </c>
      <c r="AG33" s="83">
        <f t="shared" si="4"/>
        <v>38.159999999999997</v>
      </c>
    </row>
    <row r="34" spans="1:35" x14ac:dyDescent="0.2">
      <c r="A34" s="84"/>
      <c r="B34" s="85"/>
      <c r="C34" s="85"/>
      <c r="D34" s="85"/>
      <c r="E34" s="85"/>
      <c r="F34" s="85"/>
      <c r="G34" s="85"/>
      <c r="H34" s="85"/>
      <c r="I34" s="85"/>
      <c r="J34" s="85"/>
      <c r="K34" s="85"/>
      <c r="L34" s="85"/>
      <c r="M34" s="85"/>
      <c r="N34" s="85"/>
      <c r="O34" s="85"/>
      <c r="P34" s="85"/>
      <c r="Q34" s="85"/>
      <c r="R34" s="85"/>
      <c r="S34" s="85"/>
      <c r="T34" s="85"/>
      <c r="U34" s="85"/>
      <c r="V34" s="85"/>
      <c r="W34" s="85"/>
      <c r="X34" s="85"/>
      <c r="Y34" s="85"/>
      <c r="Z34" s="85"/>
      <c r="AA34" s="85"/>
      <c r="AB34" s="85"/>
      <c r="AC34" s="85"/>
      <c r="AD34" s="86"/>
      <c r="AE34" s="87"/>
      <c r="AF34" s="88"/>
      <c r="AG34" s="89"/>
    </row>
    <row r="35" spans="1:35" x14ac:dyDescent="0.2">
      <c r="A35" s="95"/>
      <c r="B35" s="91"/>
      <c r="C35" s="91"/>
      <c r="D35" s="92" t="s">
        <v>139</v>
      </c>
      <c r="E35" s="92"/>
      <c r="F35" s="92"/>
      <c r="G35" s="92"/>
      <c r="H35" s="93"/>
      <c r="I35" s="93"/>
      <c r="J35" s="93"/>
      <c r="K35" s="93"/>
      <c r="L35" s="93"/>
      <c r="M35" s="93" t="s">
        <v>51</v>
      </c>
      <c r="N35" s="93"/>
      <c r="O35" s="93"/>
      <c r="P35" s="93"/>
      <c r="Q35" s="93"/>
      <c r="R35" s="93"/>
      <c r="S35" s="93"/>
      <c r="T35" s="93"/>
      <c r="U35" s="93"/>
      <c r="V35" s="93" t="s">
        <v>59</v>
      </c>
      <c r="W35" s="93"/>
      <c r="X35" s="93"/>
      <c r="Y35" s="93"/>
      <c r="Z35" s="93"/>
      <c r="AA35" s="93"/>
      <c r="AB35" s="93"/>
      <c r="AC35" s="93"/>
      <c r="AD35" s="91"/>
      <c r="AE35" s="93"/>
      <c r="AF35" s="93"/>
      <c r="AG35" s="94"/>
      <c r="AH35" s="2"/>
    </row>
    <row r="36" spans="1:35" x14ac:dyDescent="0.2">
      <c r="A36" s="95"/>
      <c r="B36" s="93"/>
      <c r="C36" s="93"/>
      <c r="D36" s="93"/>
      <c r="E36" s="93"/>
      <c r="F36" s="93"/>
      <c r="G36" s="93"/>
      <c r="H36" s="93"/>
      <c r="I36" s="93"/>
      <c r="J36" s="96"/>
      <c r="K36" s="96"/>
      <c r="L36" s="96"/>
      <c r="M36" s="96" t="s">
        <v>52</v>
      </c>
      <c r="N36" s="96"/>
      <c r="O36" s="96"/>
      <c r="P36" s="96"/>
      <c r="Q36" s="93"/>
      <c r="R36" s="93"/>
      <c r="S36" s="93"/>
      <c r="T36" s="93"/>
      <c r="U36" s="93"/>
      <c r="V36" s="96" t="s">
        <v>60</v>
      </c>
      <c r="W36" s="96"/>
      <c r="X36" s="93"/>
      <c r="Y36" s="93"/>
      <c r="Z36" s="93"/>
      <c r="AA36" s="93"/>
      <c r="AB36" s="93"/>
      <c r="AC36" s="93"/>
      <c r="AD36" s="91"/>
      <c r="AE36" s="97"/>
      <c r="AF36" s="98"/>
      <c r="AG36" s="99"/>
      <c r="AH36" s="2"/>
      <c r="AI36" s="2"/>
    </row>
    <row r="37" spans="1:35" ht="13.5" thickBot="1" x14ac:dyDescent="0.25">
      <c r="A37" s="102"/>
      <c r="B37" s="103"/>
      <c r="C37" s="103"/>
      <c r="D37" s="103"/>
      <c r="E37" s="103"/>
      <c r="F37" s="103"/>
      <c r="G37" s="103"/>
      <c r="H37" s="103"/>
      <c r="I37" s="103"/>
      <c r="J37" s="103"/>
      <c r="K37" s="103"/>
      <c r="L37" s="103"/>
      <c r="M37" s="103"/>
      <c r="N37" s="103"/>
      <c r="O37" s="103"/>
      <c r="P37" s="103"/>
      <c r="Q37" s="103"/>
      <c r="R37" s="103"/>
      <c r="S37" s="103"/>
      <c r="T37" s="103"/>
      <c r="U37" s="103"/>
      <c r="V37" s="103"/>
      <c r="W37" s="103"/>
      <c r="X37" s="103"/>
      <c r="Y37" s="103"/>
      <c r="Z37" s="103"/>
      <c r="AA37" s="103"/>
      <c r="AB37" s="103"/>
      <c r="AC37" s="103"/>
      <c r="AD37" s="106"/>
      <c r="AE37" s="107"/>
      <c r="AF37" s="108"/>
      <c r="AG37" s="110"/>
      <c r="AH37" s="24"/>
      <c r="AI37" s="2"/>
    </row>
    <row r="38" spans="1:35" x14ac:dyDescent="0.2">
      <c r="A38" s="78"/>
      <c r="B38" s="79"/>
      <c r="C38" s="79"/>
      <c r="D38" s="79"/>
      <c r="E38" s="79"/>
      <c r="F38" s="79"/>
      <c r="G38" s="79"/>
      <c r="H38" s="79"/>
    </row>
    <row r="44" spans="1:35" x14ac:dyDescent="0.2">
      <c r="O44" s="3" t="s">
        <v>50</v>
      </c>
      <c r="X44" s="3" t="s">
        <v>50</v>
      </c>
    </row>
    <row r="45" spans="1:35" x14ac:dyDescent="0.2">
      <c r="G45" s="3" t="s">
        <v>50</v>
      </c>
    </row>
  </sheetData>
  <mergeCells count="34">
    <mergeCell ref="AF3:AF4"/>
    <mergeCell ref="B2:AG2"/>
    <mergeCell ref="A1:AG1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  <mergeCell ref="L3:L4"/>
    <mergeCell ref="O3:O4"/>
    <mergeCell ref="P3:P4"/>
    <mergeCell ref="M3:M4"/>
    <mergeCell ref="V3:V4"/>
    <mergeCell ref="U3:U4"/>
    <mergeCell ref="Q3:Q4"/>
    <mergeCell ref="R3:R4"/>
    <mergeCell ref="S3:S4"/>
    <mergeCell ref="T3:T4"/>
    <mergeCell ref="N3:N4"/>
    <mergeCell ref="W3:W4"/>
    <mergeCell ref="AE3:AE4"/>
    <mergeCell ref="X3:X4"/>
    <mergeCell ref="AB3:AB4"/>
    <mergeCell ref="AC3:AC4"/>
    <mergeCell ref="AD3:AD4"/>
    <mergeCell ref="Y3:Y4"/>
    <mergeCell ref="Z3:Z4"/>
    <mergeCell ref="AA3:AA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3"/>
  <sheetViews>
    <sheetView workbookViewId="0">
      <selection activeCell="AG41" sqref="AG41"/>
    </sheetView>
  </sheetViews>
  <sheetFormatPr defaultRowHeight="12.75" x14ac:dyDescent="0.2"/>
  <cols>
    <col min="1" max="1" width="20.7109375" style="2" bestFit="1" customWidth="1"/>
    <col min="2" max="4" width="3.5703125" style="2" bestFit="1" customWidth="1"/>
    <col min="5" max="5" width="3.42578125" style="2" bestFit="1" customWidth="1"/>
    <col min="6" max="10" width="3.5703125" style="2" bestFit="1" customWidth="1"/>
    <col min="11" max="11" width="3.42578125" style="2" bestFit="1" customWidth="1"/>
    <col min="12" max="20" width="3.5703125" style="2" bestFit="1" customWidth="1"/>
    <col min="21" max="25" width="3.42578125" style="2" bestFit="1" customWidth="1"/>
    <col min="26" max="31" width="3.5703125" style="2" bestFit="1" customWidth="1"/>
    <col min="32" max="32" width="3.5703125" style="2" customWidth="1"/>
    <col min="33" max="33" width="15.28515625" style="6" bestFit="1" customWidth="1"/>
    <col min="34" max="34" width="9.140625" style="1"/>
  </cols>
  <sheetData>
    <row r="1" spans="1:34" ht="20.25" customHeight="1" x14ac:dyDescent="0.2">
      <c r="A1" s="140" t="s">
        <v>29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  <c r="Q1" s="140"/>
      <c r="R1" s="140"/>
      <c r="S1" s="140"/>
      <c r="T1" s="140"/>
      <c r="U1" s="140"/>
      <c r="V1" s="140"/>
      <c r="W1" s="140"/>
      <c r="X1" s="140"/>
      <c r="Y1" s="140"/>
      <c r="Z1" s="140"/>
      <c r="AA1" s="140"/>
      <c r="AB1" s="140"/>
      <c r="AC1" s="140"/>
      <c r="AD1" s="140"/>
      <c r="AE1" s="140"/>
      <c r="AF1" s="140"/>
      <c r="AG1" s="140"/>
    </row>
    <row r="2" spans="1:34" s="4" customFormat="1" ht="15" customHeight="1" x14ac:dyDescent="0.2">
      <c r="A2" s="137" t="s">
        <v>21</v>
      </c>
      <c r="B2" s="139" t="s">
        <v>138</v>
      </c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139"/>
      <c r="S2" s="139"/>
      <c r="T2" s="139"/>
      <c r="U2" s="139"/>
      <c r="V2" s="139"/>
      <c r="W2" s="139"/>
      <c r="X2" s="139"/>
      <c r="Y2" s="139"/>
      <c r="Z2" s="139"/>
      <c r="AA2" s="139"/>
      <c r="AB2" s="139"/>
      <c r="AC2" s="139"/>
      <c r="AD2" s="139"/>
      <c r="AE2" s="139"/>
      <c r="AF2" s="139"/>
      <c r="AG2" s="139"/>
      <c r="AH2" s="7"/>
    </row>
    <row r="3" spans="1:34" s="5" customFormat="1" ht="12.75" customHeight="1" x14ac:dyDescent="0.2">
      <c r="A3" s="137"/>
      <c r="B3" s="134"/>
      <c r="C3" s="134">
        <f>SUM(B3+1)</f>
        <v>1</v>
      </c>
      <c r="D3" s="134">
        <f t="shared" ref="D3:AD3" si="0">SUM(C3+1)</f>
        <v>2</v>
      </c>
      <c r="E3" s="134">
        <f t="shared" si="0"/>
        <v>3</v>
      </c>
      <c r="F3" s="134">
        <f t="shared" si="0"/>
        <v>4</v>
      </c>
      <c r="G3" s="134">
        <f t="shared" si="0"/>
        <v>5</v>
      </c>
      <c r="H3" s="134">
        <f t="shared" si="0"/>
        <v>6</v>
      </c>
      <c r="I3" s="134">
        <f t="shared" si="0"/>
        <v>7</v>
      </c>
      <c r="J3" s="134">
        <f t="shared" si="0"/>
        <v>8</v>
      </c>
      <c r="K3" s="134">
        <f t="shared" si="0"/>
        <v>9</v>
      </c>
      <c r="L3" s="134">
        <f t="shared" si="0"/>
        <v>10</v>
      </c>
      <c r="M3" s="134">
        <f t="shared" si="0"/>
        <v>11</v>
      </c>
      <c r="N3" s="134">
        <f t="shared" si="0"/>
        <v>12</v>
      </c>
      <c r="O3" s="134">
        <f t="shared" si="0"/>
        <v>13</v>
      </c>
      <c r="P3" s="134">
        <f t="shared" si="0"/>
        <v>14</v>
      </c>
      <c r="Q3" s="134">
        <f t="shared" si="0"/>
        <v>15</v>
      </c>
      <c r="R3" s="134">
        <f t="shared" si="0"/>
        <v>16</v>
      </c>
      <c r="S3" s="134">
        <f t="shared" si="0"/>
        <v>17</v>
      </c>
      <c r="T3" s="134">
        <f t="shared" si="0"/>
        <v>18</v>
      </c>
      <c r="U3" s="134">
        <f t="shared" si="0"/>
        <v>19</v>
      </c>
      <c r="V3" s="134">
        <f t="shared" si="0"/>
        <v>20</v>
      </c>
      <c r="W3" s="134">
        <f t="shared" si="0"/>
        <v>21</v>
      </c>
      <c r="X3" s="134">
        <f t="shared" si="0"/>
        <v>22</v>
      </c>
      <c r="Y3" s="134">
        <f t="shared" si="0"/>
        <v>23</v>
      </c>
      <c r="Z3" s="134">
        <f t="shared" si="0"/>
        <v>24</v>
      </c>
      <c r="AA3" s="134">
        <f t="shared" si="0"/>
        <v>25</v>
      </c>
      <c r="AB3" s="134">
        <f t="shared" si="0"/>
        <v>26</v>
      </c>
      <c r="AC3" s="134">
        <f t="shared" si="0"/>
        <v>27</v>
      </c>
      <c r="AD3" s="134">
        <f t="shared" si="0"/>
        <v>28</v>
      </c>
      <c r="AE3" s="134">
        <v>30</v>
      </c>
      <c r="AF3" s="134">
        <v>31</v>
      </c>
      <c r="AG3" s="28" t="s">
        <v>43</v>
      </c>
      <c r="AH3" s="10"/>
    </row>
    <row r="4" spans="1:34" s="5" customFormat="1" ht="10.5" customHeight="1" x14ac:dyDescent="0.2">
      <c r="A4" s="137"/>
      <c r="B4" s="134"/>
      <c r="C4" s="134"/>
      <c r="D4" s="134"/>
      <c r="E4" s="134"/>
      <c r="F4" s="134"/>
      <c r="G4" s="134"/>
      <c r="H4" s="134"/>
      <c r="I4" s="134"/>
      <c r="J4" s="134"/>
      <c r="K4" s="134"/>
      <c r="L4" s="134"/>
      <c r="M4" s="134"/>
      <c r="N4" s="134"/>
      <c r="O4" s="134"/>
      <c r="P4" s="134"/>
      <c r="Q4" s="134"/>
      <c r="R4" s="134"/>
      <c r="S4" s="134"/>
      <c r="T4" s="134"/>
      <c r="U4" s="134"/>
      <c r="V4" s="134"/>
      <c r="W4" s="134"/>
      <c r="X4" s="134"/>
      <c r="Y4" s="134"/>
      <c r="Z4" s="134"/>
      <c r="AA4" s="134"/>
      <c r="AB4" s="134"/>
      <c r="AC4" s="134"/>
      <c r="AD4" s="134"/>
      <c r="AE4" s="134"/>
      <c r="AF4" s="134"/>
      <c r="AG4" s="28" t="s">
        <v>39</v>
      </c>
      <c r="AH4" s="10"/>
    </row>
    <row r="5" spans="1:34" s="5" customFormat="1" ht="14.25" customHeight="1" x14ac:dyDescent="0.2">
      <c r="A5" s="14" t="s">
        <v>45</v>
      </c>
      <c r="B5" s="18" t="str">
        <f>[1]Março!$I$5</f>
        <v>SO</v>
      </c>
      <c r="C5" s="18" t="str">
        <f>[1]Março!$I$6</f>
        <v>S</v>
      </c>
      <c r="D5" s="18" t="str">
        <f>[1]Março!$I$7</f>
        <v>SE</v>
      </c>
      <c r="E5" s="18" t="str">
        <f>[1]Março!$I$8</f>
        <v>O</v>
      </c>
      <c r="F5" s="18" t="str">
        <f>[1]Março!$I$9</f>
        <v>NE</v>
      </c>
      <c r="G5" s="18" t="str">
        <f>[1]Março!$I$10</f>
        <v>NE</v>
      </c>
      <c r="H5" s="18" t="str">
        <f>[1]Março!$I$11</f>
        <v>L</v>
      </c>
      <c r="I5" s="18" t="str">
        <f>[1]Março!$I$12</f>
        <v>L</v>
      </c>
      <c r="J5" s="18" t="str">
        <f>[1]Março!$I$13</f>
        <v>L</v>
      </c>
      <c r="K5" s="18" t="str">
        <f>[1]Março!$I$14</f>
        <v>NE</v>
      </c>
      <c r="L5" s="18" t="str">
        <f>[1]Março!$I$15</f>
        <v>NE</v>
      </c>
      <c r="M5" s="18" t="str">
        <f>[1]Março!$I$16</f>
        <v>NE</v>
      </c>
      <c r="N5" s="18" t="str">
        <f>[1]Março!$I$17</f>
        <v>NE</v>
      </c>
      <c r="O5" s="18" t="str">
        <f>[1]Março!$I$18</f>
        <v>S</v>
      </c>
      <c r="P5" s="18" t="str">
        <f>[1]Março!$I$19</f>
        <v>SO</v>
      </c>
      <c r="Q5" s="18" t="str">
        <f>[1]Março!$I$20</f>
        <v>O</v>
      </c>
      <c r="R5" s="18" t="str">
        <f>[1]Março!$I$21</f>
        <v>SO</v>
      </c>
      <c r="S5" s="18" t="str">
        <f>[1]Março!$I$22</f>
        <v>O</v>
      </c>
      <c r="T5" s="18" t="str">
        <f>[1]Março!$I$23</f>
        <v>O</v>
      </c>
      <c r="U5" s="18" t="str">
        <f>[1]Março!$I$24</f>
        <v>O</v>
      </c>
      <c r="V5" s="18" t="str">
        <f>[1]Março!$I$25</f>
        <v>O</v>
      </c>
      <c r="W5" s="18" t="str">
        <f>[1]Março!$I$26</f>
        <v>NO</v>
      </c>
      <c r="X5" s="18" t="str">
        <f>[1]Março!$I$27</f>
        <v>NO</v>
      </c>
      <c r="Y5" s="18" t="str">
        <f>[1]Março!$I$28</f>
        <v>SO</v>
      </c>
      <c r="Z5" s="18" t="str">
        <f>[1]Março!$I$29</f>
        <v>O</v>
      </c>
      <c r="AA5" s="18" t="s">
        <v>146</v>
      </c>
      <c r="AB5" s="18" t="str">
        <f>[1]Março!$I$31</f>
        <v>SE</v>
      </c>
      <c r="AC5" s="18" t="str">
        <f>[1]Março!$I$32</f>
        <v>N</v>
      </c>
      <c r="AD5" s="18" t="str">
        <f>[1]Março!$I$33</f>
        <v>N</v>
      </c>
      <c r="AE5" s="18" t="str">
        <f>[1]Março!$I$34</f>
        <v>NO</v>
      </c>
      <c r="AF5" s="18" t="str">
        <f>[1]Março!$I$35</f>
        <v>NO</v>
      </c>
      <c r="AG5" s="39" t="str">
        <f>[1]Março!$I$36</f>
        <v>NE</v>
      </c>
      <c r="AH5" s="10"/>
    </row>
    <row r="6" spans="1:34" s="1" customFormat="1" ht="12" customHeight="1" x14ac:dyDescent="0.2">
      <c r="A6" s="14" t="s">
        <v>0</v>
      </c>
      <c r="B6" s="16" t="str">
        <f>[2]Março!$I$5</f>
        <v>SO</v>
      </c>
      <c r="C6" s="16" t="str">
        <f>[2]Março!$I$6</f>
        <v>SO</v>
      </c>
      <c r="D6" s="16" t="str">
        <f>[2]Março!$I$7</f>
        <v>SO</v>
      </c>
      <c r="E6" s="16" t="str">
        <f>[2]Março!$I$8</f>
        <v>SO</v>
      </c>
      <c r="F6" s="16" t="str">
        <f>[2]Março!$I$9</f>
        <v>SO</v>
      </c>
      <c r="G6" s="16" t="str">
        <f>[2]Março!$I$10</f>
        <v>SO</v>
      </c>
      <c r="H6" s="16" t="str">
        <f>[2]Março!$I$11</f>
        <v>SO</v>
      </c>
      <c r="I6" s="16" t="str">
        <f>[2]Março!$I$12</f>
        <v>SO</v>
      </c>
      <c r="J6" s="16" t="str">
        <f>[2]Março!$I$13</f>
        <v>SO</v>
      </c>
      <c r="K6" s="16" t="str">
        <f>[2]Março!$I$14</f>
        <v>SO</v>
      </c>
      <c r="L6" s="16" t="str">
        <f>[2]Março!$I$15</f>
        <v>SO</v>
      </c>
      <c r="M6" s="16" t="str">
        <f>[2]Março!$I$16</f>
        <v>SO</v>
      </c>
      <c r="N6" s="16" t="str">
        <f>[2]Março!$I$17</f>
        <v>SO</v>
      </c>
      <c r="O6" s="16" t="str">
        <f>[2]Março!$I$18</f>
        <v>SO</v>
      </c>
      <c r="P6" s="16" t="str">
        <f>[2]Março!$I$19</f>
        <v>SO</v>
      </c>
      <c r="Q6" s="16" t="str">
        <f>[2]Março!$I$20</f>
        <v>SO</v>
      </c>
      <c r="R6" s="16" t="str">
        <f>[2]Março!$I$21</f>
        <v>SO</v>
      </c>
      <c r="S6" s="16" t="str">
        <f>[2]Março!$I$22</f>
        <v>SO</v>
      </c>
      <c r="T6" s="19" t="str">
        <f>[2]Março!$I$23</f>
        <v>SO</v>
      </c>
      <c r="U6" s="19" t="str">
        <f>[2]Março!$I$24</f>
        <v>SO</v>
      </c>
      <c r="V6" s="19" t="str">
        <f>[2]Março!$I$25</f>
        <v>SO</v>
      </c>
      <c r="W6" s="19" t="str">
        <f>[2]Março!$I$26</f>
        <v>SO</v>
      </c>
      <c r="X6" s="19" t="str">
        <f>[2]Março!$I$27</f>
        <v>SO</v>
      </c>
      <c r="Y6" s="19" t="str">
        <f>[2]Março!$I$28</f>
        <v>SO</v>
      </c>
      <c r="Z6" s="19" t="str">
        <f>[2]Março!$I$29</f>
        <v>SO</v>
      </c>
      <c r="AA6" s="19" t="s">
        <v>143</v>
      </c>
      <c r="AB6" s="19" t="str">
        <f>[2]Março!$I$31</f>
        <v>SO</v>
      </c>
      <c r="AC6" s="19" t="str">
        <f>[2]Março!$I$32</f>
        <v>SO</v>
      </c>
      <c r="AD6" s="19" t="str">
        <f>[2]Março!$I$33</f>
        <v>SO</v>
      </c>
      <c r="AE6" s="19" t="str">
        <f>[2]Março!$I$34</f>
        <v>SO</v>
      </c>
      <c r="AF6" s="19" t="str">
        <f>[2]Março!$I$35</f>
        <v>SO</v>
      </c>
      <c r="AG6" s="40" t="str">
        <f>[2]Março!$I$36</f>
        <v>SO</v>
      </c>
      <c r="AH6" s="2"/>
    </row>
    <row r="7" spans="1:34" ht="12" customHeight="1" x14ac:dyDescent="0.2">
      <c r="A7" s="14" t="s">
        <v>1</v>
      </c>
      <c r="B7" s="16" t="str">
        <f>[3]Março!$I$5</f>
        <v>NE</v>
      </c>
      <c r="C7" s="16" t="str">
        <f>[3]Março!$I$6</f>
        <v>SE</v>
      </c>
      <c r="D7" s="16" t="str">
        <f>[3]Março!$I$7</f>
        <v>N</v>
      </c>
      <c r="E7" s="16" t="str">
        <f>[3]Março!$I$8</f>
        <v>NO</v>
      </c>
      <c r="F7" s="16" t="str">
        <f>[3]Março!$I$9</f>
        <v>NO</v>
      </c>
      <c r="G7" s="16" t="str">
        <f>[3]Março!$I$10</f>
        <v>SE</v>
      </c>
      <c r="H7" s="16" t="str">
        <f>[3]Março!$I$11</f>
        <v>NO</v>
      </c>
      <c r="I7" s="16" t="str">
        <f>[3]Março!$I$12</f>
        <v>NO</v>
      </c>
      <c r="J7" s="16" t="str">
        <f>[3]Março!$I$13</f>
        <v>NO</v>
      </c>
      <c r="K7" s="16" t="str">
        <f>[3]Março!$I$14</f>
        <v>NO</v>
      </c>
      <c r="L7" s="16" t="str">
        <f>[3]Março!$I$15</f>
        <v>NO</v>
      </c>
      <c r="M7" s="16" t="str">
        <f>[3]Março!$I$16</f>
        <v>N</v>
      </c>
      <c r="N7" s="16" t="str">
        <f>[3]Março!$I$17</f>
        <v>SE</v>
      </c>
      <c r="O7" s="16" t="str">
        <f>[3]Março!$I$18</f>
        <v>SE</v>
      </c>
      <c r="P7" s="16" t="str">
        <f>[3]Março!$I$19</f>
        <v>SE</v>
      </c>
      <c r="Q7" s="16" t="str">
        <f>[3]Março!$I$20</f>
        <v>SE</v>
      </c>
      <c r="R7" s="16" t="str">
        <f>[3]Março!$I$21</f>
        <v>SE</v>
      </c>
      <c r="S7" s="16" t="str">
        <f>[3]Março!$I$22</f>
        <v>SE</v>
      </c>
      <c r="T7" s="19" t="str">
        <f>[3]Março!$I$23</f>
        <v>SE</v>
      </c>
      <c r="U7" s="19" t="str">
        <f>[3]Março!$I$24</f>
        <v>SE</v>
      </c>
      <c r="V7" s="19" t="str">
        <f>[3]Março!$I$25</f>
        <v>SE</v>
      </c>
      <c r="W7" s="19" t="str">
        <f>[3]Março!$I$26</f>
        <v>S</v>
      </c>
      <c r="X7" s="19" t="str">
        <f>[3]Março!$I$27</f>
        <v>SE</v>
      </c>
      <c r="Y7" s="19" t="str">
        <f>[3]Março!$I$28</f>
        <v>SE</v>
      </c>
      <c r="Z7" s="19" t="str">
        <f>[3]Março!$I$29</f>
        <v>SE</v>
      </c>
      <c r="AA7" s="19" t="s">
        <v>144</v>
      </c>
      <c r="AB7" s="19" t="str">
        <f>[3]Março!$I$31</f>
        <v>N</v>
      </c>
      <c r="AC7" s="19" t="str">
        <f>[3]Março!$I$32</f>
        <v>NO</v>
      </c>
      <c r="AD7" s="19" t="str">
        <f>[3]Março!$I$33</f>
        <v>S</v>
      </c>
      <c r="AE7" s="19" t="str">
        <f>[3]Março!$I$34</f>
        <v>NO</v>
      </c>
      <c r="AF7" s="19" t="str">
        <f>[3]Março!$I$35</f>
        <v>SE</v>
      </c>
      <c r="AG7" s="40" t="str">
        <f>[3]Março!$I$36</f>
        <v>SE</v>
      </c>
      <c r="AH7" s="2"/>
    </row>
    <row r="8" spans="1:34" ht="12" customHeight="1" x14ac:dyDescent="0.2">
      <c r="A8" s="14" t="s">
        <v>58</v>
      </c>
      <c r="B8" s="17" t="str">
        <f>[4]Março!$I$5</f>
        <v>L</v>
      </c>
      <c r="C8" s="17" t="str">
        <f>[4]Março!$I$6</f>
        <v>L</v>
      </c>
      <c r="D8" s="17" t="str">
        <f>[4]Março!$I$7</f>
        <v>NE</v>
      </c>
      <c r="E8" s="17" t="str">
        <f>[4]Março!$I$8</f>
        <v>N</v>
      </c>
      <c r="F8" s="17" t="str">
        <f>[4]Março!$I$9</f>
        <v>NO</v>
      </c>
      <c r="G8" s="17" t="str">
        <f>[4]Março!$I$10</f>
        <v>SE</v>
      </c>
      <c r="H8" s="17" t="str">
        <f>[4]Março!$I$11</f>
        <v>NO</v>
      </c>
      <c r="I8" s="17" t="str">
        <f>[4]Março!$I$12</f>
        <v>NO</v>
      </c>
      <c r="J8" s="17" t="str">
        <f>[4]Março!$I$13</f>
        <v>N</v>
      </c>
      <c r="K8" s="17" t="str">
        <f>[4]Março!$I$14</f>
        <v>SO</v>
      </c>
      <c r="L8" s="17" t="str">
        <f>[4]Março!$I$15</f>
        <v>O</v>
      </c>
      <c r="M8" s="17" t="str">
        <f>[4]Março!$I$16</f>
        <v>S</v>
      </c>
      <c r="N8" s="17" t="str">
        <f>[4]Março!$I$17</f>
        <v>NE</v>
      </c>
      <c r="O8" s="17" t="str">
        <f>[4]Março!$I$18</f>
        <v>NE</v>
      </c>
      <c r="P8" s="17" t="str">
        <f>[4]Março!$I$19</f>
        <v>L</v>
      </c>
      <c r="Q8" s="17" t="str">
        <f>[4]Março!$I$20</f>
        <v>L</v>
      </c>
      <c r="R8" s="17" t="str">
        <f>[4]Março!$I$21</f>
        <v>L</v>
      </c>
      <c r="S8" s="17" t="str">
        <f>[4]Março!$I$22</f>
        <v>L</v>
      </c>
      <c r="T8" s="20" t="str">
        <f>[4]Março!$I$23</f>
        <v>L</v>
      </c>
      <c r="U8" s="20" t="str">
        <f>[4]Março!$I$24</f>
        <v>L</v>
      </c>
      <c r="V8" s="20" t="str">
        <f>[4]Março!$I$25</f>
        <v>L</v>
      </c>
      <c r="W8" s="20" t="str">
        <f>[4]Março!$I$26</f>
        <v>S</v>
      </c>
      <c r="X8" s="20" t="str">
        <f>[4]Março!$I$27</f>
        <v>S</v>
      </c>
      <c r="Y8" s="20" t="str">
        <f>[4]Março!$I$28</f>
        <v>SE</v>
      </c>
      <c r="Z8" s="20" t="str">
        <f>[4]Março!$I$29</f>
        <v>L</v>
      </c>
      <c r="AA8" s="19" t="s">
        <v>57</v>
      </c>
      <c r="AB8" s="20" t="str">
        <f>[4]Março!$I$31</f>
        <v>NO</v>
      </c>
      <c r="AC8" s="20" t="str">
        <f>[4]Março!$I$32</f>
        <v>NO</v>
      </c>
      <c r="AD8" s="20" t="str">
        <f>[4]Março!$I$33</f>
        <v>SO</v>
      </c>
      <c r="AE8" s="20" t="str">
        <f>[4]Março!$I$34</f>
        <v>NE</v>
      </c>
      <c r="AF8" s="20" t="str">
        <f>[4]Março!$I$35</f>
        <v>NO</v>
      </c>
      <c r="AG8" s="40" t="str">
        <f>[4]Março!$I$36</f>
        <v>L</v>
      </c>
      <c r="AH8" s="2"/>
    </row>
    <row r="9" spans="1:34" ht="10.5" customHeight="1" x14ac:dyDescent="0.2">
      <c r="A9" s="14" t="s">
        <v>46</v>
      </c>
      <c r="B9" s="21" t="str">
        <f>[5]Março!$I$5</f>
        <v>NE</v>
      </c>
      <c r="C9" s="21" t="str">
        <f>[5]Março!$I$6</f>
        <v>NE</v>
      </c>
      <c r="D9" s="21" t="str">
        <f>[5]Março!$I$7</f>
        <v>NE</v>
      </c>
      <c r="E9" s="21" t="str">
        <f>[5]Março!$I$8</f>
        <v>NE</v>
      </c>
      <c r="F9" s="21" t="str">
        <f>[5]Março!$I$9</f>
        <v>NE</v>
      </c>
      <c r="G9" s="21" t="str">
        <f>[5]Março!$I$10</f>
        <v>NE</v>
      </c>
      <c r="H9" s="21" t="str">
        <f>[5]Março!$I$11</f>
        <v>N</v>
      </c>
      <c r="I9" s="21" t="str">
        <f>[5]Março!$I$12</f>
        <v>NE</v>
      </c>
      <c r="J9" s="21" t="str">
        <f>[5]Março!$I$13</f>
        <v>NE</v>
      </c>
      <c r="K9" s="21" t="str">
        <f>[5]Março!$I$14</f>
        <v>S</v>
      </c>
      <c r="L9" s="21" t="str">
        <f>[5]Março!$I$15</f>
        <v>SO</v>
      </c>
      <c r="M9" s="21" t="str">
        <f>[5]Março!$I$16</f>
        <v>NE</v>
      </c>
      <c r="N9" s="21" t="str">
        <f>[5]Março!$I$17</f>
        <v>NE</v>
      </c>
      <c r="O9" s="21" t="str">
        <f>[5]Março!$I$18</f>
        <v>NE</v>
      </c>
      <c r="P9" s="21" t="str">
        <f>[5]Março!$I$19</f>
        <v>NE</v>
      </c>
      <c r="Q9" s="21" t="str">
        <f>[5]Março!$I$20</f>
        <v>NE</v>
      </c>
      <c r="R9" s="21" t="str">
        <f>[5]Março!$I$21</f>
        <v>NE</v>
      </c>
      <c r="S9" s="21" t="str">
        <f>[5]Março!$I$22</f>
        <v>NE</v>
      </c>
      <c r="T9" s="20" t="str">
        <f>[5]Março!$I$23</f>
        <v>NE</v>
      </c>
      <c r="U9" s="20" t="str">
        <f>[5]Março!$I$24</f>
        <v>NE</v>
      </c>
      <c r="V9" s="20" t="str">
        <f>[5]Março!$I$25</f>
        <v>SO</v>
      </c>
      <c r="W9" s="20" t="str">
        <f>[5]Março!$I$26</f>
        <v>S</v>
      </c>
      <c r="X9" s="20" t="str">
        <f>[5]Março!$I$27</f>
        <v>S</v>
      </c>
      <c r="Y9" s="20" t="str">
        <f>[5]Março!$I$28</f>
        <v>NE</v>
      </c>
      <c r="Z9" s="20" t="str">
        <f>[5]Março!$I$29</f>
        <v>NE</v>
      </c>
      <c r="AA9" s="19" t="s">
        <v>57</v>
      </c>
      <c r="AB9" s="20" t="str">
        <f>[5]Março!$I$31</f>
        <v>SO</v>
      </c>
      <c r="AC9" s="20" t="str">
        <f>[5]Março!$I$32</f>
        <v>SO</v>
      </c>
      <c r="AD9" s="20" t="str">
        <f>[5]Março!$I$33</f>
        <v>SO</v>
      </c>
      <c r="AE9" s="20" t="str">
        <f>[5]Março!$I$34</f>
        <v>NE</v>
      </c>
      <c r="AF9" s="20" t="str">
        <f>[5]Março!$I$35</f>
        <v>NE</v>
      </c>
      <c r="AG9" s="40" t="str">
        <f>[5]Março!$I$36</f>
        <v>NE</v>
      </c>
      <c r="AH9" s="2"/>
    </row>
    <row r="10" spans="1:34" ht="13.5" customHeight="1" x14ac:dyDescent="0.2">
      <c r="A10" s="14" t="s">
        <v>2</v>
      </c>
      <c r="B10" s="22" t="str">
        <f>[6]Março!$I$5</f>
        <v>L</v>
      </c>
      <c r="C10" s="22" t="str">
        <f>[6]Março!$I$6</f>
        <v>L</v>
      </c>
      <c r="D10" s="22" t="str">
        <f>[6]Março!$I$7</f>
        <v>N</v>
      </c>
      <c r="E10" s="22" t="str">
        <f>[6]Março!$I$8</f>
        <v>N</v>
      </c>
      <c r="F10" s="22" t="str">
        <f>[6]Março!$I$9</f>
        <v>N</v>
      </c>
      <c r="G10" s="22" t="str">
        <f>[6]Março!$I$10</f>
        <v>N</v>
      </c>
      <c r="H10" s="22" t="str">
        <f>[6]Março!$I$11</f>
        <v>N</v>
      </c>
      <c r="I10" s="22" t="str">
        <f>[6]Março!$I$12</f>
        <v>N</v>
      </c>
      <c r="J10" s="22" t="str">
        <f>[6]Março!$I$13</f>
        <v>N</v>
      </c>
      <c r="K10" s="22" t="str">
        <f>[6]Março!$I$14</f>
        <v>N</v>
      </c>
      <c r="L10" s="22" t="str">
        <f>[6]Março!$I$15</f>
        <v>N</v>
      </c>
      <c r="M10" s="22" t="str">
        <f>[6]Março!$I$16</f>
        <v>N</v>
      </c>
      <c r="N10" s="22" t="str">
        <f>[6]Março!$I$17</f>
        <v>N</v>
      </c>
      <c r="O10" s="22" t="str">
        <f>[6]Março!$I$18</f>
        <v>NE</v>
      </c>
      <c r="P10" s="22" t="str">
        <f>[6]Março!$I$19</f>
        <v>N</v>
      </c>
      <c r="Q10" s="22" t="str">
        <f>[6]Março!$I$20</f>
        <v>N</v>
      </c>
      <c r="R10" s="22" t="str">
        <f>[6]Março!$I$21</f>
        <v>L</v>
      </c>
      <c r="S10" s="22" t="str">
        <f>[6]Março!$I$22</f>
        <v>L</v>
      </c>
      <c r="T10" s="19" t="str">
        <f>[6]Março!$I$23</f>
        <v>L</v>
      </c>
      <c r="U10" s="19" t="str">
        <f>[6]Março!$I$24</f>
        <v>SE</v>
      </c>
      <c r="V10" s="22" t="str">
        <f>[6]Março!$I$25</f>
        <v>N</v>
      </c>
      <c r="W10" s="19" t="str">
        <f>[6]Março!$I$26</f>
        <v>N</v>
      </c>
      <c r="X10" s="19" t="str">
        <f>[6]Março!$I$27</f>
        <v>N</v>
      </c>
      <c r="Y10" s="19" t="str">
        <f>[6]Março!$I$28</f>
        <v>L</v>
      </c>
      <c r="Z10" s="19" t="str">
        <f>[6]Março!$I$29</f>
        <v>L</v>
      </c>
      <c r="AA10" s="19" t="s">
        <v>57</v>
      </c>
      <c r="AB10" s="19" t="str">
        <f>[6]Março!$I$31</f>
        <v>N</v>
      </c>
      <c r="AC10" s="19" t="str">
        <f>[6]Março!$I$32</f>
        <v>N</v>
      </c>
      <c r="AD10" s="19" t="str">
        <f>[6]Março!$I$33</f>
        <v>N</v>
      </c>
      <c r="AE10" s="19" t="str">
        <f>[6]Março!$I$34</f>
        <v>N</v>
      </c>
      <c r="AF10" s="19" t="str">
        <f>[6]Março!$I$35</f>
        <v>N</v>
      </c>
      <c r="AG10" s="40" t="str">
        <f>[6]Março!$I$36</f>
        <v>N</v>
      </c>
      <c r="AH10" s="2"/>
    </row>
    <row r="11" spans="1:34" ht="12" customHeight="1" x14ac:dyDescent="0.2">
      <c r="A11" s="14" t="s">
        <v>3</v>
      </c>
      <c r="B11" s="22" t="str">
        <f>[7]Março!$I$5</f>
        <v>L</v>
      </c>
      <c r="C11" s="22" t="str">
        <f>[7]Março!$I$6</f>
        <v>L</v>
      </c>
      <c r="D11" s="22" t="str">
        <f>[7]Março!$I$7</f>
        <v>L</v>
      </c>
      <c r="E11" s="22" t="str">
        <f>[7]Março!$I$8</f>
        <v>NO</v>
      </c>
      <c r="F11" s="22" t="str">
        <f>[7]Março!$I$9</f>
        <v>O</v>
      </c>
      <c r="G11" s="22" t="str">
        <f>[7]Março!$I$10</f>
        <v>L</v>
      </c>
      <c r="H11" s="22" t="str">
        <f>[7]Março!$I$11</f>
        <v>O</v>
      </c>
      <c r="I11" s="22" t="str">
        <f>[7]Março!$I$12</f>
        <v>NO</v>
      </c>
      <c r="J11" s="22" t="str">
        <f>[7]Março!$I$13</f>
        <v>N</v>
      </c>
      <c r="K11" s="22" t="str">
        <f>[7]Março!$I$14</f>
        <v>O</v>
      </c>
      <c r="L11" s="22" t="str">
        <f>[7]Março!$I$15</f>
        <v>O</v>
      </c>
      <c r="M11" s="22" t="str">
        <f>[7]Março!$I$16</f>
        <v>O</v>
      </c>
      <c r="N11" s="22" t="str">
        <f>[7]Março!$I$17</f>
        <v>SO</v>
      </c>
      <c r="O11" s="22" t="str">
        <f>[7]Março!$I$18</f>
        <v>NE</v>
      </c>
      <c r="P11" s="22" t="str">
        <f>[7]Março!$I$19</f>
        <v>L</v>
      </c>
      <c r="Q11" s="22" t="str">
        <f>[7]Março!$I$20</f>
        <v>L</v>
      </c>
      <c r="R11" s="22" t="str">
        <f>[7]Março!$I$21</f>
        <v>L</v>
      </c>
      <c r="S11" s="22" t="str">
        <f>[7]Março!$I$22</f>
        <v>L</v>
      </c>
      <c r="T11" s="19" t="str">
        <f>[7]Março!$I$23</f>
        <v>L</v>
      </c>
      <c r="U11" s="19" t="str">
        <f>[7]Março!$I$24</f>
        <v>N</v>
      </c>
      <c r="V11" s="19" t="str">
        <f>[7]Março!$I$25</f>
        <v>L</v>
      </c>
      <c r="W11" s="19" t="str">
        <f>[7]Março!$I$26</f>
        <v>O</v>
      </c>
      <c r="X11" s="19" t="str">
        <f>[7]Março!$I$27</f>
        <v>O</v>
      </c>
      <c r="Y11" s="19" t="str">
        <f>[7]Março!$I$28</f>
        <v>L</v>
      </c>
      <c r="Z11" s="19" t="str">
        <f>[7]Março!$I$29</f>
        <v>L</v>
      </c>
      <c r="AA11" s="19" t="s">
        <v>57</v>
      </c>
      <c r="AB11" s="19" t="str">
        <f>[7]Março!$I$31</f>
        <v>O</v>
      </c>
      <c r="AC11" s="19" t="str">
        <f>[7]Março!$I$32</f>
        <v>SO</v>
      </c>
      <c r="AD11" s="19" t="str">
        <f>[7]Março!$I$33</f>
        <v>NO</v>
      </c>
      <c r="AE11" s="19" t="str">
        <f>[7]Março!$I$34</f>
        <v>O</v>
      </c>
      <c r="AF11" s="19" t="str">
        <f>[7]Março!$I$35</f>
        <v>L</v>
      </c>
      <c r="AG11" s="40" t="str">
        <f>[7]Março!$I$36</f>
        <v>L</v>
      </c>
      <c r="AH11" s="2"/>
    </row>
    <row r="12" spans="1:34" ht="12" customHeight="1" x14ac:dyDescent="0.2">
      <c r="A12" s="14" t="s">
        <v>4</v>
      </c>
      <c r="B12" s="22" t="str">
        <f>[8]Março!$I$5</f>
        <v>SE</v>
      </c>
      <c r="C12" s="22" t="str">
        <f>[8]Março!$I$6</f>
        <v>NE</v>
      </c>
      <c r="D12" s="22" t="str">
        <f>[8]Março!$I$7</f>
        <v>NE</v>
      </c>
      <c r="E12" s="22" t="str">
        <f>[8]Março!$I$8</f>
        <v>NE</v>
      </c>
      <c r="F12" s="22" t="str">
        <f>[8]Março!$I$9</f>
        <v>NO</v>
      </c>
      <c r="G12" s="22" t="str">
        <f>[8]Março!$I$10</f>
        <v>SE</v>
      </c>
      <c r="H12" s="22" t="str">
        <f>[8]Março!$I$11</f>
        <v>SO</v>
      </c>
      <c r="I12" s="22" t="str">
        <f>[8]Março!$I$12</f>
        <v>NO</v>
      </c>
      <c r="J12" s="22" t="str">
        <f>[8]Março!$I$13</f>
        <v>NO</v>
      </c>
      <c r="K12" s="22" t="str">
        <f>[8]Março!$I$14</f>
        <v>O</v>
      </c>
      <c r="L12" s="22" t="str">
        <f>[8]Março!$I$15</f>
        <v>NO</v>
      </c>
      <c r="M12" s="22" t="str">
        <f>[8]Março!$I$16</f>
        <v>NO</v>
      </c>
      <c r="N12" s="22" t="str">
        <f>[8]Março!$I$17</f>
        <v>NE</v>
      </c>
      <c r="O12" s="22" t="str">
        <f>[8]Março!$I$18</f>
        <v>NE</v>
      </c>
      <c r="P12" s="22" t="str">
        <f>[8]Março!$I$19</f>
        <v>NE</v>
      </c>
      <c r="Q12" s="22" t="str">
        <f>[8]Março!$I$20</f>
        <v>N</v>
      </c>
      <c r="R12" s="22" t="str">
        <f>[8]Março!$I$21</f>
        <v>N</v>
      </c>
      <c r="S12" s="22" t="str">
        <f>[8]Março!$I$22</f>
        <v>NE</v>
      </c>
      <c r="T12" s="19" t="str">
        <f>[8]Março!$I$23</f>
        <v>N</v>
      </c>
      <c r="U12" s="19" t="str">
        <f>[8]Março!$I$24</f>
        <v>L</v>
      </c>
      <c r="V12" s="19" t="str">
        <f>[8]Março!$I$25</f>
        <v>O</v>
      </c>
      <c r="W12" s="19" t="str">
        <f>[8]Março!$I$26</f>
        <v>NO</v>
      </c>
      <c r="X12" s="19" t="str">
        <f>[8]Março!$I$27</f>
        <v>SE</v>
      </c>
      <c r="Y12" s="19" t="str">
        <f>[8]Março!$I$28</f>
        <v>L</v>
      </c>
      <c r="Z12" s="19" t="str">
        <f>[8]Março!$I$29</f>
        <v>L</v>
      </c>
      <c r="AA12" s="19" t="s">
        <v>57</v>
      </c>
      <c r="AB12" s="19" t="str">
        <f>[8]Março!$I$31</f>
        <v>NO</v>
      </c>
      <c r="AC12" s="19" t="str">
        <f>[8]Março!$I$32</f>
        <v>SE</v>
      </c>
      <c r="AD12" s="19" t="str">
        <f>[8]Março!$I$33</f>
        <v>S</v>
      </c>
      <c r="AE12" s="19" t="str">
        <f>[8]Março!$I$34</f>
        <v>NO</v>
      </c>
      <c r="AF12" s="19" t="str">
        <f>[8]Março!$I$35</f>
        <v>NE</v>
      </c>
      <c r="AG12" s="40" t="str">
        <f>[8]Março!$I$36</f>
        <v>NO</v>
      </c>
      <c r="AH12" s="2"/>
    </row>
    <row r="13" spans="1:34" ht="11.25" customHeight="1" x14ac:dyDescent="0.2">
      <c r="A13" s="14" t="s">
        <v>5</v>
      </c>
      <c r="B13" s="19" t="str">
        <f>[9]Março!$I$5</f>
        <v>L</v>
      </c>
      <c r="C13" s="19" t="str">
        <f>[9]Março!$I$6</f>
        <v>L</v>
      </c>
      <c r="D13" s="19" t="str">
        <f>[9]Março!$I$7</f>
        <v>NE</v>
      </c>
      <c r="E13" s="19" t="str">
        <f>[9]Março!$I$8</f>
        <v>NE</v>
      </c>
      <c r="F13" s="19" t="str">
        <f>[9]Março!$I$9</f>
        <v>NE</v>
      </c>
      <c r="G13" s="19" t="str">
        <f>[9]Março!$I$10</f>
        <v>O</v>
      </c>
      <c r="H13" s="19" t="str">
        <f>[9]Março!$I$11</f>
        <v>NO</v>
      </c>
      <c r="I13" s="19" t="str">
        <f>[9]Março!$I$12</f>
        <v>NO</v>
      </c>
      <c r="J13" s="19" t="str">
        <f>[9]Março!$I$13</f>
        <v>L</v>
      </c>
      <c r="K13" s="19" t="str">
        <f>[9]Março!$I$14</f>
        <v>NO</v>
      </c>
      <c r="L13" s="19" t="str">
        <f>[9]Março!$I$15</f>
        <v>NO</v>
      </c>
      <c r="M13" s="19" t="str">
        <f>[9]Março!$I$16</f>
        <v>NO</v>
      </c>
      <c r="N13" s="19" t="str">
        <f>[9]Março!$I$17</f>
        <v>N</v>
      </c>
      <c r="O13" s="19" t="str">
        <f>[9]Março!$I$18</f>
        <v>L</v>
      </c>
      <c r="P13" s="19" t="str">
        <f>[9]Março!$I$19</f>
        <v>L</v>
      </c>
      <c r="Q13" s="19" t="str">
        <f>[9]Março!$I$20</f>
        <v>L</v>
      </c>
      <c r="R13" s="19" t="str">
        <f>[9]Março!$I$21</f>
        <v>L</v>
      </c>
      <c r="S13" s="19" t="str">
        <f>[9]Março!$I$22</f>
        <v>L</v>
      </c>
      <c r="T13" s="19" t="str">
        <f>[9]Março!$I$23</f>
        <v>NE</v>
      </c>
      <c r="U13" s="19" t="str">
        <f>[9]Março!$I$24</f>
        <v>SE</v>
      </c>
      <c r="V13" s="19" t="str">
        <f>[9]Março!$I$25</f>
        <v>SO</v>
      </c>
      <c r="W13" s="19" t="str">
        <f>[9]Março!$I$26</f>
        <v>N</v>
      </c>
      <c r="X13" s="19" t="str">
        <f>[9]Março!$I$27</f>
        <v>SE</v>
      </c>
      <c r="Y13" s="19" t="str">
        <f>[9]Março!$I$28</f>
        <v>L</v>
      </c>
      <c r="Z13" s="19" t="str">
        <f>[9]Março!$I$29</f>
        <v>L</v>
      </c>
      <c r="AA13" s="19" t="s">
        <v>57</v>
      </c>
      <c r="AB13" s="19" t="str">
        <f>[9]Março!$I$31</f>
        <v>SO</v>
      </c>
      <c r="AC13" s="19" t="str">
        <f>[9]Março!$I$32</f>
        <v>SO</v>
      </c>
      <c r="AD13" s="19" t="str">
        <f>[9]Março!$I$33</f>
        <v>SO</v>
      </c>
      <c r="AE13" s="19" t="str">
        <f>[9]Março!$I$34</f>
        <v>NO</v>
      </c>
      <c r="AF13" s="19" t="str">
        <f>[9]Março!$I$35</f>
        <v>L</v>
      </c>
      <c r="AG13" s="40" t="str">
        <f>[9]Março!$I$36</f>
        <v>L</v>
      </c>
      <c r="AH13" s="2"/>
    </row>
    <row r="14" spans="1:34" ht="12.75" customHeight="1" x14ac:dyDescent="0.2">
      <c r="A14" s="14" t="s">
        <v>48</v>
      </c>
      <c r="B14" s="19" t="str">
        <f>[10]Março!$I$5</f>
        <v>L</v>
      </c>
      <c r="C14" s="19" t="str">
        <f>[10]Março!$I$6</f>
        <v>NE</v>
      </c>
      <c r="D14" s="19" t="str">
        <f>[10]Março!$I$7</f>
        <v>NE</v>
      </c>
      <c r="E14" s="19" t="str">
        <f>[10]Março!$I$8</f>
        <v>NE</v>
      </c>
      <c r="F14" s="19" t="str">
        <f>[10]Março!$I$9</f>
        <v>NE</v>
      </c>
      <c r="G14" s="19" t="str">
        <f>[10]Março!$I$10</f>
        <v>NE</v>
      </c>
      <c r="H14" s="19" t="str">
        <f>[10]Março!$I$11</f>
        <v>NE</v>
      </c>
      <c r="I14" s="19" t="str">
        <f>[10]Março!$I$12</f>
        <v>N</v>
      </c>
      <c r="J14" s="19" t="str">
        <f>[10]Março!$I$13</f>
        <v>NE</v>
      </c>
      <c r="K14" s="19" t="str">
        <f>[10]Março!$I$14</f>
        <v>O</v>
      </c>
      <c r="L14" s="19" t="str">
        <f>[10]Março!$I$15</f>
        <v>O</v>
      </c>
      <c r="M14" s="19" t="str">
        <f>[10]Março!$I$16</f>
        <v>NO</v>
      </c>
      <c r="N14" s="19" t="str">
        <f>[10]Março!$I$17</f>
        <v>NE</v>
      </c>
      <c r="O14" s="19" t="str">
        <f>[10]Março!$I$18</f>
        <v>NE</v>
      </c>
      <c r="P14" s="19" t="str">
        <f>[10]Março!$I$19</f>
        <v>NE</v>
      </c>
      <c r="Q14" s="19" t="str">
        <f>[10]Março!$I$20</f>
        <v>NE</v>
      </c>
      <c r="R14" s="19" t="str">
        <f>[10]Março!$I$21</f>
        <v>NE</v>
      </c>
      <c r="S14" s="19" t="str">
        <f>[10]Março!$I$22</f>
        <v>NE</v>
      </c>
      <c r="T14" s="19" t="str">
        <f>[10]Março!$I$23</f>
        <v>NE</v>
      </c>
      <c r="U14" s="19" t="str">
        <f>[10]Março!$I$24</f>
        <v>NE</v>
      </c>
      <c r="V14" s="19" t="str">
        <f>[10]Março!$I$25</f>
        <v>O</v>
      </c>
      <c r="W14" s="19" t="str">
        <f>[10]Março!$I$26</f>
        <v>SO</v>
      </c>
      <c r="X14" s="19" t="str">
        <f>[10]Março!$I$27</f>
        <v>L</v>
      </c>
      <c r="Y14" s="19" t="str">
        <f>[10]Março!$I$28</f>
        <v>L</v>
      </c>
      <c r="Z14" s="19" t="str">
        <f>[10]Março!$I$29</f>
        <v>NE</v>
      </c>
      <c r="AA14" s="19" t="s">
        <v>56</v>
      </c>
      <c r="AB14" s="19" t="str">
        <f>[10]Março!$I$31</f>
        <v>SO</v>
      </c>
      <c r="AC14" s="19" t="str">
        <f>[10]Março!$I$32</f>
        <v>L</v>
      </c>
      <c r="AD14" s="19" t="str">
        <f>[10]Março!$I$33</f>
        <v>L</v>
      </c>
      <c r="AE14" s="19" t="str">
        <f>[10]Março!$I$34</f>
        <v>N</v>
      </c>
      <c r="AF14" s="19" t="str">
        <f>[10]Março!$I$35</f>
        <v>NE</v>
      </c>
      <c r="AG14" s="40" t="str">
        <f>[10]Março!$I$36</f>
        <v>NE</v>
      </c>
      <c r="AH14" s="2"/>
    </row>
    <row r="15" spans="1:34" ht="12" customHeight="1" x14ac:dyDescent="0.2">
      <c r="A15" s="14" t="s">
        <v>6</v>
      </c>
      <c r="B15" s="19" t="str">
        <f>[11]Março!$I$5</f>
        <v>L</v>
      </c>
      <c r="C15" s="19" t="str">
        <f>[11]Março!$I$6</f>
        <v>SE</v>
      </c>
      <c r="D15" s="19" t="str">
        <f>[11]Março!$I$7</f>
        <v>L</v>
      </c>
      <c r="E15" s="19" t="str">
        <f>[11]Março!$I$8</f>
        <v>O</v>
      </c>
      <c r="F15" s="19" t="str">
        <f>[11]Março!$I$9</f>
        <v>L</v>
      </c>
      <c r="G15" s="19" t="str">
        <f>[11]Março!$I$10</f>
        <v>O</v>
      </c>
      <c r="H15" s="19" t="str">
        <f>[11]Março!$I$11</f>
        <v>NE</v>
      </c>
      <c r="I15" s="19" t="str">
        <f>[11]Março!$I$12</f>
        <v>O</v>
      </c>
      <c r="J15" s="19" t="str">
        <f>[11]Março!$I$13</f>
        <v>L</v>
      </c>
      <c r="K15" s="19" t="str">
        <f>[11]Março!$I$14</f>
        <v>SO</v>
      </c>
      <c r="L15" s="19" t="str">
        <f>[11]Março!$I$15</f>
        <v>O</v>
      </c>
      <c r="M15" s="19" t="str">
        <f>[11]Março!$I$16</f>
        <v>NO</v>
      </c>
      <c r="N15" s="19" t="str">
        <f>[11]Março!$I$17</f>
        <v>NO</v>
      </c>
      <c r="O15" s="19" t="str">
        <f>[11]Março!$I$18</f>
        <v>L</v>
      </c>
      <c r="P15" s="19" t="str">
        <f>[11]Março!$I$19</f>
        <v>L</v>
      </c>
      <c r="Q15" s="19" t="str">
        <f>[11]Março!$I$20</f>
        <v>SO</v>
      </c>
      <c r="R15" s="19" t="str">
        <f>[11]Março!$I$21</f>
        <v>L</v>
      </c>
      <c r="S15" s="19" t="str">
        <f>[11]Março!$I$22</f>
        <v>L</v>
      </c>
      <c r="T15" s="19" t="str">
        <f>[11]Março!$I$23</f>
        <v>SE</v>
      </c>
      <c r="U15" s="19" t="str">
        <f>[11]Março!$I$24</f>
        <v>L</v>
      </c>
      <c r="V15" s="19" t="str">
        <f>[11]Março!$I$25</f>
        <v>SO</v>
      </c>
      <c r="W15" s="19" t="str">
        <f>[11]Março!$I$26</f>
        <v>SE</v>
      </c>
      <c r="X15" s="19" t="str">
        <f>[11]Março!$I$27</f>
        <v>L</v>
      </c>
      <c r="Y15" s="19" t="str">
        <f>[11]Março!$I$28</f>
        <v>SE</v>
      </c>
      <c r="Z15" s="19" t="str">
        <f>[11]Março!$I$29</f>
        <v>SE</v>
      </c>
      <c r="AA15" s="19" t="s">
        <v>144</v>
      </c>
      <c r="AB15" s="19" t="str">
        <f>[11]Março!$I$31</f>
        <v>NE</v>
      </c>
      <c r="AC15" s="19" t="str">
        <f>[11]Março!$I$32</f>
        <v>O</v>
      </c>
      <c r="AD15" s="19" t="str">
        <f>[11]Março!$I$33</f>
        <v>SO</v>
      </c>
      <c r="AE15" s="19" t="str">
        <f>[11]Março!$I$34</f>
        <v>O</v>
      </c>
      <c r="AF15" s="19" t="str">
        <f>[11]Março!$I$35</f>
        <v>SE</v>
      </c>
      <c r="AG15" s="40" t="str">
        <f>[11]Março!$I$36</f>
        <v>L</v>
      </c>
      <c r="AH15" s="2"/>
    </row>
    <row r="16" spans="1:34" ht="10.5" customHeight="1" x14ac:dyDescent="0.2">
      <c r="A16" s="14" t="s">
        <v>7</v>
      </c>
      <c r="B16" s="22" t="str">
        <f>[12]Março!$I$5</f>
        <v>L</v>
      </c>
      <c r="C16" s="22" t="str">
        <f>[12]Março!$I$6</f>
        <v>NE</v>
      </c>
      <c r="D16" s="22" t="str">
        <f>[12]Março!$I$7</f>
        <v>NO</v>
      </c>
      <c r="E16" s="22" t="str">
        <f>[12]Março!$I$8</f>
        <v>NO</v>
      </c>
      <c r="F16" s="22" t="str">
        <f>[12]Março!$I$9</f>
        <v>N</v>
      </c>
      <c r="G16" s="22" t="str">
        <f>[12]Março!$I$10</f>
        <v>O</v>
      </c>
      <c r="H16" s="22" t="str">
        <f>[12]Março!$I$11</f>
        <v>O</v>
      </c>
      <c r="I16" s="22" t="str">
        <f>[12]Março!$I$12</f>
        <v>*</v>
      </c>
      <c r="J16" s="22" t="str">
        <f>[12]Março!$I$13</f>
        <v>O</v>
      </c>
      <c r="K16" s="22" t="str">
        <f>[12]Março!$I$14</f>
        <v>O</v>
      </c>
      <c r="L16" s="22" t="str">
        <f>[12]Março!$I$15</f>
        <v>O</v>
      </c>
      <c r="M16" s="22" t="str">
        <f>[12]Março!$I$16</f>
        <v>N</v>
      </c>
      <c r="N16" s="22" t="str">
        <f>[12]Março!$I$17</f>
        <v>N</v>
      </c>
      <c r="O16" s="22" t="str">
        <f>[12]Março!$I$18</f>
        <v>NO</v>
      </c>
      <c r="P16" s="22" t="str">
        <f>[12]Março!$I$19</f>
        <v>NE</v>
      </c>
      <c r="Q16" s="22" t="str">
        <f>[12]Março!$I$20</f>
        <v>NE</v>
      </c>
      <c r="R16" s="22" t="str">
        <f>[12]Março!$I$21</f>
        <v>NE</v>
      </c>
      <c r="S16" s="22" t="str">
        <f>[12]Março!$I$22</f>
        <v>L</v>
      </c>
      <c r="T16" s="19" t="str">
        <f>[12]Março!$I$23</f>
        <v>L</v>
      </c>
      <c r="U16" s="19" t="str">
        <f>[12]Março!$I$24</f>
        <v>L</v>
      </c>
      <c r="V16" s="19" t="str">
        <f>[12]Março!$I$25</f>
        <v>S</v>
      </c>
      <c r="W16" s="19" t="str">
        <f>[12]Março!$I$26</f>
        <v>SO</v>
      </c>
      <c r="X16" s="19" t="str">
        <f>[12]Março!$I$27</f>
        <v>S</v>
      </c>
      <c r="Y16" s="19" t="str">
        <f>[12]Março!$I$28</f>
        <v>SE</v>
      </c>
      <c r="Z16" s="19" t="str">
        <f>[12]Março!$I$29</f>
        <v>L</v>
      </c>
      <c r="AA16" s="19" t="s">
        <v>57</v>
      </c>
      <c r="AB16" s="19" t="str">
        <f>[12]Março!$I$31</f>
        <v>N</v>
      </c>
      <c r="AC16" s="19" t="str">
        <f>[12]Março!$I$32</f>
        <v>S</v>
      </c>
      <c r="AD16" s="19" t="str">
        <f>[12]Março!$I$33</f>
        <v>S</v>
      </c>
      <c r="AE16" s="19" t="str">
        <f>[12]Março!$I$34</f>
        <v>O</v>
      </c>
      <c r="AF16" s="19" t="str">
        <f>[12]Março!$I$35</f>
        <v>SE</v>
      </c>
      <c r="AG16" s="40" t="str">
        <f>[12]Março!$I$36</f>
        <v>L</v>
      </c>
      <c r="AH16" s="2"/>
    </row>
    <row r="17" spans="1:35" ht="11.25" customHeight="1" x14ac:dyDescent="0.2">
      <c r="A17" s="14" t="s">
        <v>8</v>
      </c>
      <c r="B17" s="22" t="str">
        <f>[13]Março!$I$5</f>
        <v>NE</v>
      </c>
      <c r="C17" s="22" t="str">
        <f>[13]Março!$I$6</f>
        <v>NE</v>
      </c>
      <c r="D17" s="22" t="str">
        <f>[13]Março!$I$7</f>
        <v>NE</v>
      </c>
      <c r="E17" s="22" t="str">
        <f>[13]Março!$I$8</f>
        <v>NE</v>
      </c>
      <c r="F17" s="22" t="str">
        <f>[13]Março!$I$9</f>
        <v>SE</v>
      </c>
      <c r="G17" s="22" t="str">
        <f>[13]Março!$I$10</f>
        <v>NO</v>
      </c>
      <c r="H17" s="22" t="str">
        <f>[13]Março!$I$11</f>
        <v>NO</v>
      </c>
      <c r="I17" s="22" t="str">
        <f>[13]Março!$I$12</f>
        <v>NE</v>
      </c>
      <c r="J17" s="22" t="str">
        <f>[13]Março!$I$13</f>
        <v>SE</v>
      </c>
      <c r="K17" s="22" t="str">
        <f>[13]Março!$I$14</f>
        <v>SE</v>
      </c>
      <c r="L17" s="22" t="str">
        <f>[13]Março!$I$15</f>
        <v>SO</v>
      </c>
      <c r="M17" s="22" t="str">
        <f>[13]Março!$I$16</f>
        <v>S</v>
      </c>
      <c r="N17" s="22" t="str">
        <f>[13]Março!$I$17</f>
        <v>NE</v>
      </c>
      <c r="O17" s="22" t="str">
        <f>[13]Março!$I$18</f>
        <v>N</v>
      </c>
      <c r="P17" s="22" t="str">
        <f>[13]Março!$I$19</f>
        <v>NE</v>
      </c>
      <c r="Q17" s="19" t="str">
        <f>[13]Março!$I$20</f>
        <v>SE</v>
      </c>
      <c r="R17" s="19" t="str">
        <f>[13]Março!$I$21</f>
        <v>SE</v>
      </c>
      <c r="S17" s="19" t="str">
        <f>[13]Março!$I$22</f>
        <v>NE</v>
      </c>
      <c r="T17" s="19" t="str">
        <f>[13]Março!$I$23</f>
        <v>L</v>
      </c>
      <c r="U17" s="19" t="str">
        <f>[13]Março!$I$24</f>
        <v>NE</v>
      </c>
      <c r="V17" s="19" t="str">
        <f>[13]Março!$I$25</f>
        <v>SE</v>
      </c>
      <c r="W17" s="19" t="str">
        <f>[13]Março!$I$26</f>
        <v>S</v>
      </c>
      <c r="X17" s="19" t="str">
        <f>[13]Março!$I$27</f>
        <v>S</v>
      </c>
      <c r="Y17" s="19" t="str">
        <f>[13]Março!$I$28</f>
        <v>NE</v>
      </c>
      <c r="Z17" s="19" t="str">
        <f>[13]Março!$I$29</f>
        <v>NE</v>
      </c>
      <c r="AA17" s="19" t="s">
        <v>56</v>
      </c>
      <c r="AB17" s="19" t="str">
        <f>[13]Março!$I$31</f>
        <v>N</v>
      </c>
      <c r="AC17" s="19" t="str">
        <f>[13]Março!$I$32</f>
        <v>S</v>
      </c>
      <c r="AD17" s="19" t="str">
        <f>[13]Março!$I$33</f>
        <v>SO</v>
      </c>
      <c r="AE17" s="19" t="str">
        <f>[13]Março!$I$34</f>
        <v>SO</v>
      </c>
      <c r="AF17" s="19" t="str">
        <f>[13]Março!$I$35</f>
        <v>S</v>
      </c>
      <c r="AG17" s="40" t="str">
        <f>[13]Março!$I$36</f>
        <v>NE</v>
      </c>
      <c r="AH17" s="2"/>
    </row>
    <row r="18" spans="1:35" ht="12" customHeight="1" x14ac:dyDescent="0.2">
      <c r="A18" s="14" t="s">
        <v>9</v>
      </c>
      <c r="B18" s="22" t="str">
        <f>[14]Março!$I$5</f>
        <v>L</v>
      </c>
      <c r="C18" s="22" t="str">
        <f>[14]Março!$I$6</f>
        <v>L</v>
      </c>
      <c r="D18" s="22" t="str">
        <f>[14]Março!$I$7</f>
        <v>L</v>
      </c>
      <c r="E18" s="22" t="str">
        <f>[14]Março!$I$8</f>
        <v>NE</v>
      </c>
      <c r="F18" s="22" t="str">
        <f>[14]Março!$I$9</f>
        <v>NO</v>
      </c>
      <c r="G18" s="22" t="str">
        <f>[14]Março!$I$10</f>
        <v>NE</v>
      </c>
      <c r="H18" s="22" t="str">
        <f>[14]Março!$I$11</f>
        <v>NO</v>
      </c>
      <c r="I18" s="22" t="str">
        <f>[14]Março!$I$12</f>
        <v>NO</v>
      </c>
      <c r="J18" s="22" t="str">
        <f>[14]Março!$I$13</f>
        <v>O</v>
      </c>
      <c r="K18" s="22" t="str">
        <f>[14]Março!$I$14</f>
        <v>S</v>
      </c>
      <c r="L18" s="22" t="str">
        <f>[14]Março!$I$15</f>
        <v>O</v>
      </c>
      <c r="M18" s="22" t="str">
        <f>[14]Março!$I$16</f>
        <v>L</v>
      </c>
      <c r="N18" s="22" t="str">
        <f>[14]Março!$I$17</f>
        <v>NE</v>
      </c>
      <c r="O18" s="22" t="str">
        <f>[14]Março!$I$18</f>
        <v>NE</v>
      </c>
      <c r="P18" s="22" t="str">
        <f>[14]Março!$I$19</f>
        <v>NE</v>
      </c>
      <c r="Q18" s="22" t="str">
        <f>[14]Março!$I$20</f>
        <v>SE</v>
      </c>
      <c r="R18" s="22" t="str">
        <f>[14]Março!$I$21</f>
        <v>SE</v>
      </c>
      <c r="S18" s="22" t="str">
        <f>[14]Março!$I$22</f>
        <v>L</v>
      </c>
      <c r="T18" s="19" t="str">
        <f>[14]Março!$I$23</f>
        <v>L</v>
      </c>
      <c r="U18" s="19" t="str">
        <f>[14]Março!$I$24</f>
        <v>L</v>
      </c>
      <c r="V18" s="19" t="str">
        <f>[14]Março!$I$25</f>
        <v>SE</v>
      </c>
      <c r="W18" s="19" t="str">
        <f>[14]Março!$I$26</f>
        <v>S</v>
      </c>
      <c r="X18" s="19" t="str">
        <f>[14]Março!$I$27</f>
        <v>SO</v>
      </c>
      <c r="Y18" s="19" t="str">
        <f>[14]Março!$I$28</f>
        <v>L</v>
      </c>
      <c r="Z18" s="19" t="str">
        <f>[14]Março!$I$29</f>
        <v>L</v>
      </c>
      <c r="AA18" s="19" t="s">
        <v>57</v>
      </c>
      <c r="AB18" s="19" t="str">
        <f>[14]Março!$I$31</f>
        <v>SE</v>
      </c>
      <c r="AC18" s="19" t="str">
        <f>[14]Março!$I$32</f>
        <v>S</v>
      </c>
      <c r="AD18" s="19" t="str">
        <f>[14]Março!$I$33</f>
        <v>SO</v>
      </c>
      <c r="AE18" s="19" t="str">
        <f>[14]Março!$I$34</f>
        <v>S</v>
      </c>
      <c r="AF18" s="19" t="str">
        <f>[14]Março!$I$35</f>
        <v>SE</v>
      </c>
      <c r="AG18" s="40" t="str">
        <f>[14]Março!$I$36</f>
        <v>L</v>
      </c>
      <c r="AH18" s="2"/>
    </row>
    <row r="19" spans="1:35" ht="11.25" customHeight="1" x14ac:dyDescent="0.2">
      <c r="A19" s="14" t="s">
        <v>47</v>
      </c>
      <c r="B19" s="22" t="str">
        <f>[15]Março!$I$5</f>
        <v>NE</v>
      </c>
      <c r="C19" s="22" t="str">
        <f>[15]Março!$I$6</f>
        <v>SE</v>
      </c>
      <c r="D19" s="22" t="str">
        <f>[15]Março!$I$7</f>
        <v>N</v>
      </c>
      <c r="E19" s="22" t="str">
        <f>[15]Março!$I$8</f>
        <v>N</v>
      </c>
      <c r="F19" s="22" t="str">
        <f>[15]Março!$I$9</f>
        <v>N</v>
      </c>
      <c r="G19" s="22" t="str">
        <f>[15]Março!$I$10</f>
        <v>S</v>
      </c>
      <c r="H19" s="22" t="str">
        <f>[15]Março!$I$11</f>
        <v>NO</v>
      </c>
      <c r="I19" s="22" t="str">
        <f>[15]Março!$I$12</f>
        <v>N</v>
      </c>
      <c r="J19" s="22" t="str">
        <f>[15]Março!$I$13</f>
        <v>SO</v>
      </c>
      <c r="K19" s="22" t="str">
        <f>[15]Março!$I$14</f>
        <v>SO</v>
      </c>
      <c r="L19" s="22" t="str">
        <f>[15]Março!$I$15</f>
        <v>S</v>
      </c>
      <c r="M19" s="22" t="str">
        <f>[15]Março!$I$16</f>
        <v>S</v>
      </c>
      <c r="N19" s="22" t="str">
        <f>[15]Março!$I$17</f>
        <v>S</v>
      </c>
      <c r="O19" s="22" t="str">
        <f>[15]Março!$I$18</f>
        <v>N</v>
      </c>
      <c r="P19" s="22" t="str">
        <f>[15]Março!$I$19</f>
        <v>SE</v>
      </c>
      <c r="Q19" s="22" t="str">
        <f>[15]Março!$I$20</f>
        <v>SE</v>
      </c>
      <c r="R19" s="22" t="str">
        <f>[15]Março!$I$21</f>
        <v>S</v>
      </c>
      <c r="S19" s="22" t="str">
        <f>[15]Março!$I$22</f>
        <v>L</v>
      </c>
      <c r="T19" s="19" t="str">
        <f>[15]Março!$I$23</f>
        <v>SE</v>
      </c>
      <c r="U19" s="19" t="str">
        <f>[15]Março!$I$24</f>
        <v>L</v>
      </c>
      <c r="V19" s="19" t="str">
        <f>[15]Março!$I$25</f>
        <v>S</v>
      </c>
      <c r="W19" s="19" t="str">
        <f>[15]Março!$I$26</f>
        <v>S</v>
      </c>
      <c r="X19" s="19" t="str">
        <f>[15]Março!$I$27</f>
        <v>SO</v>
      </c>
      <c r="Y19" s="19" t="str">
        <f>[15]Março!$I$28</f>
        <v>N</v>
      </c>
      <c r="Z19" s="19" t="str">
        <f>[15]Março!$I$29</f>
        <v>SE</v>
      </c>
      <c r="AA19" s="19" t="s">
        <v>144</v>
      </c>
      <c r="AB19" s="19" t="str">
        <f>[15]Março!$I$31</f>
        <v>S</v>
      </c>
      <c r="AC19" s="19" t="str">
        <f>[15]Março!$I$32</f>
        <v>SO</v>
      </c>
      <c r="AD19" s="19" t="str">
        <f>[15]Março!$I$33</f>
        <v>SO</v>
      </c>
      <c r="AE19" s="19" t="str">
        <f>[15]Março!$I$34</f>
        <v>S</v>
      </c>
      <c r="AF19" s="19" t="str">
        <f>[15]Março!$I$35</f>
        <v>SE</v>
      </c>
      <c r="AG19" s="40" t="str">
        <f>[15]Março!$I$36</f>
        <v>S</v>
      </c>
      <c r="AH19" s="2"/>
    </row>
    <row r="20" spans="1:35" ht="12" customHeight="1" x14ac:dyDescent="0.2">
      <c r="A20" s="14" t="s">
        <v>10</v>
      </c>
      <c r="B20" s="16" t="str">
        <f>[16]Março!$I$5</f>
        <v>L</v>
      </c>
      <c r="C20" s="16" t="str">
        <f>[16]Março!$I$6</f>
        <v>L</v>
      </c>
      <c r="D20" s="16" t="str">
        <f>[16]Março!$I$7</f>
        <v>NE</v>
      </c>
      <c r="E20" s="16" t="str">
        <f>[16]Março!$I$8</f>
        <v>N</v>
      </c>
      <c r="F20" s="16" t="str">
        <f>[16]Março!$I$9</f>
        <v>N</v>
      </c>
      <c r="G20" s="16" t="str">
        <f>[16]Março!$I$10</f>
        <v>SE</v>
      </c>
      <c r="H20" s="16" t="str">
        <f>[16]Março!$I$11</f>
        <v>NO</v>
      </c>
      <c r="I20" s="16" t="str">
        <f>[16]Março!$I$12</f>
        <v>NO</v>
      </c>
      <c r="J20" s="16" t="str">
        <f>[16]Março!$I$13</f>
        <v>N</v>
      </c>
      <c r="K20" s="16" t="str">
        <f>[16]Março!$I$14</f>
        <v>S</v>
      </c>
      <c r="L20" s="16" t="str">
        <f>[16]Março!$I$15</f>
        <v>O</v>
      </c>
      <c r="M20" s="16" t="str">
        <f>[16]Março!$I$16</f>
        <v>NE</v>
      </c>
      <c r="N20" s="16" t="str">
        <f>[16]Março!$I$17</f>
        <v>N</v>
      </c>
      <c r="O20" s="16" t="str">
        <f>[16]Março!$I$18</f>
        <v>N</v>
      </c>
      <c r="P20" s="16" t="str">
        <f>[16]Março!$I$19</f>
        <v>N</v>
      </c>
      <c r="Q20" s="16" t="str">
        <f>[16]Março!$I$20</f>
        <v>L</v>
      </c>
      <c r="R20" s="16" t="str">
        <f>[16]Março!$I$21</f>
        <v>SE</v>
      </c>
      <c r="S20" s="16" t="str">
        <f>[16]Março!$I$22</f>
        <v>L</v>
      </c>
      <c r="T20" s="19" t="str">
        <f>[16]Março!$I$23</f>
        <v>L</v>
      </c>
      <c r="U20" s="19" t="str">
        <f>[16]Março!$I$24</f>
        <v>L</v>
      </c>
      <c r="V20" s="19" t="str">
        <f>[16]Março!$I$25</f>
        <v>SE</v>
      </c>
      <c r="W20" s="19" t="str">
        <f>[16]Março!$I$26</f>
        <v>SO</v>
      </c>
      <c r="X20" s="19" t="str">
        <f>[16]Março!$I$27</f>
        <v>S</v>
      </c>
      <c r="Y20" s="19" t="str">
        <f>[16]Março!$I$28</f>
        <v>NE</v>
      </c>
      <c r="Z20" s="19" t="str">
        <f>[16]Março!$I$29</f>
        <v>NE</v>
      </c>
      <c r="AA20" s="19" t="s">
        <v>56</v>
      </c>
      <c r="AB20" s="19" t="str">
        <f>[16]Março!$I$31</f>
        <v>N</v>
      </c>
      <c r="AC20" s="19" t="str">
        <f>[16]Março!$I$32</f>
        <v>SO</v>
      </c>
      <c r="AD20" s="19" t="str">
        <f>[16]Março!$I$33</f>
        <v>SO</v>
      </c>
      <c r="AE20" s="19" t="str">
        <f>[16]Março!$I$34</f>
        <v>SO</v>
      </c>
      <c r="AF20" s="19" t="str">
        <f>[16]Março!$I$35</f>
        <v>SE</v>
      </c>
      <c r="AG20" s="40" t="str">
        <f>[16]Março!$I$36</f>
        <v>N</v>
      </c>
      <c r="AH20" s="2"/>
    </row>
    <row r="21" spans="1:35" ht="11.25" customHeight="1" x14ac:dyDescent="0.2">
      <c r="A21" s="14" t="s">
        <v>11</v>
      </c>
      <c r="B21" s="22" t="str">
        <f>[17]Março!$I$5</f>
        <v>SO</v>
      </c>
      <c r="C21" s="22" t="str">
        <f>[17]Março!$I$6</f>
        <v>SO</v>
      </c>
      <c r="D21" s="22" t="str">
        <f>[17]Março!$I$7</f>
        <v>L</v>
      </c>
      <c r="E21" s="22" t="str">
        <f>[17]Março!$I$8</f>
        <v>L</v>
      </c>
      <c r="F21" s="22" t="str">
        <f>[17]Março!$I$9</f>
        <v>SO</v>
      </c>
      <c r="G21" s="22" t="str">
        <f>[17]Março!$I$10</f>
        <v>NE</v>
      </c>
      <c r="H21" s="22" t="str">
        <f>[17]Março!$I$11</f>
        <v>L</v>
      </c>
      <c r="I21" s="22" t="str">
        <f>[17]Março!$I$12</f>
        <v>L</v>
      </c>
      <c r="J21" s="22" t="str">
        <f>[17]Março!$I$13</f>
        <v>NE</v>
      </c>
      <c r="K21" s="22" t="str">
        <f>[17]Março!$I$14</f>
        <v>NE</v>
      </c>
      <c r="L21" s="22" t="str">
        <f>[17]Março!$I$15</f>
        <v>NE</v>
      </c>
      <c r="M21" s="22" t="str">
        <f>[17]Março!$I$16</f>
        <v>NE</v>
      </c>
      <c r="N21" s="22" t="str">
        <f>[17]Março!$I$17</f>
        <v>SO</v>
      </c>
      <c r="O21" s="22" t="str">
        <f>[17]Março!$I$18</f>
        <v>SO</v>
      </c>
      <c r="P21" s="22" t="str">
        <f>[17]Março!$I$19</f>
        <v>O</v>
      </c>
      <c r="Q21" s="22" t="str">
        <f>[17]Março!$I$20</f>
        <v>SO</v>
      </c>
      <c r="R21" s="22" t="str">
        <f>[17]Março!$I$21</f>
        <v>SO</v>
      </c>
      <c r="S21" s="22" t="str">
        <f>[17]Março!$I$22</f>
        <v>SO</v>
      </c>
      <c r="T21" s="19" t="str">
        <f>[17]Março!$I$23</f>
        <v>SO</v>
      </c>
      <c r="U21" s="19" t="str">
        <f>[17]Março!$I$24</f>
        <v>SO</v>
      </c>
      <c r="V21" s="19" t="str">
        <f>[17]Março!$I$25</f>
        <v>O</v>
      </c>
      <c r="W21" s="19" t="str">
        <f>[17]Março!$I$26</f>
        <v>NE</v>
      </c>
      <c r="X21" s="19" t="str">
        <f>[17]Março!$I$27</f>
        <v>O</v>
      </c>
      <c r="Y21" s="19" t="str">
        <f>[17]Março!$I$28</f>
        <v>NE</v>
      </c>
      <c r="Z21" s="19" t="str">
        <f>[17]Março!$I$29</f>
        <v>SO</v>
      </c>
      <c r="AA21" s="19" t="s">
        <v>143</v>
      </c>
      <c r="AB21" s="19" t="str">
        <f>[17]Março!$I$31</f>
        <v>SO</v>
      </c>
      <c r="AC21" s="19" t="str">
        <f>[17]Março!$I$32</f>
        <v>NO</v>
      </c>
      <c r="AD21" s="19" t="str">
        <f>[17]Março!$I$33</f>
        <v>NO</v>
      </c>
      <c r="AE21" s="19" t="str">
        <f>[17]Março!$I$34</f>
        <v>NE</v>
      </c>
      <c r="AF21" s="19" t="str">
        <f>[17]Março!$I$35</f>
        <v>O</v>
      </c>
      <c r="AG21" s="40" t="str">
        <f>[17]Março!$I$36</f>
        <v>SO</v>
      </c>
      <c r="AH21" s="2"/>
    </row>
    <row r="22" spans="1:35" ht="11.25" customHeight="1" x14ac:dyDescent="0.2">
      <c r="A22" s="14" t="s">
        <v>12</v>
      </c>
      <c r="B22" s="22" t="str">
        <f>[18]Março!$I$5</f>
        <v>SE</v>
      </c>
      <c r="C22" s="22" t="str">
        <f>[18]Março!$I$6</f>
        <v>SE</v>
      </c>
      <c r="D22" s="22" t="str">
        <f>[18]Março!$I$7</f>
        <v>NE</v>
      </c>
      <c r="E22" s="22" t="str">
        <f>[18]Março!$I$8</f>
        <v>NO</v>
      </c>
      <c r="F22" s="22" t="str">
        <f>[18]Março!$I$9</f>
        <v>N</v>
      </c>
      <c r="G22" s="22" t="str">
        <f>[18]Março!$I$10</f>
        <v>O</v>
      </c>
      <c r="H22" s="22" t="str">
        <f>[18]Março!$I$11</f>
        <v>SE</v>
      </c>
      <c r="I22" s="22" t="str">
        <f>[18]Março!$I$12</f>
        <v>NO</v>
      </c>
      <c r="J22" s="22" t="str">
        <f>[18]Março!$I$13</f>
        <v>O</v>
      </c>
      <c r="K22" s="22" t="str">
        <f>[18]Março!$I$14</f>
        <v>O</v>
      </c>
      <c r="L22" s="22" t="str">
        <f>[18]Março!$I$15</f>
        <v>O</v>
      </c>
      <c r="M22" s="22" t="str">
        <f>[18]Março!$I$16</f>
        <v>NE</v>
      </c>
      <c r="N22" s="22" t="str">
        <f>[18]Março!$I$17</f>
        <v>N</v>
      </c>
      <c r="O22" s="22" t="str">
        <f>[18]Março!$I$18</f>
        <v>NE</v>
      </c>
      <c r="P22" s="22" t="str">
        <f>[18]Março!$I$19</f>
        <v>N</v>
      </c>
      <c r="Q22" s="22" t="str">
        <f>[18]Março!$I$20</f>
        <v>SE</v>
      </c>
      <c r="R22" s="22" t="str">
        <f>[18]Março!$I$21</f>
        <v>SE</v>
      </c>
      <c r="S22" s="22" t="str">
        <f>[18]Março!$I$22</f>
        <v>L</v>
      </c>
      <c r="T22" s="22" t="str">
        <f>[18]Março!$I$23</f>
        <v>SE</v>
      </c>
      <c r="U22" s="22" t="str">
        <f>[18]Março!$I$24</f>
        <v>SE</v>
      </c>
      <c r="V22" s="22" t="str">
        <f>[18]Março!$I$25</f>
        <v>SE</v>
      </c>
      <c r="W22" s="22" t="str">
        <f>[18]Março!$I$26</f>
        <v>SE</v>
      </c>
      <c r="X22" s="22" t="str">
        <f>[18]Março!$I$27</f>
        <v>*</v>
      </c>
      <c r="Y22" s="22" t="str">
        <f>[18]Março!$I$28</f>
        <v>*</v>
      </c>
      <c r="Z22" s="22" t="str">
        <f>[18]Março!$I$29</f>
        <v>*</v>
      </c>
      <c r="AA22" s="22" t="str">
        <f>[18]Março!$I$30</f>
        <v>*</v>
      </c>
      <c r="AB22" s="22" t="str">
        <f>[18]Março!$I$31</f>
        <v>*</v>
      </c>
      <c r="AC22" s="22" t="str">
        <f>[18]Março!$I$32</f>
        <v>*</v>
      </c>
      <c r="AD22" s="22" t="str">
        <f>[18]Março!$I$33</f>
        <v>*</v>
      </c>
      <c r="AE22" s="22" t="str">
        <f>[18]Março!$I$34</f>
        <v>*</v>
      </c>
      <c r="AF22" s="22" t="str">
        <f>[18]Março!$I$35</f>
        <v>*</v>
      </c>
      <c r="AG22" s="39" t="str">
        <f>[18]Março!$I$36</f>
        <v>SE</v>
      </c>
      <c r="AH22" s="2"/>
    </row>
    <row r="23" spans="1:35" ht="12.75" customHeight="1" x14ac:dyDescent="0.2">
      <c r="A23" s="14" t="s">
        <v>13</v>
      </c>
      <c r="B23" s="19" t="str">
        <f>[19]Março!$I$5</f>
        <v>NE</v>
      </c>
      <c r="C23" s="19" t="str">
        <f>[19]Março!$I$6</f>
        <v>SE</v>
      </c>
      <c r="D23" s="19" t="str">
        <f>[19]Março!$I$7</f>
        <v>N</v>
      </c>
      <c r="E23" s="19" t="str">
        <f>[19]Março!$I$8</f>
        <v>NO</v>
      </c>
      <c r="F23" s="19" t="str">
        <f>[19]Março!$I$9</f>
        <v>N</v>
      </c>
      <c r="G23" s="19" t="str">
        <f>[19]Março!$I$10</f>
        <v>SO</v>
      </c>
      <c r="H23" s="19" t="str">
        <f>[19]Março!$I$11</f>
        <v>NE</v>
      </c>
      <c r="I23" s="19" t="str">
        <f>[19]Março!$I$12</f>
        <v>NO</v>
      </c>
      <c r="J23" s="19" t="str">
        <f>[19]Março!$I$13</f>
        <v>N</v>
      </c>
      <c r="K23" s="19" t="str">
        <f>[19]Março!$I$14</f>
        <v>N</v>
      </c>
      <c r="L23" s="19" t="str">
        <f>[19]Março!$I$15</f>
        <v>O</v>
      </c>
      <c r="M23" s="19" t="str">
        <f>[19]Março!$I$16</f>
        <v>N</v>
      </c>
      <c r="N23" s="19" t="str">
        <f>[19]Março!$I$17</f>
        <v>N</v>
      </c>
      <c r="O23" s="19" t="str">
        <f>[19]Março!$I$18</f>
        <v>N</v>
      </c>
      <c r="P23" s="19" t="str">
        <f>[19]Março!$I$19</f>
        <v>NE</v>
      </c>
      <c r="Q23" s="19" t="str">
        <f>[19]Março!$I$20</f>
        <v>NE</v>
      </c>
      <c r="R23" s="19" t="str">
        <f>[19]Março!$I$21</f>
        <v>O</v>
      </c>
      <c r="S23" s="19" t="str">
        <f>[19]Março!$I$22</f>
        <v>SE</v>
      </c>
      <c r="T23" s="19" t="str">
        <f>[19]Março!$I$23</f>
        <v>SE</v>
      </c>
      <c r="U23" s="19" t="str">
        <f>[19]Março!$I$24</f>
        <v>L</v>
      </c>
      <c r="V23" s="19" t="str">
        <f>[19]Março!$I$25</f>
        <v>S</v>
      </c>
      <c r="W23" s="19" t="str">
        <f>[19]Março!$I$26</f>
        <v>S</v>
      </c>
      <c r="X23" s="19" t="str">
        <f>[19]Março!$I$27</f>
        <v>SE</v>
      </c>
      <c r="Y23" s="19" t="str">
        <f>[19]Março!$I$28</f>
        <v>SE</v>
      </c>
      <c r="Z23" s="19" t="str">
        <f>[19]Março!$I$29</f>
        <v>L</v>
      </c>
      <c r="AA23" s="19" t="s">
        <v>57</v>
      </c>
      <c r="AB23" s="19" t="str">
        <f>[19]Março!$I$31</f>
        <v>S</v>
      </c>
      <c r="AC23" s="19" t="str">
        <f>[19]Março!$I$32</f>
        <v>S</v>
      </c>
      <c r="AD23" s="19" t="str">
        <f>[19]Março!$I$33</f>
        <v>S</v>
      </c>
      <c r="AE23" s="19" t="str">
        <f>[19]Março!$I$34</f>
        <v>NO</v>
      </c>
      <c r="AF23" s="19" t="str">
        <f>[19]Março!$I$35</f>
        <v>N</v>
      </c>
      <c r="AG23" s="40" t="str">
        <f>[19]Março!$I$36</f>
        <v>N</v>
      </c>
      <c r="AH23" s="2"/>
    </row>
    <row r="24" spans="1:35" ht="12" customHeight="1" x14ac:dyDescent="0.2">
      <c r="A24" s="14" t="s">
        <v>14</v>
      </c>
      <c r="B24" s="22" t="str">
        <f>[20]Março!$I$5</f>
        <v>SE</v>
      </c>
      <c r="C24" s="22" t="str">
        <f>[20]Março!$I$6</f>
        <v>NE</v>
      </c>
      <c r="D24" s="22" t="str">
        <f>[20]Março!$I$7</f>
        <v>NE</v>
      </c>
      <c r="E24" s="22" t="str">
        <f>[20]Março!$I$8</f>
        <v>N</v>
      </c>
      <c r="F24" s="22" t="str">
        <f>[20]Março!$I$9</f>
        <v>O</v>
      </c>
      <c r="G24" s="22" t="str">
        <f>[20]Março!$I$10</f>
        <v>SO</v>
      </c>
      <c r="H24" s="22" t="str">
        <f>[20]Março!$I$11</f>
        <v>SO</v>
      </c>
      <c r="I24" s="22" t="str">
        <f>[20]Março!$I$12</f>
        <v>O</v>
      </c>
      <c r="J24" s="22" t="str">
        <f>[20]Março!$I$13</f>
        <v>N</v>
      </c>
      <c r="K24" s="22" t="str">
        <f>[20]Março!$I$14</f>
        <v>N</v>
      </c>
      <c r="L24" s="22" t="str">
        <f>[20]Março!$I$15</f>
        <v>N</v>
      </c>
      <c r="M24" s="22" t="str">
        <f>[20]Março!$I$16</f>
        <v>N</v>
      </c>
      <c r="N24" s="22" t="str">
        <f>[20]Março!$I$17</f>
        <v>N</v>
      </c>
      <c r="O24" s="22" t="str">
        <f>[20]Março!$I$18</f>
        <v>L</v>
      </c>
      <c r="P24" s="22" t="str">
        <f>[20]Março!$I$19</f>
        <v>NE</v>
      </c>
      <c r="Q24" s="22" t="str">
        <f>[20]Março!$I$20</f>
        <v>NE</v>
      </c>
      <c r="R24" s="22" t="str">
        <f>[20]Março!$I$21</f>
        <v>NE</v>
      </c>
      <c r="S24" s="22" t="str">
        <f>[20]Março!$I$22</f>
        <v>NE</v>
      </c>
      <c r="T24" s="22" t="str">
        <f>[20]Março!$I$23</f>
        <v>L</v>
      </c>
      <c r="U24" s="22" t="str">
        <f>[20]Março!$I$24</f>
        <v>NE</v>
      </c>
      <c r="V24" s="22" t="str">
        <f>[20]Março!$I$25</f>
        <v>N</v>
      </c>
      <c r="W24" s="22" t="str">
        <f>[20]Março!$I$26</f>
        <v>SO</v>
      </c>
      <c r="X24" s="22" t="str">
        <f>[20]Março!$I$27</f>
        <v>O</v>
      </c>
      <c r="Y24" s="22" t="str">
        <f>[20]Março!$I$28</f>
        <v>SE</v>
      </c>
      <c r="Z24" s="22" t="str">
        <f>[20]Março!$I$29</f>
        <v>SE</v>
      </c>
      <c r="AA24" s="22" t="s">
        <v>144</v>
      </c>
      <c r="AB24" s="22" t="str">
        <f>[20]Março!$I$31</f>
        <v>SO</v>
      </c>
      <c r="AC24" s="22" t="str">
        <f>[20]Março!$I$32</f>
        <v>S</v>
      </c>
      <c r="AD24" s="22" t="str">
        <f>[20]Março!$I$33</f>
        <v>SO</v>
      </c>
      <c r="AE24" s="22" t="str">
        <f>[20]Março!$I$34</f>
        <v>O</v>
      </c>
      <c r="AF24" s="22" t="str">
        <f>[20]Março!$I$35</f>
        <v>N</v>
      </c>
      <c r="AG24" s="39" t="str">
        <f>[20]Março!$I$36</f>
        <v>N</v>
      </c>
      <c r="AH24" s="2"/>
    </row>
    <row r="25" spans="1:35" ht="11.25" customHeight="1" x14ac:dyDescent="0.2">
      <c r="A25" s="14" t="s">
        <v>15</v>
      </c>
      <c r="B25" s="22" t="str">
        <f>[21]Março!$I$5</f>
        <v>NO</v>
      </c>
      <c r="C25" s="22" t="str">
        <f>[21]Março!$I$6</f>
        <v>NO</v>
      </c>
      <c r="D25" s="22" t="str">
        <f>[21]Março!$I$7</f>
        <v>NO</v>
      </c>
      <c r="E25" s="22" t="str">
        <f>[21]Março!$I$8</f>
        <v>NO</v>
      </c>
      <c r="F25" s="22" t="str">
        <f>[21]Março!$I$9</f>
        <v>NO</v>
      </c>
      <c r="G25" s="22" t="str">
        <f>[21]Março!$I$10</f>
        <v>NO</v>
      </c>
      <c r="H25" s="22" t="str">
        <f>[21]Março!$I$11</f>
        <v>NO</v>
      </c>
      <c r="I25" s="22" t="str">
        <f>[21]Março!$I$12</f>
        <v>NO</v>
      </c>
      <c r="J25" s="22" t="str">
        <f>[21]Março!$I$13</f>
        <v>O</v>
      </c>
      <c r="K25" s="22" t="str">
        <f>[21]Março!$I$14</f>
        <v>SO</v>
      </c>
      <c r="L25" s="22" t="str">
        <f>[21]Março!$I$15</f>
        <v>SO</v>
      </c>
      <c r="M25" s="22" t="str">
        <f>[21]Março!$I$16</f>
        <v>O</v>
      </c>
      <c r="N25" s="22" t="str">
        <f>[21]Março!$I$17</f>
        <v>NO</v>
      </c>
      <c r="O25" s="22" t="str">
        <f>[21]Março!$I$18</f>
        <v>NO</v>
      </c>
      <c r="P25" s="22" t="str">
        <f>[21]Março!$I$19</f>
        <v>NO</v>
      </c>
      <c r="Q25" s="22" t="str">
        <f>[21]Março!$I$20</f>
        <v>NO</v>
      </c>
      <c r="R25" s="22" t="str">
        <f>[21]Março!$I$21</f>
        <v>NO</v>
      </c>
      <c r="S25" s="22" t="str">
        <f>[21]Março!$I$22</f>
        <v>NO</v>
      </c>
      <c r="T25" s="22" t="str">
        <f>[21]Março!$I$23</f>
        <v>O</v>
      </c>
      <c r="U25" s="22" t="str">
        <f>[21]Março!$I$24</f>
        <v>SO</v>
      </c>
      <c r="V25" s="22" t="str">
        <f>[21]Março!$I$25</f>
        <v>SO</v>
      </c>
      <c r="W25" s="22" t="str">
        <f>[21]Março!$I$26</f>
        <v>SO</v>
      </c>
      <c r="X25" s="22" t="str">
        <f>[21]Março!$I$27</f>
        <v>SO</v>
      </c>
      <c r="Y25" s="22" t="str">
        <f>[21]Março!$I$28</f>
        <v>NO</v>
      </c>
      <c r="Z25" s="22" t="str">
        <f>[21]Março!$I$29</f>
        <v>NO</v>
      </c>
      <c r="AA25" s="22" t="s">
        <v>141</v>
      </c>
      <c r="AB25" s="22" t="str">
        <f>[21]Março!$I$31</f>
        <v>NO</v>
      </c>
      <c r="AC25" s="22" t="str">
        <f>[21]Março!$I$32</f>
        <v>SO</v>
      </c>
      <c r="AD25" s="22" t="str">
        <f>[21]Março!$I$33</f>
        <v>SO</v>
      </c>
      <c r="AE25" s="22" t="str">
        <f>[21]Março!$I$34</f>
        <v>SO</v>
      </c>
      <c r="AF25" s="22" t="str">
        <f>[21]Março!$I$35</f>
        <v>NE</v>
      </c>
      <c r="AG25" s="39" t="str">
        <f>[21]Março!$I$36</f>
        <v>NO</v>
      </c>
      <c r="AH25" s="2"/>
    </row>
    <row r="26" spans="1:35" ht="12" customHeight="1" x14ac:dyDescent="0.2">
      <c r="A26" s="14" t="s">
        <v>16</v>
      </c>
      <c r="B26" s="23" t="str">
        <f>[22]Março!$I$5</f>
        <v>SO</v>
      </c>
      <c r="C26" s="23" t="str">
        <f>[22]Março!$I$6</f>
        <v>SO</v>
      </c>
      <c r="D26" s="23" t="str">
        <f>[22]Março!$I$7</f>
        <v>SO</v>
      </c>
      <c r="E26" s="23" t="str">
        <f>[22]Março!$I$8</f>
        <v>SO</v>
      </c>
      <c r="F26" s="23" t="str">
        <f>[22]Março!$I$9</f>
        <v>SO</v>
      </c>
      <c r="G26" s="23" t="str">
        <f>[22]Março!$I$10</f>
        <v>SO</v>
      </c>
      <c r="H26" s="23" t="str">
        <f>[22]Março!$I$11</f>
        <v>SO</v>
      </c>
      <c r="I26" s="23" t="str">
        <f>[22]Março!$I$12</f>
        <v>SO</v>
      </c>
      <c r="J26" s="23" t="str">
        <f>[22]Março!$I$13</f>
        <v>SO</v>
      </c>
      <c r="K26" s="23" t="str">
        <f>[22]Março!$I$14</f>
        <v>SO</v>
      </c>
      <c r="L26" s="23" t="str">
        <f>[22]Março!$I$15</f>
        <v>SO</v>
      </c>
      <c r="M26" s="23" t="str">
        <f>[22]Março!$I$16</f>
        <v>SO</v>
      </c>
      <c r="N26" s="23" t="str">
        <f>[22]Março!$I$17</f>
        <v>SO</v>
      </c>
      <c r="O26" s="23" t="str">
        <f>[22]Março!$I$18</f>
        <v>SO</v>
      </c>
      <c r="P26" s="23" t="str">
        <f>[22]Março!$I$19</f>
        <v>SO</v>
      </c>
      <c r="Q26" s="23" t="str">
        <f>[22]Março!$I$20</f>
        <v>SO</v>
      </c>
      <c r="R26" s="23" t="str">
        <f>[22]Março!$I$21</f>
        <v>SO</v>
      </c>
      <c r="S26" s="23" t="str">
        <f>[22]Março!$I$22</f>
        <v>SO</v>
      </c>
      <c r="T26" s="23" t="str">
        <f>[22]Março!$I$23</f>
        <v>SO</v>
      </c>
      <c r="U26" s="23" t="str">
        <f>[22]Março!$I$24</f>
        <v>SO</v>
      </c>
      <c r="V26" s="23" t="str">
        <f>[22]Março!$I$25</f>
        <v>SO</v>
      </c>
      <c r="W26" s="23" t="str">
        <f>[22]Março!$I$26</f>
        <v>SO</v>
      </c>
      <c r="X26" s="23" t="str">
        <f>[22]Março!$I$27</f>
        <v>SO</v>
      </c>
      <c r="Y26" s="23" t="str">
        <f>[22]Março!$I$28</f>
        <v>SO</v>
      </c>
      <c r="Z26" s="23" t="str">
        <f>[22]Março!$I$29</f>
        <v>SO</v>
      </c>
      <c r="AA26" s="23" t="s">
        <v>143</v>
      </c>
      <c r="AB26" s="23" t="str">
        <f>[22]Março!$I$31</f>
        <v>SO</v>
      </c>
      <c r="AC26" s="23" t="str">
        <f>[22]Março!$I$32</f>
        <v>SO</v>
      </c>
      <c r="AD26" s="23" t="str">
        <f>[22]Março!$I$33</f>
        <v>SO</v>
      </c>
      <c r="AE26" s="23" t="str">
        <f>[22]Março!$I$34</f>
        <v>SO</v>
      </c>
      <c r="AF26" s="23" t="str">
        <f>[22]Março!$I$35</f>
        <v>SO</v>
      </c>
      <c r="AG26" s="41" t="str">
        <f>[22]Março!$I$36</f>
        <v>SO</v>
      </c>
      <c r="AH26" s="2"/>
    </row>
    <row r="27" spans="1:35" ht="12" customHeight="1" x14ac:dyDescent="0.2">
      <c r="A27" s="14" t="s">
        <v>17</v>
      </c>
      <c r="B27" s="22" t="str">
        <f>[23]Março!$I$5</f>
        <v>NE</v>
      </c>
      <c r="C27" s="22" t="str">
        <f>[23]Março!$I$6</f>
        <v>NE</v>
      </c>
      <c r="D27" s="22" t="str">
        <f>[23]Março!$I$7</f>
        <v>N</v>
      </c>
      <c r="E27" s="22" t="str">
        <f>[23]Março!$I$8</f>
        <v>N</v>
      </c>
      <c r="F27" s="22" t="str">
        <f>[23]Março!$I$9</f>
        <v>O</v>
      </c>
      <c r="G27" s="22" t="str">
        <f>[23]Março!$I$10</f>
        <v>L</v>
      </c>
      <c r="H27" s="22" t="str">
        <f>[23]Março!$I$11</f>
        <v>O</v>
      </c>
      <c r="I27" s="22" t="str">
        <f>[23]Março!$I$12</f>
        <v>NO</v>
      </c>
      <c r="J27" s="22" t="str">
        <f>[23]Março!$I$13</f>
        <v>L</v>
      </c>
      <c r="K27" s="22" t="str">
        <f>[23]Março!$I$14</f>
        <v>SO</v>
      </c>
      <c r="L27" s="22" t="str">
        <f>[23]Março!$I$15</f>
        <v>SO</v>
      </c>
      <c r="M27" s="22" t="str">
        <f>[23]Março!$I$16</f>
        <v>SO</v>
      </c>
      <c r="N27" s="22" t="str">
        <f>[23]Março!$I$17</f>
        <v>L</v>
      </c>
      <c r="O27" s="22" t="str">
        <f>[23]Março!$I$18</f>
        <v>N</v>
      </c>
      <c r="P27" s="22" t="str">
        <f>[23]Março!$I$19</f>
        <v>NE</v>
      </c>
      <c r="Q27" s="22" t="str">
        <f>[23]Março!$I$20</f>
        <v>L</v>
      </c>
      <c r="R27" s="22" t="str">
        <f>[23]Março!$I$21</f>
        <v>L</v>
      </c>
      <c r="S27" s="22" t="str">
        <f>[23]Março!$I$22</f>
        <v>NE</v>
      </c>
      <c r="T27" s="22" t="str">
        <f>[23]Março!$I$23</f>
        <v>NE</v>
      </c>
      <c r="U27" s="22" t="str">
        <f>[23]Março!$I$24</f>
        <v>NE</v>
      </c>
      <c r="V27" s="22" t="str">
        <f>[23]Março!$I$25</f>
        <v>L</v>
      </c>
      <c r="W27" s="22" t="str">
        <f>[23]Março!$I$26</f>
        <v>S</v>
      </c>
      <c r="X27" s="22" t="str">
        <f>[23]Março!$I$27</f>
        <v>SE</v>
      </c>
      <c r="Y27" s="22" t="str">
        <f>[23]Março!$I$28</f>
        <v>N</v>
      </c>
      <c r="Z27" s="22" t="str">
        <f>[23]Março!$I$29</f>
        <v>NE</v>
      </c>
      <c r="AA27" s="22" t="s">
        <v>56</v>
      </c>
      <c r="AB27" s="22" t="str">
        <f>[23]Março!$I$31</f>
        <v>O</v>
      </c>
      <c r="AC27" s="22" t="str">
        <f>[23]Março!$I$32</f>
        <v>SO</v>
      </c>
      <c r="AD27" s="22" t="str">
        <f>[23]Março!$I$33</f>
        <v>S</v>
      </c>
      <c r="AE27" s="22" t="str">
        <f>[23]Março!$I$34</f>
        <v>SO</v>
      </c>
      <c r="AF27" s="22" t="str">
        <f>[23]Março!$I$35</f>
        <v>L</v>
      </c>
      <c r="AG27" s="39" t="str">
        <f>[23]Março!$I$36</f>
        <v>NE</v>
      </c>
      <c r="AH27" s="2"/>
    </row>
    <row r="28" spans="1:35" ht="12" customHeight="1" x14ac:dyDescent="0.2">
      <c r="A28" s="14" t="s">
        <v>18</v>
      </c>
      <c r="B28" s="22" t="str">
        <f>[24]Março!$I$5</f>
        <v>*</v>
      </c>
      <c r="C28" s="22" t="str">
        <f>[24]Março!$I$6</f>
        <v>*</v>
      </c>
      <c r="D28" s="22" t="str">
        <f>[24]Março!$I$7</f>
        <v>*</v>
      </c>
      <c r="E28" s="22" t="str">
        <f>[24]Março!$I$8</f>
        <v>*</v>
      </c>
      <c r="F28" s="22" t="str">
        <f>[24]Março!$I$9</f>
        <v>*</v>
      </c>
      <c r="G28" s="22" t="str">
        <f>[24]Março!$I$10</f>
        <v>*</v>
      </c>
      <c r="H28" s="22" t="str">
        <f>[24]Março!$I$11</f>
        <v>*</v>
      </c>
      <c r="I28" s="22" t="str">
        <f>[24]Março!$I$12</f>
        <v>*</v>
      </c>
      <c r="J28" s="22" t="str">
        <f>[24]Março!$I$13</f>
        <v>*</v>
      </c>
      <c r="K28" s="22" t="str">
        <f>[24]Março!$I$14</f>
        <v>*</v>
      </c>
      <c r="L28" s="22" t="str">
        <f>[24]Março!$I$15</f>
        <v>*</v>
      </c>
      <c r="M28" s="22" t="str">
        <f>[24]Março!$I$16</f>
        <v>*</v>
      </c>
      <c r="N28" s="22" t="str">
        <f>[24]Março!$I$17</f>
        <v>*</v>
      </c>
      <c r="O28" s="22" t="str">
        <f>[24]Março!$I$18</f>
        <v>*</v>
      </c>
      <c r="P28" s="22" t="str">
        <f>[24]Março!$I$19</f>
        <v>*</v>
      </c>
      <c r="Q28" s="22" t="str">
        <f>[24]Março!$I$20</f>
        <v>*</v>
      </c>
      <c r="R28" s="22" t="str">
        <f>[24]Março!$I$21</f>
        <v>*</v>
      </c>
      <c r="S28" s="22" t="str">
        <f>[24]Março!$I$22</f>
        <v>*</v>
      </c>
      <c r="T28" s="22" t="str">
        <f>[24]Março!$I$23</f>
        <v>*</v>
      </c>
      <c r="U28" s="22" t="str">
        <f>[24]Março!$I$24</f>
        <v>*</v>
      </c>
      <c r="V28" s="22" t="str">
        <f>[24]Março!$I$25</f>
        <v>*</v>
      </c>
      <c r="W28" s="22" t="str">
        <f>[24]Março!$I$26</f>
        <v>*</v>
      </c>
      <c r="X28" s="22" t="str">
        <f>[24]Março!$I$27</f>
        <v>*</v>
      </c>
      <c r="Y28" s="22" t="str">
        <f>[24]Março!$I$28</f>
        <v>*</v>
      </c>
      <c r="Z28" s="22" t="str">
        <f>[24]Março!$I$29</f>
        <v>*</v>
      </c>
      <c r="AA28" s="22" t="str">
        <f>[24]Março!$I$30</f>
        <v>*</v>
      </c>
      <c r="AB28" s="22" t="str">
        <f>[24]Março!$I$31</f>
        <v>*</v>
      </c>
      <c r="AC28" s="22" t="str">
        <f>[24]Março!$I$32</f>
        <v>*</v>
      </c>
      <c r="AD28" s="22" t="str">
        <f>[24]Março!$I$33</f>
        <v>*</v>
      </c>
      <c r="AE28" s="22" t="str">
        <f>[24]Março!$I$34</f>
        <v>*</v>
      </c>
      <c r="AF28" s="22" t="str">
        <f>[24]Março!$I$35</f>
        <v>*</v>
      </c>
      <c r="AG28" s="39" t="s">
        <v>140</v>
      </c>
      <c r="AH28" s="2"/>
    </row>
    <row r="29" spans="1:35" ht="12.75" customHeight="1" x14ac:dyDescent="0.2">
      <c r="A29" s="14" t="s">
        <v>19</v>
      </c>
      <c r="B29" s="22" t="str">
        <f>[25]Março!$I$5</f>
        <v>NE</v>
      </c>
      <c r="C29" s="22" t="str">
        <f>[25]Março!$I$6</f>
        <v>NE</v>
      </c>
      <c r="D29" s="22" t="str">
        <f>[25]Março!$I$7</f>
        <v>L</v>
      </c>
      <c r="E29" s="22" t="str">
        <f>[25]Março!$I$8</f>
        <v>NE</v>
      </c>
      <c r="F29" s="22" t="str">
        <f>[25]Março!$I$9</f>
        <v>S</v>
      </c>
      <c r="G29" s="22" t="str">
        <f>[25]Março!$I$10</f>
        <v>N</v>
      </c>
      <c r="H29" s="22" t="str">
        <f>[25]Março!$I$11</f>
        <v>O</v>
      </c>
      <c r="I29" s="22" t="str">
        <f>[25]Março!$I$12</f>
        <v>NE</v>
      </c>
      <c r="J29" s="22" t="str">
        <f>[25]Março!$I$13</f>
        <v>NE</v>
      </c>
      <c r="K29" s="22" t="str">
        <f>[25]Março!$I$14</f>
        <v>S</v>
      </c>
      <c r="L29" s="22" t="str">
        <f>[25]Março!$I$15</f>
        <v>S</v>
      </c>
      <c r="M29" s="22" t="str">
        <f>[25]Março!$I$16</f>
        <v>S</v>
      </c>
      <c r="N29" s="22" t="str">
        <f>[25]Março!$I$17</f>
        <v>NE</v>
      </c>
      <c r="O29" s="22" t="str">
        <f>[25]Março!$I$18</f>
        <v>NE</v>
      </c>
      <c r="P29" s="22" t="str">
        <f>[25]Março!$I$19</f>
        <v>NE</v>
      </c>
      <c r="Q29" s="22" t="str">
        <f>[25]Março!$I$20</f>
        <v>L</v>
      </c>
      <c r="R29" s="22" t="str">
        <f>[25]Março!$I$21</f>
        <v>SE</v>
      </c>
      <c r="S29" s="22" t="str">
        <f>[25]Março!$I$22</f>
        <v>SE</v>
      </c>
      <c r="T29" s="22" t="str">
        <f>[25]Março!$I$23</f>
        <v>SE</v>
      </c>
      <c r="U29" s="22" t="str">
        <f>[25]Março!$I$24</f>
        <v>NE</v>
      </c>
      <c r="V29" s="22" t="str">
        <f>[25]Março!$I$25</f>
        <v>S</v>
      </c>
      <c r="W29" s="22" t="str">
        <f>[25]Março!$I$26</f>
        <v>S</v>
      </c>
      <c r="X29" s="22" t="str">
        <f>[25]Março!$I$27</f>
        <v>S</v>
      </c>
      <c r="Y29" s="22" t="str">
        <f>[25]Março!$I$28</f>
        <v>SE</v>
      </c>
      <c r="Z29" s="22" t="str">
        <f>[25]Março!$I$29</f>
        <v>NE</v>
      </c>
      <c r="AA29" s="22" t="s">
        <v>56</v>
      </c>
      <c r="AB29" s="22" t="str">
        <f>[25]Março!$I$31</f>
        <v>N</v>
      </c>
      <c r="AC29" s="22" t="str">
        <f>[25]Março!$I$32</f>
        <v>SO</v>
      </c>
      <c r="AD29" s="22" t="str">
        <f>[25]Março!$I$33</f>
        <v>SO</v>
      </c>
      <c r="AE29" s="22" t="str">
        <f>[25]Março!$I$34</f>
        <v>SO</v>
      </c>
      <c r="AF29" s="22" t="str">
        <f>[25]Março!$I$35</f>
        <v>S</v>
      </c>
      <c r="AG29" s="39" t="str">
        <f>[25]Março!$I$36</f>
        <v>NE</v>
      </c>
      <c r="AH29" s="2"/>
      <c r="AI29" s="25" t="s">
        <v>50</v>
      </c>
    </row>
    <row r="30" spans="1:35" ht="12.75" customHeight="1" x14ac:dyDescent="0.2">
      <c r="A30" s="14" t="s">
        <v>31</v>
      </c>
      <c r="B30" s="22" t="str">
        <f>[26]Março!$I$5</f>
        <v>*</v>
      </c>
      <c r="C30" s="22" t="str">
        <f>[26]Março!$I$6</f>
        <v>*</v>
      </c>
      <c r="D30" s="22" t="str">
        <f>[26]Março!$I$7</f>
        <v>*</v>
      </c>
      <c r="E30" s="22" t="str">
        <f>[26]Março!$I$8</f>
        <v>*</v>
      </c>
      <c r="F30" s="22" t="str">
        <f>[26]Março!$I$9</f>
        <v>*</v>
      </c>
      <c r="G30" s="22" t="str">
        <f>[26]Março!$I$10</f>
        <v>*</v>
      </c>
      <c r="H30" s="22" t="str">
        <f>[26]Março!$I$11</f>
        <v>*</v>
      </c>
      <c r="I30" s="22" t="str">
        <f>[26]Março!$I$12</f>
        <v>*</v>
      </c>
      <c r="J30" s="22" t="str">
        <f>[26]Março!$I$13</f>
        <v>*</v>
      </c>
      <c r="K30" s="22" t="str">
        <f>[26]Março!$I$14</f>
        <v>*</v>
      </c>
      <c r="L30" s="22" t="str">
        <f>[26]Março!$I$15</f>
        <v>*</v>
      </c>
      <c r="M30" s="22" t="str">
        <f>[26]Março!$I$16</f>
        <v>*</v>
      </c>
      <c r="N30" s="22" t="str">
        <f>[26]Março!$I$17</f>
        <v>*</v>
      </c>
      <c r="O30" s="22" t="str">
        <f>[26]Março!$I$18</f>
        <v>*</v>
      </c>
      <c r="P30" s="22" t="str">
        <f>[26]Março!$I$19</f>
        <v>*</v>
      </c>
      <c r="Q30" s="22" t="str">
        <f>[26]Março!$I$20</f>
        <v>*</v>
      </c>
      <c r="R30" s="22" t="str">
        <f>[26]Março!$I$21</f>
        <v>*</v>
      </c>
      <c r="S30" s="22" t="str">
        <f>[26]Março!$I$22</f>
        <v>*</v>
      </c>
      <c r="T30" s="22" t="str">
        <f>[26]Março!$I$23</f>
        <v>*</v>
      </c>
      <c r="U30" s="22" t="str">
        <f>[26]Março!$I$24</f>
        <v>*</v>
      </c>
      <c r="V30" s="22" t="str">
        <f>[26]Março!$I$25</f>
        <v>*</v>
      </c>
      <c r="W30" s="22" t="str">
        <f>[26]Março!$I$26</f>
        <v>*</v>
      </c>
      <c r="X30" s="22" t="str">
        <f>[26]Março!$I$27</f>
        <v>*</v>
      </c>
      <c r="Y30" s="22" t="str">
        <f>[26]Março!$I$28</f>
        <v>*</v>
      </c>
      <c r="Z30" s="22" t="str">
        <f>[26]Março!$I$29</f>
        <v>*</v>
      </c>
      <c r="AA30" s="22" t="str">
        <f>[26]Março!$I$30</f>
        <v>*</v>
      </c>
      <c r="AB30" s="22" t="str">
        <f>[26]Março!$I$31</f>
        <v>*</v>
      </c>
      <c r="AC30" s="22" t="str">
        <f>[26]Março!$I$32</f>
        <v>*</v>
      </c>
      <c r="AD30" s="22" t="str">
        <f>[26]Março!$I$33</f>
        <v>*</v>
      </c>
      <c r="AE30" s="22" t="str">
        <f>[26]Março!$I$34</f>
        <v>*</v>
      </c>
      <c r="AF30" s="22" t="str">
        <f>[26]Março!$I$35</f>
        <v>*</v>
      </c>
      <c r="AG30" s="39" t="str">
        <f>[26]Março!$I$36</f>
        <v>*</v>
      </c>
      <c r="AH30" s="2"/>
      <c r="AI30" s="25" t="s">
        <v>50</v>
      </c>
    </row>
    <row r="31" spans="1:35" ht="12.75" customHeight="1" x14ac:dyDescent="0.2">
      <c r="A31" s="14" t="s">
        <v>49</v>
      </c>
      <c r="B31" s="22" t="str">
        <f>[27]Março!$I$5</f>
        <v>NE</v>
      </c>
      <c r="C31" s="22" t="str">
        <f>[27]Março!$I$6</f>
        <v>N</v>
      </c>
      <c r="D31" s="22" t="str">
        <f>[27]Março!$I$7</f>
        <v>NE</v>
      </c>
      <c r="E31" s="22" t="str">
        <f>[27]Março!$I$8</f>
        <v>O</v>
      </c>
      <c r="F31" s="22" t="str">
        <f>[27]Março!$I$9</f>
        <v>NE</v>
      </c>
      <c r="G31" s="22" t="str">
        <f>[27]Março!$I$10</f>
        <v>O</v>
      </c>
      <c r="H31" s="22" t="str">
        <f>[27]Março!$I$11</f>
        <v>N</v>
      </c>
      <c r="I31" s="22" t="str">
        <f>[27]Março!$I$12</f>
        <v>N</v>
      </c>
      <c r="J31" s="22" t="str">
        <f>[27]Março!$I$13</f>
        <v>NE</v>
      </c>
      <c r="K31" s="22" t="str">
        <f>[27]Março!$I$14</f>
        <v>NO</v>
      </c>
      <c r="L31" s="22" t="str">
        <f>[27]Março!$I$15</f>
        <v>NE</v>
      </c>
      <c r="M31" s="22" t="str">
        <f>[27]Março!$I$16</f>
        <v>NE</v>
      </c>
      <c r="N31" s="22" t="str">
        <f>[27]Março!$I$17</f>
        <v>NE</v>
      </c>
      <c r="O31" s="22" t="str">
        <f>[27]Março!$I$18</f>
        <v>NE</v>
      </c>
      <c r="P31" s="22" t="str">
        <f>[27]Março!$I$19</f>
        <v>NE</v>
      </c>
      <c r="Q31" s="22" t="str">
        <f>[27]Março!$I$20</f>
        <v>NE</v>
      </c>
      <c r="R31" s="22" t="str">
        <f>[27]Março!$I$21</f>
        <v>L</v>
      </c>
      <c r="S31" s="22" t="str">
        <f>[27]Março!$I$22</f>
        <v>NE</v>
      </c>
      <c r="T31" s="22" t="str">
        <f>[27]Março!$I$23</f>
        <v>L</v>
      </c>
      <c r="U31" s="22" t="str">
        <f>[27]Março!$I$24</f>
        <v>L</v>
      </c>
      <c r="V31" s="22" t="str">
        <f>[27]Março!$I$25</f>
        <v>NE</v>
      </c>
      <c r="W31" s="22" t="str">
        <f>[27]Março!$I$26</f>
        <v>SE</v>
      </c>
      <c r="X31" s="22" t="str">
        <f>[27]Março!$I$27</f>
        <v>SE</v>
      </c>
      <c r="Y31" s="22" t="str">
        <f>[27]Março!$I$28</f>
        <v>NE</v>
      </c>
      <c r="Z31" s="22" t="str">
        <f>[27]Março!$I$29</f>
        <v>L</v>
      </c>
      <c r="AA31" s="22" t="s">
        <v>57</v>
      </c>
      <c r="AB31" s="22" t="str">
        <f>[27]Março!$I$31</f>
        <v>NO</v>
      </c>
      <c r="AC31" s="22" t="str">
        <f>[27]Março!$I$32</f>
        <v>SE</v>
      </c>
      <c r="AD31" s="22" t="str">
        <f>[27]Março!$I$33</f>
        <v>S</v>
      </c>
      <c r="AE31" s="22" t="str">
        <f>[27]Março!$I$34</f>
        <v>O</v>
      </c>
      <c r="AF31" s="22" t="str">
        <f>[27]Março!$I$35</f>
        <v>L</v>
      </c>
      <c r="AG31" s="39" t="str">
        <f>[27]Março!$I$36</f>
        <v>NE</v>
      </c>
      <c r="AH31" s="2"/>
    </row>
    <row r="32" spans="1:35" ht="12" customHeight="1" x14ac:dyDescent="0.2">
      <c r="A32" s="14" t="s">
        <v>20</v>
      </c>
      <c r="B32" s="19" t="str">
        <f>[28]Março!$I$5</f>
        <v>SE</v>
      </c>
      <c r="C32" s="19" t="str">
        <f>[28]Março!$I$6</f>
        <v>SE</v>
      </c>
      <c r="D32" s="19" t="str">
        <f>[28]Março!$I$7</f>
        <v>N</v>
      </c>
      <c r="E32" s="19" t="str">
        <f>[28]Março!$I$8</f>
        <v>NO</v>
      </c>
      <c r="F32" s="19" t="str">
        <f>[28]Março!$I$9</f>
        <v>S</v>
      </c>
      <c r="G32" s="19" t="str">
        <f>[28]Março!$I$10</f>
        <v>N</v>
      </c>
      <c r="H32" s="19" t="str">
        <f>[28]Março!$I$11</f>
        <v>SO</v>
      </c>
      <c r="I32" s="19" t="str">
        <f>[28]Março!$I$12</f>
        <v>NO</v>
      </c>
      <c r="J32" s="19" t="str">
        <f>[28]Março!$I$13</f>
        <v>N</v>
      </c>
      <c r="K32" s="19" t="str">
        <f>[28]Março!$I$14</f>
        <v>O</v>
      </c>
      <c r="L32" s="19" t="str">
        <f>[28]Março!$I$15</f>
        <v>NO</v>
      </c>
      <c r="M32" s="19" t="str">
        <f>[28]Março!$I$16</f>
        <v>NO</v>
      </c>
      <c r="N32" s="19" t="str">
        <f>[28]Março!$I$17</f>
        <v>N</v>
      </c>
      <c r="O32" s="19" t="str">
        <f>[28]Março!$I$18</f>
        <v>NE</v>
      </c>
      <c r="P32" s="19" t="str">
        <f>[28]Março!$I$19</f>
        <v>NE</v>
      </c>
      <c r="Q32" s="19" t="str">
        <f>[28]Março!$I$20</f>
        <v>SE</v>
      </c>
      <c r="R32" s="19" t="str">
        <f>[28]Março!$I$21</f>
        <v>SE</v>
      </c>
      <c r="S32" s="19" t="str">
        <f>[28]Março!$I$22</f>
        <v>NE</v>
      </c>
      <c r="T32" s="19" t="str">
        <f>[28]Março!$I$23</f>
        <v>SE</v>
      </c>
      <c r="U32" s="19" t="str">
        <f>[28]Março!$I$24</f>
        <v>SE</v>
      </c>
      <c r="V32" s="19" t="str">
        <f>[28]Março!$I$25</f>
        <v>SE</v>
      </c>
      <c r="W32" s="19" t="str">
        <f>[28]Março!$I$26</f>
        <v>SO</v>
      </c>
      <c r="X32" s="19" t="str">
        <f>[28]Março!$I$27</f>
        <v>S</v>
      </c>
      <c r="Y32" s="19" t="str">
        <f>[28]Março!$I$28</f>
        <v>SE</v>
      </c>
      <c r="Z32" s="19" t="str">
        <f>[28]Março!$I$29</f>
        <v>S</v>
      </c>
      <c r="AA32" s="19" t="s">
        <v>145</v>
      </c>
      <c r="AB32" s="19" t="str">
        <f>[28]Março!$I$31</f>
        <v>NO</v>
      </c>
      <c r="AC32" s="19" t="str">
        <f>[28]Março!$I$32</f>
        <v>N</v>
      </c>
      <c r="AD32" s="19" t="str">
        <f>[28]Março!$I$33</f>
        <v>SO</v>
      </c>
      <c r="AE32" s="19" t="str">
        <f>[28]Março!$I$34</f>
        <v>S</v>
      </c>
      <c r="AF32" s="19" t="str">
        <f>[28]Março!$I$35</f>
        <v>N</v>
      </c>
      <c r="AG32" s="40" t="str">
        <f>[28]Março!$I$36</f>
        <v>SE</v>
      </c>
      <c r="AH32" s="2"/>
    </row>
    <row r="33" spans="1:35" s="5" customFormat="1" ht="12" customHeight="1" x14ac:dyDescent="0.2">
      <c r="A33" s="29" t="s">
        <v>38</v>
      </c>
      <c r="B33" s="30" t="s">
        <v>57</v>
      </c>
      <c r="C33" s="30" t="s">
        <v>56</v>
      </c>
      <c r="D33" s="30" t="s">
        <v>56</v>
      </c>
      <c r="E33" s="30" t="s">
        <v>56</v>
      </c>
      <c r="F33" s="30" t="s">
        <v>56</v>
      </c>
      <c r="G33" s="30" t="s">
        <v>56</v>
      </c>
      <c r="H33" s="30" t="s">
        <v>141</v>
      </c>
      <c r="I33" s="30" t="s">
        <v>141</v>
      </c>
      <c r="J33" s="30" t="s">
        <v>142</v>
      </c>
      <c r="K33" s="30" t="s">
        <v>143</v>
      </c>
      <c r="L33" s="30" t="s">
        <v>143</v>
      </c>
      <c r="M33" s="30" t="s">
        <v>56</v>
      </c>
      <c r="N33" s="30" t="s">
        <v>56</v>
      </c>
      <c r="O33" s="30" t="s">
        <v>56</v>
      </c>
      <c r="P33" s="37" t="s">
        <v>56</v>
      </c>
      <c r="Q33" s="37" t="s">
        <v>56</v>
      </c>
      <c r="R33" s="37" t="s">
        <v>144</v>
      </c>
      <c r="S33" s="37" t="s">
        <v>56</v>
      </c>
      <c r="T33" s="37" t="s">
        <v>144</v>
      </c>
      <c r="U33" s="37" t="s">
        <v>57</v>
      </c>
      <c r="V33" s="37" t="s">
        <v>143</v>
      </c>
      <c r="W33" s="37" t="s">
        <v>145</v>
      </c>
      <c r="X33" s="37" t="s">
        <v>145</v>
      </c>
      <c r="Y33" s="37" t="s">
        <v>144</v>
      </c>
      <c r="Z33" s="37" t="s">
        <v>57</v>
      </c>
      <c r="AA33" s="37" t="s">
        <v>57</v>
      </c>
      <c r="AB33" s="37" t="s">
        <v>143</v>
      </c>
      <c r="AC33" s="37" t="s">
        <v>143</v>
      </c>
      <c r="AD33" s="37" t="s">
        <v>143</v>
      </c>
      <c r="AE33" s="37" t="s">
        <v>143</v>
      </c>
      <c r="AF33" s="37" t="s">
        <v>144</v>
      </c>
      <c r="AG33" s="48"/>
      <c r="AH33" s="10"/>
    </row>
    <row r="34" spans="1:35" ht="13.5" thickBot="1" x14ac:dyDescent="0.25">
      <c r="A34" s="141" t="s">
        <v>37</v>
      </c>
      <c r="B34" s="141"/>
      <c r="C34" s="141"/>
      <c r="D34" s="141"/>
      <c r="E34" s="141"/>
      <c r="F34" s="141"/>
      <c r="G34" s="141"/>
      <c r="H34" s="141"/>
      <c r="I34" s="141"/>
      <c r="J34" s="141"/>
      <c r="K34" s="141"/>
      <c r="L34" s="141"/>
      <c r="M34" s="141"/>
      <c r="N34" s="141"/>
      <c r="O34" s="141"/>
      <c r="P34" s="141"/>
      <c r="Q34" s="141"/>
      <c r="R34" s="141"/>
      <c r="S34" s="141"/>
      <c r="T34" s="141"/>
      <c r="U34" s="141"/>
      <c r="V34" s="141"/>
      <c r="W34" s="141"/>
      <c r="X34" s="141"/>
      <c r="Y34" s="141"/>
      <c r="Z34" s="141"/>
      <c r="AA34" s="141"/>
      <c r="AB34" s="141"/>
      <c r="AC34" s="141"/>
      <c r="AD34" s="141"/>
      <c r="AE34" s="141"/>
      <c r="AF34" s="115"/>
      <c r="AG34" s="116" t="s">
        <v>56</v>
      </c>
      <c r="AH34" s="2"/>
    </row>
    <row r="35" spans="1:35" x14ac:dyDescent="0.2">
      <c r="A35" s="84"/>
      <c r="B35" s="85"/>
      <c r="C35" s="85"/>
      <c r="D35" s="85"/>
      <c r="E35" s="85"/>
      <c r="F35" s="85"/>
      <c r="G35" s="85"/>
      <c r="H35" s="85"/>
      <c r="I35" s="85"/>
      <c r="J35" s="85"/>
      <c r="K35" s="85"/>
      <c r="L35" s="85"/>
      <c r="M35" s="85"/>
      <c r="N35" s="85"/>
      <c r="O35" s="85"/>
      <c r="P35" s="85"/>
      <c r="Q35" s="85"/>
      <c r="R35" s="85"/>
      <c r="S35" s="85"/>
      <c r="T35" s="85"/>
      <c r="U35" s="85"/>
      <c r="V35" s="85"/>
      <c r="W35" s="85"/>
      <c r="X35" s="85"/>
      <c r="Y35" s="85"/>
      <c r="Z35" s="85"/>
      <c r="AA35" s="85"/>
      <c r="AB35" s="85"/>
      <c r="AC35" s="85"/>
      <c r="AD35" s="86"/>
      <c r="AE35" s="87"/>
      <c r="AF35" s="88"/>
      <c r="AG35" s="89"/>
      <c r="AH35"/>
    </row>
    <row r="36" spans="1:35" x14ac:dyDescent="0.2">
      <c r="A36" s="95"/>
      <c r="B36" s="91"/>
      <c r="C36" s="91"/>
      <c r="D36" s="92" t="s">
        <v>139</v>
      </c>
      <c r="E36" s="92"/>
      <c r="F36" s="92"/>
      <c r="G36" s="92"/>
      <c r="H36" s="93"/>
      <c r="I36" s="93"/>
      <c r="J36" s="93"/>
      <c r="K36" s="93"/>
      <c r="L36" s="93"/>
      <c r="M36" s="93"/>
      <c r="N36" s="93"/>
      <c r="O36" s="93"/>
      <c r="P36" s="93"/>
      <c r="Q36" s="93"/>
      <c r="R36" s="93" t="s">
        <v>51</v>
      </c>
      <c r="S36" s="93"/>
      <c r="T36" s="93"/>
      <c r="U36" s="93"/>
      <c r="V36" s="93"/>
      <c r="W36" s="93"/>
      <c r="X36" s="93"/>
      <c r="Y36" s="93"/>
      <c r="Z36" s="93"/>
      <c r="AA36" s="93"/>
      <c r="AB36" s="93"/>
      <c r="AC36" s="93" t="s">
        <v>59</v>
      </c>
      <c r="AD36" s="93"/>
      <c r="AE36" s="93"/>
      <c r="AF36" s="93"/>
      <c r="AG36" s="94"/>
      <c r="AH36" s="2"/>
      <c r="AI36" s="25" t="s">
        <v>50</v>
      </c>
    </row>
    <row r="37" spans="1:35" x14ac:dyDescent="0.2">
      <c r="A37" s="95"/>
      <c r="B37" s="93"/>
      <c r="C37" s="93"/>
      <c r="D37" s="93"/>
      <c r="E37" s="93"/>
      <c r="F37" s="93"/>
      <c r="G37" s="93"/>
      <c r="H37" s="93"/>
      <c r="I37" s="93"/>
      <c r="J37" s="93"/>
      <c r="K37" s="93"/>
      <c r="L37" s="93"/>
      <c r="M37" s="93"/>
      <c r="N37" s="93"/>
      <c r="O37" s="96"/>
      <c r="P37" s="96"/>
      <c r="Q37" s="96"/>
      <c r="R37" s="96" t="s">
        <v>52</v>
      </c>
      <c r="S37" s="96"/>
      <c r="T37" s="96"/>
      <c r="U37" s="96"/>
      <c r="V37" s="93"/>
      <c r="W37" s="93"/>
      <c r="X37" s="93"/>
      <c r="Y37" s="93"/>
      <c r="Z37" s="93"/>
      <c r="AA37" s="93"/>
      <c r="AB37" s="93"/>
      <c r="AC37" s="96" t="s">
        <v>60</v>
      </c>
      <c r="AD37" s="96"/>
      <c r="AE37" s="93"/>
      <c r="AF37" s="93"/>
      <c r="AG37" s="99"/>
      <c r="AH37" s="2"/>
      <c r="AI37" s="2"/>
    </row>
    <row r="38" spans="1:35" ht="13.5" thickBot="1" x14ac:dyDescent="0.25">
      <c r="A38" s="117"/>
      <c r="B38" s="118"/>
      <c r="C38" s="118"/>
      <c r="D38" s="118"/>
      <c r="E38" s="118"/>
      <c r="F38" s="118"/>
      <c r="G38" s="118"/>
      <c r="H38" s="118"/>
      <c r="I38" s="119"/>
      <c r="J38" s="118"/>
      <c r="K38" s="118"/>
      <c r="L38" s="118"/>
      <c r="M38" s="118"/>
      <c r="N38" s="118"/>
      <c r="O38" s="118"/>
      <c r="P38" s="118"/>
      <c r="Q38" s="118"/>
      <c r="R38" s="118"/>
      <c r="S38" s="118"/>
      <c r="T38" s="103"/>
      <c r="U38" s="103"/>
      <c r="V38" s="103"/>
      <c r="W38" s="103"/>
      <c r="X38" s="103"/>
      <c r="Y38" s="103"/>
      <c r="Z38" s="103"/>
      <c r="AA38" s="103"/>
      <c r="AB38" s="103"/>
      <c r="AC38" s="103"/>
      <c r="AD38" s="103"/>
      <c r="AE38" s="103"/>
      <c r="AF38" s="103"/>
      <c r="AG38" s="104"/>
      <c r="AH38" s="2"/>
    </row>
    <row r="40" spans="1:35" x14ac:dyDescent="0.2">
      <c r="K40" s="2" t="s">
        <v>53</v>
      </c>
      <c r="Y40" s="2" t="s">
        <v>50</v>
      </c>
    </row>
    <row r="41" spans="1:35" x14ac:dyDescent="0.2">
      <c r="AG41" s="6" t="s">
        <v>50</v>
      </c>
    </row>
    <row r="43" spans="1:35" x14ac:dyDescent="0.2">
      <c r="M43" s="2" t="s">
        <v>50</v>
      </c>
    </row>
  </sheetData>
  <mergeCells count="35">
    <mergeCell ref="L3:L4"/>
    <mergeCell ref="AF3:AF4"/>
    <mergeCell ref="B2:AG2"/>
    <mergeCell ref="A1:AG1"/>
    <mergeCell ref="A34:AE34"/>
    <mergeCell ref="A2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X3:X4"/>
    <mergeCell ref="M3:M4"/>
    <mergeCell ref="N3:N4"/>
    <mergeCell ref="O3:O4"/>
    <mergeCell ref="P3:P4"/>
    <mergeCell ref="Q3:Q4"/>
    <mergeCell ref="R3:R4"/>
    <mergeCell ref="S3:S4"/>
    <mergeCell ref="T3:T4"/>
    <mergeCell ref="U3:U4"/>
    <mergeCell ref="V3:V4"/>
    <mergeCell ref="W3:W4"/>
    <mergeCell ref="Y3:Y4"/>
    <mergeCell ref="Z3:Z4"/>
    <mergeCell ref="AE3:AE4"/>
    <mergeCell ref="AA3:AA4"/>
    <mergeCell ref="AB3:AB4"/>
    <mergeCell ref="AC3:AC4"/>
    <mergeCell ref="AD3:AD4"/>
  </mergeCells>
  <phoneticPr fontId="1" type="noConversion"/>
  <printOptions horizontalCentered="1"/>
  <pageMargins left="0.39370078740157483" right="0.39370078740157483" top="1.1811023622047245" bottom="0.98425196850393704" header="0.51181102362204722" footer="0.51181102362204722"/>
  <pageSetup paperSize="9" scale="9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ignoredErrors>
    <ignoredError sqref="AG29" 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3"/>
  <sheetViews>
    <sheetView zoomScale="90" zoomScaleNormal="90" workbookViewId="0">
      <selection activeCell="AE41" sqref="AE41"/>
    </sheetView>
  </sheetViews>
  <sheetFormatPr defaultRowHeight="12.75" x14ac:dyDescent="0.2"/>
  <cols>
    <col min="1" max="1" width="19.140625" style="2" bestFit="1" customWidth="1"/>
    <col min="2" max="2" width="6.140625" style="2" bestFit="1" customWidth="1"/>
    <col min="3" max="3" width="6.140625" style="2" customWidth="1"/>
    <col min="4" max="4" width="6.140625" style="2" bestFit="1" customWidth="1"/>
    <col min="5" max="8" width="6.28515625" style="2" customWidth="1"/>
    <col min="9" max="9" width="6.7109375" style="2" customWidth="1"/>
    <col min="10" max="10" width="7" style="2" customWidth="1"/>
    <col min="11" max="11" width="6.28515625" style="2" customWidth="1"/>
    <col min="12" max="27" width="5.42578125" style="2" bestFit="1" customWidth="1"/>
    <col min="28" max="29" width="6.140625" style="2" bestFit="1" customWidth="1"/>
    <col min="30" max="32" width="5.42578125" style="2" bestFit="1" customWidth="1"/>
    <col min="33" max="33" width="7.42578125" style="6" bestFit="1" customWidth="1"/>
    <col min="34" max="34" width="9.140625" style="1"/>
  </cols>
  <sheetData>
    <row r="1" spans="1:34" ht="20.100000000000001" customHeight="1" x14ac:dyDescent="0.2">
      <c r="A1" s="136" t="s">
        <v>32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  <c r="Y1" s="136"/>
      <c r="Z1" s="136"/>
      <c r="AA1" s="136"/>
      <c r="AB1" s="136"/>
      <c r="AC1" s="136"/>
      <c r="AD1" s="136"/>
      <c r="AE1" s="136"/>
      <c r="AF1" s="136"/>
      <c r="AG1" s="136"/>
    </row>
    <row r="2" spans="1:34" s="4" customFormat="1" ht="20.100000000000001" customHeight="1" x14ac:dyDescent="0.2">
      <c r="A2" s="137" t="s">
        <v>21</v>
      </c>
      <c r="B2" s="142" t="s">
        <v>138</v>
      </c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42"/>
      <c r="S2" s="142"/>
      <c r="T2" s="142"/>
      <c r="U2" s="142"/>
      <c r="V2" s="142"/>
      <c r="W2" s="142"/>
      <c r="X2" s="142"/>
      <c r="Y2" s="142"/>
      <c r="Z2" s="142"/>
      <c r="AA2" s="142"/>
      <c r="AB2" s="142"/>
      <c r="AC2" s="142"/>
      <c r="AD2" s="142"/>
      <c r="AE2" s="142"/>
      <c r="AF2" s="142"/>
      <c r="AG2" s="142"/>
      <c r="AH2" s="7"/>
    </row>
    <row r="3" spans="1:34" s="5" customFormat="1" ht="20.100000000000001" customHeight="1" x14ac:dyDescent="0.2">
      <c r="A3" s="137"/>
      <c r="B3" s="134">
        <v>1</v>
      </c>
      <c r="C3" s="134">
        <f>SUM(B3+1)</f>
        <v>2</v>
      </c>
      <c r="D3" s="134">
        <f t="shared" ref="D3:AD3" si="0">SUM(C3+1)</f>
        <v>3</v>
      </c>
      <c r="E3" s="134">
        <f t="shared" si="0"/>
        <v>4</v>
      </c>
      <c r="F3" s="134">
        <f t="shared" si="0"/>
        <v>5</v>
      </c>
      <c r="G3" s="134">
        <f t="shared" si="0"/>
        <v>6</v>
      </c>
      <c r="H3" s="134">
        <f t="shared" si="0"/>
        <v>7</v>
      </c>
      <c r="I3" s="134">
        <f t="shared" si="0"/>
        <v>8</v>
      </c>
      <c r="J3" s="134">
        <f t="shared" si="0"/>
        <v>9</v>
      </c>
      <c r="K3" s="134">
        <f t="shared" si="0"/>
        <v>10</v>
      </c>
      <c r="L3" s="134">
        <f t="shared" si="0"/>
        <v>11</v>
      </c>
      <c r="M3" s="134">
        <f t="shared" si="0"/>
        <v>12</v>
      </c>
      <c r="N3" s="134">
        <f t="shared" si="0"/>
        <v>13</v>
      </c>
      <c r="O3" s="134">
        <f t="shared" si="0"/>
        <v>14</v>
      </c>
      <c r="P3" s="134">
        <f t="shared" si="0"/>
        <v>15</v>
      </c>
      <c r="Q3" s="134">
        <f t="shared" si="0"/>
        <v>16</v>
      </c>
      <c r="R3" s="134">
        <f t="shared" si="0"/>
        <v>17</v>
      </c>
      <c r="S3" s="134">
        <f t="shared" si="0"/>
        <v>18</v>
      </c>
      <c r="T3" s="134">
        <f t="shared" si="0"/>
        <v>19</v>
      </c>
      <c r="U3" s="134">
        <f t="shared" si="0"/>
        <v>20</v>
      </c>
      <c r="V3" s="134">
        <f t="shared" si="0"/>
        <v>21</v>
      </c>
      <c r="W3" s="134">
        <f t="shared" si="0"/>
        <v>22</v>
      </c>
      <c r="X3" s="134">
        <f t="shared" si="0"/>
        <v>23</v>
      </c>
      <c r="Y3" s="134">
        <f t="shared" si="0"/>
        <v>24</v>
      </c>
      <c r="Z3" s="134">
        <f t="shared" si="0"/>
        <v>25</v>
      </c>
      <c r="AA3" s="134">
        <f t="shared" si="0"/>
        <v>26</v>
      </c>
      <c r="AB3" s="134">
        <f t="shared" si="0"/>
        <v>27</v>
      </c>
      <c r="AC3" s="134">
        <f t="shared" si="0"/>
        <v>28</v>
      </c>
      <c r="AD3" s="134">
        <f t="shared" si="0"/>
        <v>29</v>
      </c>
      <c r="AE3" s="134">
        <v>30</v>
      </c>
      <c r="AF3" s="134">
        <v>31</v>
      </c>
      <c r="AG3" s="31" t="s">
        <v>41</v>
      </c>
      <c r="AH3" s="10"/>
    </row>
    <row r="4" spans="1:34" s="5" customFormat="1" ht="20.100000000000001" customHeight="1" x14ac:dyDescent="0.2">
      <c r="A4" s="137"/>
      <c r="B4" s="134"/>
      <c r="C4" s="134"/>
      <c r="D4" s="134"/>
      <c r="E4" s="134"/>
      <c r="F4" s="134"/>
      <c r="G4" s="134"/>
      <c r="H4" s="134"/>
      <c r="I4" s="134"/>
      <c r="J4" s="134"/>
      <c r="K4" s="134"/>
      <c r="L4" s="134"/>
      <c r="M4" s="134"/>
      <c r="N4" s="134"/>
      <c r="O4" s="134"/>
      <c r="P4" s="134"/>
      <c r="Q4" s="134"/>
      <c r="R4" s="134"/>
      <c r="S4" s="134"/>
      <c r="T4" s="134"/>
      <c r="U4" s="134"/>
      <c r="V4" s="134"/>
      <c r="W4" s="134"/>
      <c r="X4" s="134"/>
      <c r="Y4" s="134"/>
      <c r="Z4" s="134"/>
      <c r="AA4" s="134"/>
      <c r="AB4" s="134"/>
      <c r="AC4" s="134"/>
      <c r="AD4" s="134"/>
      <c r="AE4" s="134"/>
      <c r="AF4" s="134"/>
      <c r="AG4" s="31" t="s">
        <v>39</v>
      </c>
      <c r="AH4" s="10"/>
    </row>
    <row r="5" spans="1:34" s="5" customFormat="1" ht="20.100000000000001" customHeight="1" x14ac:dyDescent="0.2">
      <c r="A5" s="14" t="s">
        <v>45</v>
      </c>
      <c r="B5" s="15">
        <f>[1]Março!$J$5</f>
        <v>28.08</v>
      </c>
      <c r="C5" s="15">
        <f>[1]Março!$J$6</f>
        <v>46.800000000000004</v>
      </c>
      <c r="D5" s="15">
        <f>[1]Março!$J$7</f>
        <v>30.240000000000002</v>
      </c>
      <c r="E5" s="15">
        <f>[1]Março!$J$8</f>
        <v>15.48</v>
      </c>
      <c r="F5" s="15">
        <f>[1]Março!$J$9</f>
        <v>45</v>
      </c>
      <c r="G5" s="15">
        <f>[1]Março!$J$10</f>
        <v>41.4</v>
      </c>
      <c r="H5" s="15">
        <f>[1]Março!$J$11</f>
        <v>32.4</v>
      </c>
      <c r="I5" s="15">
        <f>[1]Março!$J$12</f>
        <v>30.240000000000002</v>
      </c>
      <c r="J5" s="15">
        <f>[1]Março!$J$13</f>
        <v>25.56</v>
      </c>
      <c r="K5" s="15">
        <f>[1]Março!$J$14</f>
        <v>25.92</v>
      </c>
      <c r="L5" s="15">
        <f>[1]Março!$J$15</f>
        <v>26.28</v>
      </c>
      <c r="M5" s="15">
        <f>[1]Março!$J$16</f>
        <v>37.080000000000005</v>
      </c>
      <c r="N5" s="15">
        <f>[1]Março!$J$17</f>
        <v>39.6</v>
      </c>
      <c r="O5" s="15">
        <f>[1]Março!$J$18</f>
        <v>25.56</v>
      </c>
      <c r="P5" s="16">
        <f>[1]Março!$J$19</f>
        <v>18</v>
      </c>
      <c r="Q5" s="15">
        <f>[1]Março!$J$20</f>
        <v>30.6</v>
      </c>
      <c r="R5" s="15">
        <f>[1]Março!$J$21</f>
        <v>36.72</v>
      </c>
      <c r="S5" s="15">
        <f>[1]Março!$J$22</f>
        <v>23.040000000000003</v>
      </c>
      <c r="T5" s="15">
        <f>[1]Março!$J$23</f>
        <v>25.2</v>
      </c>
      <c r="U5" s="15">
        <f>[1]Março!$J$24</f>
        <v>22.68</v>
      </c>
      <c r="V5" s="15">
        <f>[1]Março!$J$25</f>
        <v>27</v>
      </c>
      <c r="W5" s="15">
        <f>[1]Março!$J$26</f>
        <v>45</v>
      </c>
      <c r="X5" s="15">
        <f>[1]Março!$J$27</f>
        <v>15.48</v>
      </c>
      <c r="Y5" s="15">
        <f>[1]Março!$J$28</f>
        <v>26.28</v>
      </c>
      <c r="Z5" s="15">
        <f>[1]Março!$J$29</f>
        <v>19.8</v>
      </c>
      <c r="AA5" s="15">
        <f>[1]Março!$J$30</f>
        <v>45.72</v>
      </c>
      <c r="AB5" s="15">
        <f>[1]Março!$J$31</f>
        <v>41.04</v>
      </c>
      <c r="AC5" s="15">
        <f>[1]Março!$J$32</f>
        <v>24.48</v>
      </c>
      <c r="AD5" s="15">
        <f>[1]Março!$J$33</f>
        <v>21.240000000000002</v>
      </c>
      <c r="AE5" s="15">
        <f>[1]Março!$J$34</f>
        <v>38.159999999999997</v>
      </c>
      <c r="AF5" s="15">
        <f>[1]Março!$J$35</f>
        <v>56.88</v>
      </c>
      <c r="AG5" s="32">
        <f>MAX(B5:AF5)</f>
        <v>56.88</v>
      </c>
      <c r="AH5" s="10"/>
    </row>
    <row r="6" spans="1:34" s="1" customFormat="1" ht="17.100000000000001" customHeight="1" x14ac:dyDescent="0.2">
      <c r="A6" s="14" t="s">
        <v>0</v>
      </c>
      <c r="B6" s="16">
        <f>[2]Março!$J$5</f>
        <v>39.6</v>
      </c>
      <c r="C6" s="16">
        <f>[2]Março!$J$6</f>
        <v>35.28</v>
      </c>
      <c r="D6" s="16">
        <f>[2]Março!$J$7</f>
        <v>39.96</v>
      </c>
      <c r="E6" s="16">
        <f>[2]Março!$J$8</f>
        <v>41.76</v>
      </c>
      <c r="F6" s="16">
        <f>[2]Março!$J$9</f>
        <v>43.56</v>
      </c>
      <c r="G6" s="16">
        <f>[2]Março!$J$10</f>
        <v>48.6</v>
      </c>
      <c r="H6" s="16">
        <f>[2]Março!$J$11</f>
        <v>41.76</v>
      </c>
      <c r="I6" s="16">
        <f>[2]Março!$J$12</f>
        <v>26.64</v>
      </c>
      <c r="J6" s="16">
        <f>[2]Março!$J$13</f>
        <v>30.96</v>
      </c>
      <c r="K6" s="16">
        <f>[2]Março!$J$14</f>
        <v>24.840000000000003</v>
      </c>
      <c r="L6" s="16">
        <f>[2]Março!$J$15</f>
        <v>30.96</v>
      </c>
      <c r="M6" s="16">
        <f>[2]Março!$J$16</f>
        <v>46.080000000000005</v>
      </c>
      <c r="N6" s="16">
        <f>[2]Março!$J$17</f>
        <v>81.72</v>
      </c>
      <c r="O6" s="16">
        <f>[2]Março!$J$18</f>
        <v>47.16</v>
      </c>
      <c r="P6" s="16">
        <f>[2]Março!$J$19</f>
        <v>30.240000000000002</v>
      </c>
      <c r="Q6" s="16">
        <f>[2]Março!$J$20</f>
        <v>19.8</v>
      </c>
      <c r="R6" s="16">
        <f>[2]Março!$J$21</f>
        <v>19.8</v>
      </c>
      <c r="S6" s="16">
        <f>[2]Março!$J$22</f>
        <v>27</v>
      </c>
      <c r="T6" s="16">
        <f>[2]Março!$J$23</f>
        <v>25.92</v>
      </c>
      <c r="U6" s="16">
        <f>[2]Março!$J$24</f>
        <v>23.040000000000003</v>
      </c>
      <c r="V6" s="16">
        <f>[2]Março!$J$25</f>
        <v>39.24</v>
      </c>
      <c r="W6" s="16">
        <f>[2]Março!$J$26</f>
        <v>30.240000000000002</v>
      </c>
      <c r="X6" s="16">
        <f>[2]Março!$J$27</f>
        <v>23.400000000000002</v>
      </c>
      <c r="Y6" s="16">
        <f>[2]Março!$J$28</f>
        <v>34.92</v>
      </c>
      <c r="Z6" s="16">
        <f>[2]Março!$J$29</f>
        <v>31.319999999999997</v>
      </c>
      <c r="AA6" s="16">
        <f>[2]Março!$J$30</f>
        <v>38.519999999999996</v>
      </c>
      <c r="AB6" s="16">
        <f>[2]Março!$J$31</f>
        <v>42.84</v>
      </c>
      <c r="AC6" s="16">
        <f>[2]Março!$J$32</f>
        <v>21.96</v>
      </c>
      <c r="AD6" s="16">
        <f>[2]Março!$J$33</f>
        <v>24.48</v>
      </c>
      <c r="AE6" s="16">
        <f>[2]Março!$J$34</f>
        <v>25.56</v>
      </c>
      <c r="AF6" s="16">
        <f>[2]Março!$J$35</f>
        <v>26.64</v>
      </c>
      <c r="AG6" s="33">
        <f>MAX(B6:AF6)</f>
        <v>81.72</v>
      </c>
      <c r="AH6" s="2"/>
    </row>
    <row r="7" spans="1:34" ht="17.100000000000001" customHeight="1" x14ac:dyDescent="0.2">
      <c r="A7" s="14" t="s">
        <v>1</v>
      </c>
      <c r="B7" s="16">
        <f>[3]Março!$J$5</f>
        <v>31.680000000000003</v>
      </c>
      <c r="C7" s="16">
        <f>[3]Março!$J$6</f>
        <v>36.72</v>
      </c>
      <c r="D7" s="16">
        <f>[3]Março!$J$7</f>
        <v>32.76</v>
      </c>
      <c r="E7" s="16">
        <f>[3]Março!$J$8</f>
        <v>29.52</v>
      </c>
      <c r="F7" s="16">
        <f>[3]Março!$J$9</f>
        <v>24.840000000000003</v>
      </c>
      <c r="G7" s="16">
        <f>[3]Março!$J$10</f>
        <v>33.119999999999997</v>
      </c>
      <c r="H7" s="16">
        <f>[3]Março!$J$11</f>
        <v>32.04</v>
      </c>
      <c r="I7" s="16">
        <f>[3]Março!$J$12</f>
        <v>45.72</v>
      </c>
      <c r="J7" s="16">
        <f>[3]Março!$J$13</f>
        <v>29.52</v>
      </c>
      <c r="K7" s="16">
        <f>[3]Março!$J$14</f>
        <v>16.920000000000002</v>
      </c>
      <c r="L7" s="16">
        <f>[3]Março!$J$15</f>
        <v>32.4</v>
      </c>
      <c r="M7" s="16">
        <f>[3]Março!$J$16</f>
        <v>23.400000000000002</v>
      </c>
      <c r="N7" s="16">
        <f>[3]Março!$J$17</f>
        <v>22.68</v>
      </c>
      <c r="O7" s="16">
        <f>[3]Março!$J$18</f>
        <v>25.2</v>
      </c>
      <c r="P7" s="16">
        <f>[3]Março!$J$19</f>
        <v>33.480000000000004</v>
      </c>
      <c r="Q7" s="16">
        <f>[3]Março!$J$20</f>
        <v>17.64</v>
      </c>
      <c r="R7" s="16">
        <f>[3]Março!$J$21</f>
        <v>22.68</v>
      </c>
      <c r="S7" s="16">
        <f>[3]Março!$J$22</f>
        <v>23.759999999999998</v>
      </c>
      <c r="T7" s="16">
        <f>[3]Março!$J$23</f>
        <v>48.6</v>
      </c>
      <c r="U7" s="16">
        <f>[3]Março!$J$24</f>
        <v>26.28</v>
      </c>
      <c r="V7" s="16">
        <f>[3]Março!$J$25</f>
        <v>35.28</v>
      </c>
      <c r="W7" s="16">
        <f>[3]Março!$J$26</f>
        <v>15.120000000000001</v>
      </c>
      <c r="X7" s="16">
        <f>[3]Março!$J$27</f>
        <v>22.68</v>
      </c>
      <c r="Y7" s="16">
        <f>[3]Março!$J$28</f>
        <v>22.32</v>
      </c>
      <c r="Z7" s="16">
        <f>[3]Março!$J$29</f>
        <v>24.840000000000003</v>
      </c>
      <c r="AA7" s="16">
        <f>[3]Março!$J$30</f>
        <v>34.92</v>
      </c>
      <c r="AB7" s="16">
        <f>[3]Março!$J$31</f>
        <v>28.08</v>
      </c>
      <c r="AC7" s="16">
        <f>[3]Março!$J$32</f>
        <v>16.920000000000002</v>
      </c>
      <c r="AD7" s="16">
        <f>[3]Março!$J$33</f>
        <v>19.079999999999998</v>
      </c>
      <c r="AE7" s="16">
        <f>[3]Março!$J$34</f>
        <v>18.36</v>
      </c>
      <c r="AF7" s="16">
        <f>[3]Março!$J$35</f>
        <v>48.6</v>
      </c>
      <c r="AG7" s="33">
        <f t="shared" ref="AG7:AG17" si="1">MAX(B7:AF7)</f>
        <v>48.6</v>
      </c>
      <c r="AH7" s="2"/>
    </row>
    <row r="8" spans="1:34" ht="17.100000000000001" customHeight="1" x14ac:dyDescent="0.2">
      <c r="A8" s="14" t="s">
        <v>58</v>
      </c>
      <c r="B8" s="17">
        <f>[4]Março!$J$5</f>
        <v>42.12</v>
      </c>
      <c r="C8" s="17">
        <f>[4]Março!$J$6</f>
        <v>38.880000000000003</v>
      </c>
      <c r="D8" s="17">
        <f>[4]Março!$J$7</f>
        <v>30.240000000000002</v>
      </c>
      <c r="E8" s="17">
        <f>[4]Março!$J$8</f>
        <v>25.2</v>
      </c>
      <c r="F8" s="17">
        <f>[4]Março!$J$9</f>
        <v>28.8</v>
      </c>
      <c r="G8" s="17">
        <f>[4]Março!$J$10</f>
        <v>47.519999999999996</v>
      </c>
      <c r="H8" s="17">
        <f>[4]Março!$J$11</f>
        <v>42.12</v>
      </c>
      <c r="I8" s="17">
        <f>[4]Março!$J$12</f>
        <v>32.76</v>
      </c>
      <c r="J8" s="17">
        <f>[4]Março!$J$13</f>
        <v>39.24</v>
      </c>
      <c r="K8" s="17">
        <f>[4]Março!$J$14</f>
        <v>24.48</v>
      </c>
      <c r="L8" s="17">
        <f>[4]Março!$J$15</f>
        <v>30.240000000000002</v>
      </c>
      <c r="M8" s="17">
        <f>[4]Março!$J$16</f>
        <v>45.72</v>
      </c>
      <c r="N8" s="17">
        <f>[4]Março!$J$17</f>
        <v>46.080000000000005</v>
      </c>
      <c r="O8" s="17">
        <f>[4]Março!$J$18</f>
        <v>44.28</v>
      </c>
      <c r="P8" s="17">
        <f>[4]Março!$J$19</f>
        <v>25.2</v>
      </c>
      <c r="Q8" s="17">
        <f>[4]Março!$J$20</f>
        <v>26.28</v>
      </c>
      <c r="R8" s="17">
        <f>[4]Março!$J$21</f>
        <v>31.319999999999997</v>
      </c>
      <c r="S8" s="17">
        <f>[4]Março!$J$22</f>
        <v>29.52</v>
      </c>
      <c r="T8" s="17">
        <f>[4]Março!$J$23</f>
        <v>39.6</v>
      </c>
      <c r="U8" s="17">
        <f>[4]Março!$J$24</f>
        <v>30.6</v>
      </c>
      <c r="V8" s="17">
        <f>[4]Março!$J$25</f>
        <v>27.720000000000002</v>
      </c>
      <c r="W8" s="17">
        <f>[4]Março!$J$26</f>
        <v>30.240000000000002</v>
      </c>
      <c r="X8" s="17">
        <f>[4]Março!$J$27</f>
        <v>26.64</v>
      </c>
      <c r="Y8" s="17">
        <f>[4]Março!$J$28</f>
        <v>34.92</v>
      </c>
      <c r="Z8" s="17">
        <f>[4]Março!$J$29</f>
        <v>28.44</v>
      </c>
      <c r="AA8" s="17">
        <f>[4]Março!$J$30</f>
        <v>33.119999999999997</v>
      </c>
      <c r="AB8" s="17">
        <f>[4]Março!$J$31</f>
        <v>83.160000000000011</v>
      </c>
      <c r="AC8" s="17">
        <f>[4]Março!$J$32</f>
        <v>25.56</v>
      </c>
      <c r="AD8" s="17">
        <f>[4]Março!$J$33</f>
        <v>30.96</v>
      </c>
      <c r="AE8" s="17">
        <f>[4]Março!$J$34</f>
        <v>25.92</v>
      </c>
      <c r="AF8" s="17">
        <f>[4]Março!$J$35</f>
        <v>30.96</v>
      </c>
      <c r="AG8" s="33">
        <f t="shared" ref="AG8" si="2">MAX(B8:AF8)</f>
        <v>83.160000000000011</v>
      </c>
      <c r="AH8" s="2"/>
    </row>
    <row r="9" spans="1:34" ht="17.100000000000001" customHeight="1" x14ac:dyDescent="0.2">
      <c r="A9" s="14" t="s">
        <v>46</v>
      </c>
      <c r="B9" s="17">
        <f>[5]Março!$J$5</f>
        <v>30.6</v>
      </c>
      <c r="C9" s="17">
        <f>[5]Março!$J$6</f>
        <v>46.080000000000005</v>
      </c>
      <c r="D9" s="17">
        <f>[5]Março!$J$7</f>
        <v>28.8</v>
      </c>
      <c r="E9" s="17">
        <f>[5]Março!$J$8</f>
        <v>37.800000000000004</v>
      </c>
      <c r="F9" s="17">
        <f>[5]Março!$J$9</f>
        <v>43.56</v>
      </c>
      <c r="G9" s="17">
        <f>[5]Março!$J$10</f>
        <v>41.04</v>
      </c>
      <c r="H9" s="17">
        <f>[5]Março!$J$11</f>
        <v>23.400000000000002</v>
      </c>
      <c r="I9" s="17">
        <f>[5]Março!$J$12</f>
        <v>32.4</v>
      </c>
      <c r="J9" s="17">
        <f>[5]Março!$J$13</f>
        <v>27</v>
      </c>
      <c r="K9" s="17">
        <f>[5]Março!$J$14</f>
        <v>23.400000000000002</v>
      </c>
      <c r="L9" s="17">
        <f>[5]Março!$J$15</f>
        <v>25.2</v>
      </c>
      <c r="M9" s="17">
        <f>[5]Março!$J$16</f>
        <v>27.720000000000002</v>
      </c>
      <c r="N9" s="17">
        <f>[5]Março!$J$17</f>
        <v>25.2</v>
      </c>
      <c r="O9" s="17">
        <f>[5]Março!$J$18</f>
        <v>32.04</v>
      </c>
      <c r="P9" s="17">
        <f>[5]Março!$J$19</f>
        <v>24.12</v>
      </c>
      <c r="Q9" s="17">
        <f>[5]Março!$J$20</f>
        <v>41.04</v>
      </c>
      <c r="R9" s="17">
        <f>[5]Março!$J$21</f>
        <v>37.080000000000005</v>
      </c>
      <c r="S9" s="17">
        <f>[5]Março!$J$22</f>
        <v>85.32</v>
      </c>
      <c r="T9" s="17">
        <f>[5]Março!$J$23</f>
        <v>51.480000000000004</v>
      </c>
      <c r="U9" s="17">
        <f>[5]Março!$J$24</f>
        <v>23.400000000000002</v>
      </c>
      <c r="V9" s="17">
        <f>[5]Março!$J$25</f>
        <v>32.76</v>
      </c>
      <c r="W9" s="17">
        <f>[5]Março!$J$26</f>
        <v>29.880000000000003</v>
      </c>
      <c r="X9" s="17">
        <f>[5]Março!$J$27</f>
        <v>23.040000000000003</v>
      </c>
      <c r="Y9" s="17">
        <f>[5]Março!$J$28</f>
        <v>27.720000000000002</v>
      </c>
      <c r="Z9" s="17">
        <f>[5]Março!$J$29</f>
        <v>33.480000000000004</v>
      </c>
      <c r="AA9" s="17">
        <f>[5]Março!$J$30</f>
        <v>38.880000000000003</v>
      </c>
      <c r="AB9" s="17">
        <f>[5]Março!$J$31</f>
        <v>23.759999999999998</v>
      </c>
      <c r="AC9" s="17">
        <f>[5]Março!$J$32</f>
        <v>21.96</v>
      </c>
      <c r="AD9" s="17">
        <f>[5]Março!$J$33</f>
        <v>28.8</v>
      </c>
      <c r="AE9" s="17">
        <f>[5]Março!$J$34</f>
        <v>21.96</v>
      </c>
      <c r="AF9" s="17">
        <f>[5]Março!$J$35</f>
        <v>60.839999999999996</v>
      </c>
      <c r="AG9" s="33">
        <f t="shared" si="1"/>
        <v>85.32</v>
      </c>
      <c r="AH9" s="2"/>
    </row>
    <row r="10" spans="1:34" ht="17.100000000000001" customHeight="1" x14ac:dyDescent="0.2">
      <c r="A10" s="14" t="s">
        <v>2</v>
      </c>
      <c r="B10" s="16">
        <f>[6]Março!$J$5</f>
        <v>35.64</v>
      </c>
      <c r="C10" s="16">
        <f>[6]Março!$J$6</f>
        <v>43.2</v>
      </c>
      <c r="D10" s="16">
        <f>[6]Março!$J$7</f>
        <v>43.92</v>
      </c>
      <c r="E10" s="16">
        <f>[6]Março!$J$8</f>
        <v>41.04</v>
      </c>
      <c r="F10" s="16">
        <f>[6]Março!$J$9</f>
        <v>29.16</v>
      </c>
      <c r="G10" s="16">
        <f>[6]Março!$J$10</f>
        <v>34.92</v>
      </c>
      <c r="H10" s="16">
        <f>[6]Março!$J$11</f>
        <v>42.480000000000004</v>
      </c>
      <c r="I10" s="16">
        <f>[6]Março!$J$12</f>
        <v>34.56</v>
      </c>
      <c r="J10" s="16">
        <f>[6]Março!$J$13</f>
        <v>39.6</v>
      </c>
      <c r="K10" s="16">
        <f>[6]Março!$J$14</f>
        <v>26.64</v>
      </c>
      <c r="L10" s="16">
        <f>[6]Março!$J$15</f>
        <v>33.840000000000003</v>
      </c>
      <c r="M10" s="16">
        <f>[6]Março!$J$16</f>
        <v>32.76</v>
      </c>
      <c r="N10" s="16">
        <f>[6]Março!$J$17</f>
        <v>37.440000000000005</v>
      </c>
      <c r="O10" s="16">
        <f>[6]Março!$J$18</f>
        <v>40.32</v>
      </c>
      <c r="P10" s="16">
        <f>[6]Março!$J$19</f>
        <v>47.519999999999996</v>
      </c>
      <c r="Q10" s="16">
        <f>[6]Março!$J$20</f>
        <v>41.04</v>
      </c>
      <c r="R10" s="16">
        <f>[6]Março!$J$21</f>
        <v>38.880000000000003</v>
      </c>
      <c r="S10" s="16">
        <f>[6]Março!$J$22</f>
        <v>34.56</v>
      </c>
      <c r="T10" s="16">
        <f>[6]Março!$J$23</f>
        <v>38.159999999999997</v>
      </c>
      <c r="U10" s="16">
        <f>[6]Março!$J$24</f>
        <v>34.56</v>
      </c>
      <c r="V10" s="16">
        <f>[6]Março!$J$25</f>
        <v>30.96</v>
      </c>
      <c r="W10" s="16">
        <f>[6]Março!$J$26</f>
        <v>25.56</v>
      </c>
      <c r="X10" s="16">
        <f>[6]Março!$J$27</f>
        <v>26.64</v>
      </c>
      <c r="Y10" s="16">
        <f>[6]Março!$J$28</f>
        <v>37.800000000000004</v>
      </c>
      <c r="Z10" s="16">
        <f>[6]Março!$J$29</f>
        <v>38.519999999999996</v>
      </c>
      <c r="AA10" s="16">
        <f>[6]Março!$J$30</f>
        <v>36</v>
      </c>
      <c r="AB10" s="16">
        <f>[6]Março!$J$31</f>
        <v>32.4</v>
      </c>
      <c r="AC10" s="16">
        <f>[6]Março!$J$32</f>
        <v>25.92</v>
      </c>
      <c r="AD10" s="16">
        <f>[6]Março!$J$33</f>
        <v>20.52</v>
      </c>
      <c r="AE10" s="16">
        <f>[6]Março!$J$34</f>
        <v>25.56</v>
      </c>
      <c r="AF10" s="16">
        <f>[6]Março!$J$35</f>
        <v>53.28</v>
      </c>
      <c r="AG10" s="33">
        <f t="shared" si="1"/>
        <v>53.28</v>
      </c>
      <c r="AH10" s="2"/>
    </row>
    <row r="11" spans="1:34" ht="17.100000000000001" customHeight="1" x14ac:dyDescent="0.2">
      <c r="A11" s="14" t="s">
        <v>3</v>
      </c>
      <c r="B11" s="16">
        <f>[7]Março!$J$5</f>
        <v>55.800000000000004</v>
      </c>
      <c r="C11" s="16">
        <f>[7]Março!$J$6</f>
        <v>25.2</v>
      </c>
      <c r="D11" s="16">
        <f>[7]Março!$J$7</f>
        <v>46.800000000000004</v>
      </c>
      <c r="E11" s="16">
        <f>[7]Março!$J$8</f>
        <v>25.56</v>
      </c>
      <c r="F11" s="16">
        <f>[7]Março!$J$9</f>
        <v>20.52</v>
      </c>
      <c r="G11" s="16">
        <f>[7]Março!$J$10</f>
        <v>26.28</v>
      </c>
      <c r="H11" s="16">
        <f>[7]Março!$J$11</f>
        <v>30.96</v>
      </c>
      <c r="I11" s="16">
        <f>[7]Março!$J$12</f>
        <v>35.28</v>
      </c>
      <c r="J11" s="16">
        <f>[7]Março!$J$13</f>
        <v>36</v>
      </c>
      <c r="K11" s="16">
        <f>[7]Março!$J$14</f>
        <v>27.720000000000002</v>
      </c>
      <c r="L11" s="16">
        <f>[7]Março!$J$15</f>
        <v>32.04</v>
      </c>
      <c r="M11" s="16">
        <f>[7]Março!$J$16</f>
        <v>34.200000000000003</v>
      </c>
      <c r="N11" s="16">
        <f>[7]Março!$J$17</f>
        <v>38.519999999999996</v>
      </c>
      <c r="O11" s="16">
        <f>[7]Março!$J$18</f>
        <v>27.36</v>
      </c>
      <c r="P11" s="16">
        <f>[7]Março!$J$19</f>
        <v>34.92</v>
      </c>
      <c r="Q11" s="16">
        <f>[7]Março!$J$20</f>
        <v>32.04</v>
      </c>
      <c r="R11" s="16">
        <f>[7]Março!$J$21</f>
        <v>47.519999999999996</v>
      </c>
      <c r="S11" s="16">
        <f>[7]Março!$J$22</f>
        <v>34.56</v>
      </c>
      <c r="T11" s="16">
        <f>[7]Março!$J$23</f>
        <v>35.28</v>
      </c>
      <c r="U11" s="16">
        <f>[7]Março!$J$24</f>
        <v>28.08</v>
      </c>
      <c r="V11" s="16">
        <f>[7]Março!$J$25</f>
        <v>29.52</v>
      </c>
      <c r="W11" s="16">
        <f>[7]Março!$J$26</f>
        <v>18.720000000000002</v>
      </c>
      <c r="X11" s="16">
        <f>[7]Março!$J$27</f>
        <v>16.559999999999999</v>
      </c>
      <c r="Y11" s="16">
        <f>[7]Março!$J$28</f>
        <v>23.400000000000002</v>
      </c>
      <c r="Z11" s="16">
        <f>[7]Março!$J$29</f>
        <v>21.96</v>
      </c>
      <c r="AA11" s="16">
        <f>[7]Março!$J$30</f>
        <v>23.400000000000002</v>
      </c>
      <c r="AB11" s="16">
        <f>[7]Março!$J$31</f>
        <v>32.04</v>
      </c>
      <c r="AC11" s="16">
        <f>[7]Março!$J$32</f>
        <v>18.720000000000002</v>
      </c>
      <c r="AD11" s="16">
        <f>[7]Março!$J$33</f>
        <v>27.36</v>
      </c>
      <c r="AE11" s="16">
        <f>[7]Março!$J$34</f>
        <v>37.440000000000005</v>
      </c>
      <c r="AF11" s="16">
        <f>[7]Março!$J$35</f>
        <v>34.56</v>
      </c>
      <c r="AG11" s="33">
        <f>MAX(B11:AF11)</f>
        <v>55.800000000000004</v>
      </c>
      <c r="AH11" s="2"/>
    </row>
    <row r="12" spans="1:34" ht="17.100000000000001" customHeight="1" x14ac:dyDescent="0.2">
      <c r="A12" s="14" t="s">
        <v>4</v>
      </c>
      <c r="B12" s="16">
        <f>[8]Março!$J$5</f>
        <v>51.84</v>
      </c>
      <c r="C12" s="16">
        <f>[8]Março!$J$6</f>
        <v>41.4</v>
      </c>
      <c r="D12" s="16">
        <f>[8]Março!$J$7</f>
        <v>52.92</v>
      </c>
      <c r="E12" s="16">
        <f>[8]Março!$J$8</f>
        <v>30.240000000000002</v>
      </c>
      <c r="F12" s="16">
        <f>[8]Março!$J$9</f>
        <v>40.680000000000007</v>
      </c>
      <c r="G12" s="16">
        <f>[8]Março!$J$10</f>
        <v>27.720000000000002</v>
      </c>
      <c r="H12" s="16">
        <f>[8]Março!$J$11</f>
        <v>29.52</v>
      </c>
      <c r="I12" s="16">
        <f>[8]Março!$J$12</f>
        <v>34.92</v>
      </c>
      <c r="J12" s="16">
        <f>[8]Março!$J$13</f>
        <v>54</v>
      </c>
      <c r="K12" s="16">
        <f>[8]Março!$J$14</f>
        <v>35.28</v>
      </c>
      <c r="L12" s="16">
        <f>[8]Março!$J$15</f>
        <v>37.800000000000004</v>
      </c>
      <c r="M12" s="16">
        <f>[8]Março!$J$16</f>
        <v>38.880000000000003</v>
      </c>
      <c r="N12" s="16">
        <f>[8]Março!$J$17</f>
        <v>54</v>
      </c>
      <c r="O12" s="16">
        <f>[8]Março!$J$18</f>
        <v>29.880000000000003</v>
      </c>
      <c r="P12" s="16">
        <f>[8]Março!$J$19</f>
        <v>30.6</v>
      </c>
      <c r="Q12" s="16">
        <f>[8]Março!$J$20</f>
        <v>35.28</v>
      </c>
      <c r="R12" s="16">
        <f>[8]Março!$J$21</f>
        <v>42.480000000000004</v>
      </c>
      <c r="S12" s="16">
        <f>[8]Março!$J$22</f>
        <v>34.92</v>
      </c>
      <c r="T12" s="16">
        <f>[8]Março!$J$23</f>
        <v>25.92</v>
      </c>
      <c r="U12" s="16">
        <f>[8]Março!$J$24</f>
        <v>30.6</v>
      </c>
      <c r="V12" s="16">
        <f>[8]Março!$J$25</f>
        <v>29.880000000000003</v>
      </c>
      <c r="W12" s="16">
        <f>[8]Março!$J$26</f>
        <v>22.32</v>
      </c>
      <c r="X12" s="16">
        <f>[8]Março!$J$27</f>
        <v>19.8</v>
      </c>
      <c r="Y12" s="16">
        <f>[8]Março!$J$28</f>
        <v>33.480000000000004</v>
      </c>
      <c r="Z12" s="16">
        <f>[8]Março!$J$29</f>
        <v>29.16</v>
      </c>
      <c r="AA12" s="16">
        <f>[8]Março!$J$30</f>
        <v>42.480000000000004</v>
      </c>
      <c r="AB12" s="16">
        <f>[8]Março!$J$31</f>
        <v>34.200000000000003</v>
      </c>
      <c r="AC12" s="16">
        <f>[8]Março!$J$32</f>
        <v>29.52</v>
      </c>
      <c r="AD12" s="16">
        <f>[8]Março!$J$33</f>
        <v>20.16</v>
      </c>
      <c r="AE12" s="16">
        <f>[8]Março!$J$34</f>
        <v>20.88</v>
      </c>
      <c r="AF12" s="16">
        <f>[8]Março!$J$35</f>
        <v>34.200000000000003</v>
      </c>
      <c r="AG12" s="33">
        <f t="shared" si="1"/>
        <v>54</v>
      </c>
      <c r="AH12" s="2"/>
    </row>
    <row r="13" spans="1:34" ht="17.100000000000001" customHeight="1" x14ac:dyDescent="0.2">
      <c r="A13" s="14" t="s">
        <v>5</v>
      </c>
      <c r="B13" s="16">
        <f>[9]Março!$J$5</f>
        <v>32.04</v>
      </c>
      <c r="C13" s="16">
        <f>[9]Março!$J$6</f>
        <v>37.440000000000005</v>
      </c>
      <c r="D13" s="16">
        <f>[9]Março!$J$7</f>
        <v>22.32</v>
      </c>
      <c r="E13" s="16">
        <f>[9]Março!$J$8</f>
        <v>33.480000000000004</v>
      </c>
      <c r="F13" s="16">
        <f>[9]Março!$J$9</f>
        <v>38.159999999999997</v>
      </c>
      <c r="G13" s="16">
        <f>[9]Março!$J$10</f>
        <v>30.6</v>
      </c>
      <c r="H13" s="16">
        <f>[9]Março!$J$11</f>
        <v>29.16</v>
      </c>
      <c r="I13" s="16">
        <f>[9]Março!$J$12</f>
        <v>19.079999999999998</v>
      </c>
      <c r="J13" s="16">
        <f>[9]Março!$J$13</f>
        <v>40.32</v>
      </c>
      <c r="K13" s="16">
        <f>[9]Março!$J$14</f>
        <v>30.6</v>
      </c>
      <c r="L13" s="16">
        <f>[9]Março!$J$15</f>
        <v>23.040000000000003</v>
      </c>
      <c r="M13" s="16">
        <f>[9]Março!$J$16</f>
        <v>16.559999999999999</v>
      </c>
      <c r="N13" s="16">
        <f>[9]Março!$J$17</f>
        <v>20.52</v>
      </c>
      <c r="O13" s="16">
        <f>[9]Março!$J$18</f>
        <v>32.04</v>
      </c>
      <c r="P13" s="16">
        <f>[9]Março!$J$19</f>
        <v>20.52</v>
      </c>
      <c r="Q13" s="16">
        <f>[9]Março!$J$20</f>
        <v>32.04</v>
      </c>
      <c r="R13" s="16">
        <f>[9]Março!$J$21</f>
        <v>30.96</v>
      </c>
      <c r="S13" s="16">
        <f>[9]Março!$J$22</f>
        <v>45.36</v>
      </c>
      <c r="T13" s="16">
        <f>[9]Março!$J$23</f>
        <v>21.96</v>
      </c>
      <c r="U13" s="16">
        <f>[9]Março!$J$24</f>
        <v>27.36</v>
      </c>
      <c r="V13" s="16">
        <f>[9]Março!$J$25</f>
        <v>35.64</v>
      </c>
      <c r="W13" s="16">
        <f>[9]Março!$J$26</f>
        <v>18.720000000000002</v>
      </c>
      <c r="X13" s="16">
        <f>[9]Março!$J$27</f>
        <v>29.52</v>
      </c>
      <c r="Y13" s="16">
        <f>[9]Março!$J$28</f>
        <v>28.8</v>
      </c>
      <c r="Z13" s="16">
        <f>[9]Março!$J$29</f>
        <v>29.52</v>
      </c>
      <c r="AA13" s="16">
        <f>[9]Março!$J$30</f>
        <v>32.4</v>
      </c>
      <c r="AB13" s="16">
        <f>[9]Março!$J$31</f>
        <v>39.24</v>
      </c>
      <c r="AC13" s="16">
        <f>[9]Março!$J$32</f>
        <v>31.680000000000003</v>
      </c>
      <c r="AD13" s="16">
        <f>[9]Março!$J$33</f>
        <v>33.480000000000004</v>
      </c>
      <c r="AE13" s="16">
        <f>[9]Março!$J$34</f>
        <v>16.2</v>
      </c>
      <c r="AF13" s="16">
        <f>[9]Março!$J$35</f>
        <v>45.72</v>
      </c>
      <c r="AG13" s="33">
        <f t="shared" si="1"/>
        <v>45.72</v>
      </c>
      <c r="AH13" s="2"/>
    </row>
    <row r="14" spans="1:34" ht="17.100000000000001" customHeight="1" x14ac:dyDescent="0.2">
      <c r="A14" s="14" t="s">
        <v>48</v>
      </c>
      <c r="B14" s="16">
        <f>[10]Março!$J$5</f>
        <v>42.12</v>
      </c>
      <c r="C14" s="16">
        <f>[10]Março!$J$6</f>
        <v>28.44</v>
      </c>
      <c r="D14" s="16">
        <f>[10]Março!$J$7</f>
        <v>34.92</v>
      </c>
      <c r="E14" s="16">
        <f>[10]Março!$J$8</f>
        <v>43.2</v>
      </c>
      <c r="F14" s="16">
        <f>[10]Março!$J$9</f>
        <v>53.28</v>
      </c>
      <c r="G14" s="16">
        <f>[10]Março!$J$10</f>
        <v>30.240000000000002</v>
      </c>
      <c r="H14" s="16">
        <f>[10]Março!$J$11</f>
        <v>30.96</v>
      </c>
      <c r="I14" s="16">
        <f>[10]Março!$J$12</f>
        <v>30.6</v>
      </c>
      <c r="J14" s="16">
        <f>[10]Março!$J$13</f>
        <v>45.72</v>
      </c>
      <c r="K14" s="16">
        <f>[10]Março!$J$14</f>
        <v>32.4</v>
      </c>
      <c r="L14" s="16">
        <f>[10]Março!$J$15</f>
        <v>33.119999999999997</v>
      </c>
      <c r="M14" s="16">
        <f>[10]Março!$J$16</f>
        <v>28.08</v>
      </c>
      <c r="N14" s="16">
        <f>[10]Março!$J$17</f>
        <v>36.36</v>
      </c>
      <c r="O14" s="16">
        <f>[10]Março!$J$18</f>
        <v>34.56</v>
      </c>
      <c r="P14" s="16">
        <f>[10]Março!$J$19</f>
        <v>34.200000000000003</v>
      </c>
      <c r="Q14" s="16">
        <f>[10]Março!$J$20</f>
        <v>36</v>
      </c>
      <c r="R14" s="16">
        <f>[10]Março!$J$21</f>
        <v>49.32</v>
      </c>
      <c r="S14" s="16">
        <f>[10]Março!$J$22</f>
        <v>28.8</v>
      </c>
      <c r="T14" s="16">
        <f>[10]Março!$J$23</f>
        <v>30.240000000000002</v>
      </c>
      <c r="U14" s="16">
        <f>[10]Março!$J$24</f>
        <v>37.800000000000004</v>
      </c>
      <c r="V14" s="16">
        <f>[10]Março!$J$25</f>
        <v>43.56</v>
      </c>
      <c r="W14" s="16">
        <f>[10]Março!$J$26</f>
        <v>27.720000000000002</v>
      </c>
      <c r="X14" s="16">
        <f>[10]Março!$J$27</f>
        <v>24.12</v>
      </c>
      <c r="Y14" s="16">
        <f>[10]Março!$J$28</f>
        <v>34.56</v>
      </c>
      <c r="Z14" s="16">
        <f>[10]Março!$J$29</f>
        <v>52.2</v>
      </c>
      <c r="AA14" s="16">
        <f>[10]Março!$J$30</f>
        <v>43.56</v>
      </c>
      <c r="AB14" s="16">
        <f>[10]Março!$J$31</f>
        <v>34.200000000000003</v>
      </c>
      <c r="AC14" s="16">
        <f>[10]Março!$J$32</f>
        <v>34.200000000000003</v>
      </c>
      <c r="AD14" s="16">
        <f>[10]Março!$J$33</f>
        <v>47.519999999999996</v>
      </c>
      <c r="AE14" s="16">
        <f>[10]Março!$J$34</f>
        <v>41.4</v>
      </c>
      <c r="AF14" s="16">
        <f>[10]Março!$J$35</f>
        <v>19.8</v>
      </c>
      <c r="AG14" s="33">
        <f>MAX(B14:AF14)</f>
        <v>53.28</v>
      </c>
      <c r="AH14" s="2"/>
    </row>
    <row r="15" spans="1:34" ht="17.100000000000001" customHeight="1" x14ac:dyDescent="0.2">
      <c r="A15" s="14" t="s">
        <v>6</v>
      </c>
      <c r="B15" s="16">
        <f>[11]Março!$J$5</f>
        <v>26.64</v>
      </c>
      <c r="C15" s="16">
        <f>[11]Março!$J$6</f>
        <v>26.28</v>
      </c>
      <c r="D15" s="16">
        <f>[11]Março!$J$7</f>
        <v>27</v>
      </c>
      <c r="E15" s="16">
        <f>[11]Março!$J$8</f>
        <v>32.76</v>
      </c>
      <c r="F15" s="16">
        <f>[11]Março!$J$9</f>
        <v>33.480000000000004</v>
      </c>
      <c r="G15" s="16">
        <f>[11]Março!$J$10</f>
        <v>18.36</v>
      </c>
      <c r="H15" s="16">
        <f>[11]Março!$J$11</f>
        <v>30.240000000000002</v>
      </c>
      <c r="I15" s="16">
        <f>[11]Março!$J$12</f>
        <v>32.04</v>
      </c>
      <c r="J15" s="16">
        <f>[11]Março!$J$13</f>
        <v>41.4</v>
      </c>
      <c r="K15" s="16">
        <f>[11]Março!$J$14</f>
        <v>26.28</v>
      </c>
      <c r="L15" s="16">
        <f>[11]Março!$J$15</f>
        <v>26.28</v>
      </c>
      <c r="M15" s="16">
        <f>[11]Março!$J$16</f>
        <v>42.12</v>
      </c>
      <c r="N15" s="16">
        <f>[11]Março!$J$17</f>
        <v>29.16</v>
      </c>
      <c r="O15" s="16">
        <f>[11]Março!$J$18</f>
        <v>26.64</v>
      </c>
      <c r="P15" s="16">
        <f>[11]Março!$J$19</f>
        <v>38.159999999999997</v>
      </c>
      <c r="Q15" s="16">
        <f>[11]Março!$J$20</f>
        <v>18.720000000000002</v>
      </c>
      <c r="R15" s="16">
        <f>[11]Março!$J$21</f>
        <v>27</v>
      </c>
      <c r="S15" s="16">
        <f>[11]Março!$J$22</f>
        <v>34.200000000000003</v>
      </c>
      <c r="T15" s="16">
        <f>[11]Março!$J$23</f>
        <v>32.4</v>
      </c>
      <c r="U15" s="16">
        <f>[11]Março!$J$24</f>
        <v>20.16</v>
      </c>
      <c r="V15" s="16">
        <f>[11]Março!$J$25</f>
        <v>23.040000000000003</v>
      </c>
      <c r="W15" s="16">
        <f>[11]Março!$J$26</f>
        <v>45</v>
      </c>
      <c r="X15" s="16">
        <f>[11]Março!$J$27</f>
        <v>23.040000000000003</v>
      </c>
      <c r="Y15" s="16">
        <f>[11]Março!$J$28</f>
        <v>24.840000000000003</v>
      </c>
      <c r="Z15" s="16">
        <f>[11]Março!$J$29</f>
        <v>39.96</v>
      </c>
      <c r="AA15" s="16">
        <f>[11]Março!$J$30</f>
        <v>25.92</v>
      </c>
      <c r="AB15" s="16">
        <f>[11]Março!$J$31</f>
        <v>24.12</v>
      </c>
      <c r="AC15" s="16">
        <f>[11]Março!$J$32</f>
        <v>33.480000000000004</v>
      </c>
      <c r="AD15" s="16">
        <f>[11]Março!$J$33</f>
        <v>21.6</v>
      </c>
      <c r="AE15" s="16">
        <f>[11]Março!$J$34</f>
        <v>28.8</v>
      </c>
      <c r="AF15" s="16">
        <f>[11]Março!$J$35</f>
        <v>36.36</v>
      </c>
      <c r="AG15" s="33">
        <f t="shared" si="1"/>
        <v>45</v>
      </c>
      <c r="AH15" s="2"/>
    </row>
    <row r="16" spans="1:34" ht="17.100000000000001" customHeight="1" x14ac:dyDescent="0.2">
      <c r="A16" s="14" t="s">
        <v>7</v>
      </c>
      <c r="B16" s="16">
        <f>[12]Março!$J$5</f>
        <v>37.440000000000005</v>
      </c>
      <c r="C16" s="16">
        <f>[12]Março!$J$6</f>
        <v>53.28</v>
      </c>
      <c r="D16" s="16">
        <f>[12]Março!$J$7</f>
        <v>24.48</v>
      </c>
      <c r="E16" s="16">
        <f>[12]Março!$J$8</f>
        <v>23.759999999999998</v>
      </c>
      <c r="F16" s="16">
        <f>[12]Março!$J$9</f>
        <v>23.759999999999998</v>
      </c>
      <c r="G16" s="16">
        <f>[12]Março!$J$10</f>
        <v>23.400000000000002</v>
      </c>
      <c r="H16" s="16">
        <f>[12]Março!$J$11</f>
        <v>28.44</v>
      </c>
      <c r="I16" s="16" t="str">
        <f>[12]Março!$J$12</f>
        <v>*</v>
      </c>
      <c r="J16" s="16">
        <f>[12]Março!$J$13</f>
        <v>27.36</v>
      </c>
      <c r="K16" s="16">
        <f>[12]Março!$J$14</f>
        <v>16.920000000000002</v>
      </c>
      <c r="L16" s="16">
        <f>[12]Março!$J$15</f>
        <v>30.6</v>
      </c>
      <c r="M16" s="16">
        <f>[12]Março!$J$16</f>
        <v>25.2</v>
      </c>
      <c r="N16" s="16">
        <f>[12]Março!$J$17</f>
        <v>23.400000000000002</v>
      </c>
      <c r="O16" s="16">
        <f>[12]Março!$J$18</f>
        <v>75.960000000000008</v>
      </c>
      <c r="P16" s="16">
        <f>[12]Março!$J$19</f>
        <v>27.720000000000002</v>
      </c>
      <c r="Q16" s="16">
        <f>[12]Março!$J$20</f>
        <v>22.32</v>
      </c>
      <c r="R16" s="16">
        <f>[12]Março!$J$21</f>
        <v>63.72</v>
      </c>
      <c r="S16" s="16">
        <f>[12]Março!$J$22</f>
        <v>37.800000000000004</v>
      </c>
      <c r="T16" s="16">
        <f>[12]Março!$J$23</f>
        <v>30.240000000000002</v>
      </c>
      <c r="U16" s="16">
        <f>[12]Março!$J$24</f>
        <v>23.759999999999998</v>
      </c>
      <c r="V16" s="16">
        <f>[12]Março!$J$25</f>
        <v>38.519999999999996</v>
      </c>
      <c r="W16" s="16">
        <f>[12]Março!$J$26</f>
        <v>28.44</v>
      </c>
      <c r="X16" s="16">
        <f>[12]Março!$J$27</f>
        <v>21.96</v>
      </c>
      <c r="Y16" s="16">
        <f>[12]Março!$J$28</f>
        <v>35.64</v>
      </c>
      <c r="Z16" s="16">
        <f>[12]Março!$J$29</f>
        <v>32.4</v>
      </c>
      <c r="AA16" s="16">
        <f>[12]Março!$J$30</f>
        <v>52.56</v>
      </c>
      <c r="AB16" s="16">
        <f>[12]Março!$J$31</f>
        <v>38.880000000000003</v>
      </c>
      <c r="AC16" s="16">
        <f>[12]Março!$J$32</f>
        <v>22.68</v>
      </c>
      <c r="AD16" s="16">
        <f>[12]Março!$J$33</f>
        <v>21.240000000000002</v>
      </c>
      <c r="AE16" s="16">
        <f>[12]Março!$J$34</f>
        <v>19.079999999999998</v>
      </c>
      <c r="AF16" s="16">
        <f>[12]Março!$J$35</f>
        <v>60.480000000000004</v>
      </c>
      <c r="AG16" s="33">
        <f t="shared" si="1"/>
        <v>75.960000000000008</v>
      </c>
      <c r="AH16" s="2"/>
    </row>
    <row r="17" spans="1:34" ht="17.100000000000001" customHeight="1" x14ac:dyDescent="0.2">
      <c r="A17" s="14" t="s">
        <v>8</v>
      </c>
      <c r="B17" s="16">
        <f>[13]Março!$J$5</f>
        <v>48.24</v>
      </c>
      <c r="C17" s="16">
        <f>[13]Março!$J$6</f>
        <v>37.440000000000005</v>
      </c>
      <c r="D17" s="16">
        <f>[13]Março!$J$7</f>
        <v>41.76</v>
      </c>
      <c r="E17" s="16">
        <f>[13]Março!$J$8</f>
        <v>42.84</v>
      </c>
      <c r="F17" s="16">
        <f>[13]Março!$J$9</f>
        <v>30.6</v>
      </c>
      <c r="G17" s="16">
        <f>[13]Março!$J$10</f>
        <v>74.52</v>
      </c>
      <c r="H17" s="16">
        <f>[13]Março!$J$11</f>
        <v>36</v>
      </c>
      <c r="I17" s="16">
        <f>[13]Março!$J$12</f>
        <v>46.440000000000005</v>
      </c>
      <c r="J17" s="16">
        <f>[13]Março!$J$13</f>
        <v>50.4</v>
      </c>
      <c r="K17" s="16">
        <f>[13]Março!$J$14</f>
        <v>31.319999999999997</v>
      </c>
      <c r="L17" s="16">
        <f>[13]Março!$J$15</f>
        <v>32.04</v>
      </c>
      <c r="M17" s="16">
        <f>[13]Março!$J$16</f>
        <v>34.56</v>
      </c>
      <c r="N17" s="16">
        <f>[13]Março!$J$17</f>
        <v>53.64</v>
      </c>
      <c r="O17" s="16">
        <f>[13]Março!$J$18</f>
        <v>39.24</v>
      </c>
      <c r="P17" s="16">
        <f>[13]Março!$J$19</f>
        <v>27</v>
      </c>
      <c r="Q17" s="16">
        <f>[13]Março!$J$20</f>
        <v>18.36</v>
      </c>
      <c r="R17" s="16">
        <f>[13]Março!$J$21</f>
        <v>30.240000000000002</v>
      </c>
      <c r="S17" s="16">
        <f>[13]Março!$J$22</f>
        <v>30.6</v>
      </c>
      <c r="T17" s="16">
        <f>[13]Março!$J$23</f>
        <v>30.96</v>
      </c>
      <c r="U17" s="16">
        <f>[13]Março!$J$24</f>
        <v>32.04</v>
      </c>
      <c r="V17" s="16">
        <f>[13]Março!$J$25</f>
        <v>24.840000000000003</v>
      </c>
      <c r="W17" s="16">
        <f>[13]Março!$J$26</f>
        <v>32.76</v>
      </c>
      <c r="X17" s="16">
        <f>[13]Março!$J$27</f>
        <v>29.16</v>
      </c>
      <c r="Y17" s="16">
        <f>[13]Março!$J$28</f>
        <v>36.36</v>
      </c>
      <c r="Z17" s="16">
        <f>[13]Março!$J$29</f>
        <v>33.119999999999997</v>
      </c>
      <c r="AA17" s="16">
        <f>[13]Março!$J$30</f>
        <v>50.4</v>
      </c>
      <c r="AB17" s="16">
        <f>[13]Março!$J$31</f>
        <v>25.56</v>
      </c>
      <c r="AC17" s="16">
        <f>[13]Março!$J$32</f>
        <v>30.240000000000002</v>
      </c>
      <c r="AD17" s="16">
        <f>[13]Março!$J$33</f>
        <v>23.040000000000003</v>
      </c>
      <c r="AE17" s="16">
        <f>[13]Março!$J$34</f>
        <v>23.040000000000003</v>
      </c>
      <c r="AF17" s="16">
        <f>[13]Março!$J$35</f>
        <v>29.880000000000003</v>
      </c>
      <c r="AG17" s="33">
        <f t="shared" si="1"/>
        <v>74.52</v>
      </c>
      <c r="AH17" s="2"/>
    </row>
    <row r="18" spans="1:34" ht="17.100000000000001" customHeight="1" x14ac:dyDescent="0.2">
      <c r="A18" s="14" t="s">
        <v>9</v>
      </c>
      <c r="B18" s="16">
        <f>[14]Março!$J$5</f>
        <v>38.519999999999996</v>
      </c>
      <c r="C18" s="16">
        <f>[14]Março!$J$6</f>
        <v>39.96</v>
      </c>
      <c r="D18" s="16">
        <f>[14]Março!$J$7</f>
        <v>36.36</v>
      </c>
      <c r="E18" s="16">
        <f>[14]Março!$J$8</f>
        <v>50.4</v>
      </c>
      <c r="F18" s="16">
        <f>[14]Março!$J$9</f>
        <v>28.8</v>
      </c>
      <c r="G18" s="16">
        <f>[14]Março!$J$10</f>
        <v>51.84</v>
      </c>
      <c r="H18" s="16">
        <f>[14]Março!$J$11</f>
        <v>35.64</v>
      </c>
      <c r="I18" s="16">
        <f>[14]Março!$J$12</f>
        <v>53.64</v>
      </c>
      <c r="J18" s="16">
        <f>[14]Março!$J$13</f>
        <v>40.32</v>
      </c>
      <c r="K18" s="16">
        <f>[14]Março!$J$14</f>
        <v>38.880000000000003</v>
      </c>
      <c r="L18" s="16">
        <f>[14]Março!$J$15</f>
        <v>24.840000000000003</v>
      </c>
      <c r="M18" s="16">
        <f>[14]Março!$J$16</f>
        <v>43.2</v>
      </c>
      <c r="N18" s="16">
        <f>[14]Março!$J$17</f>
        <v>53.64</v>
      </c>
      <c r="O18" s="16">
        <f>[14]Março!$J$18</f>
        <v>18.720000000000002</v>
      </c>
      <c r="P18" s="16">
        <f>[14]Março!$J$19</f>
        <v>20.88</v>
      </c>
      <c r="Q18" s="16">
        <f>[14]Março!$J$20</f>
        <v>19.440000000000001</v>
      </c>
      <c r="R18" s="16">
        <f>[14]Março!$J$21</f>
        <v>28.8</v>
      </c>
      <c r="S18" s="16">
        <f>[14]Março!$J$22</f>
        <v>30.240000000000002</v>
      </c>
      <c r="T18" s="16">
        <f>[14]Março!$J$23</f>
        <v>35.28</v>
      </c>
      <c r="U18" s="16">
        <f>[14]Março!$J$24</f>
        <v>21.240000000000002</v>
      </c>
      <c r="V18" s="16">
        <f>[14]Março!$J$25</f>
        <v>27</v>
      </c>
      <c r="W18" s="16">
        <f>[14]Março!$J$26</f>
        <v>30.240000000000002</v>
      </c>
      <c r="X18" s="16">
        <f>[14]Março!$J$27</f>
        <v>25.2</v>
      </c>
      <c r="Y18" s="16">
        <f>[14]Março!$J$28</f>
        <v>31.319999999999997</v>
      </c>
      <c r="Z18" s="16">
        <f>[14]Março!$J$29</f>
        <v>29.52</v>
      </c>
      <c r="AA18" s="16">
        <f>[14]Março!$J$30</f>
        <v>26.64</v>
      </c>
      <c r="AB18" s="16">
        <f>[14]Março!$J$31</f>
        <v>27</v>
      </c>
      <c r="AC18" s="16">
        <f>[14]Março!$J$32</f>
        <v>29.52</v>
      </c>
      <c r="AD18" s="16">
        <f>[14]Março!$J$33</f>
        <v>31.319999999999997</v>
      </c>
      <c r="AE18" s="16">
        <f>[14]Março!$J$34</f>
        <v>29.52</v>
      </c>
      <c r="AF18" s="16">
        <f>[14]Março!$J$35</f>
        <v>43.2</v>
      </c>
      <c r="AG18" s="33">
        <f t="shared" ref="AG18:AG25" si="3">MAX(B18:AF18)</f>
        <v>53.64</v>
      </c>
      <c r="AH18" s="2"/>
    </row>
    <row r="19" spans="1:34" ht="17.100000000000001" customHeight="1" x14ac:dyDescent="0.2">
      <c r="A19" s="14" t="s">
        <v>47</v>
      </c>
      <c r="B19" s="16">
        <f>[15]Março!$J$5</f>
        <v>27</v>
      </c>
      <c r="C19" s="16">
        <f>[15]Março!$J$6</f>
        <v>26.28</v>
      </c>
      <c r="D19" s="16">
        <f>[15]Março!$J$7</f>
        <v>30.6</v>
      </c>
      <c r="E19" s="16">
        <f>[15]Março!$J$8</f>
        <v>43.2</v>
      </c>
      <c r="F19" s="16">
        <f>[15]Março!$J$9</f>
        <v>37.440000000000005</v>
      </c>
      <c r="G19" s="16">
        <f>[15]Março!$J$10</f>
        <v>32.04</v>
      </c>
      <c r="H19" s="16">
        <f>[15]Março!$J$11</f>
        <v>30.6</v>
      </c>
      <c r="I19" s="16">
        <f>[15]Março!$J$12</f>
        <v>37.440000000000005</v>
      </c>
      <c r="J19" s="16">
        <f>[15]Março!$J$13</f>
        <v>29.16</v>
      </c>
      <c r="K19" s="16">
        <f>[15]Março!$J$14</f>
        <v>22.32</v>
      </c>
      <c r="L19" s="16">
        <f>[15]Março!$J$15</f>
        <v>28.8</v>
      </c>
      <c r="M19" s="16">
        <f>[15]Março!$J$16</f>
        <v>25.2</v>
      </c>
      <c r="N19" s="16">
        <f>[15]Março!$J$17</f>
        <v>44.64</v>
      </c>
      <c r="O19" s="16">
        <f>[15]Março!$J$18</f>
        <v>29.16</v>
      </c>
      <c r="P19" s="16">
        <f>[15]Março!$J$19</f>
        <v>27.720000000000002</v>
      </c>
      <c r="Q19" s="16">
        <f>[15]Março!$J$20</f>
        <v>18</v>
      </c>
      <c r="R19" s="16">
        <f>[15]Março!$J$21</f>
        <v>20.16</v>
      </c>
      <c r="S19" s="16">
        <f>[15]Março!$J$22</f>
        <v>35.64</v>
      </c>
      <c r="T19" s="16">
        <f>[15]Março!$J$23</f>
        <v>34.56</v>
      </c>
      <c r="U19" s="16">
        <f>[15]Março!$J$24</f>
        <v>21.6</v>
      </c>
      <c r="V19" s="16">
        <f>[15]Março!$J$25</f>
        <v>28.8</v>
      </c>
      <c r="W19" s="16">
        <f>[15]Março!$J$26</f>
        <v>28.08</v>
      </c>
      <c r="X19" s="16">
        <f>[15]Março!$J$27</f>
        <v>22.68</v>
      </c>
      <c r="Y19" s="16">
        <f>[15]Março!$J$28</f>
        <v>28.08</v>
      </c>
      <c r="Z19" s="16">
        <f>[15]Março!$J$29</f>
        <v>28.08</v>
      </c>
      <c r="AA19" s="16">
        <f>[15]Março!$J$30</f>
        <v>37.440000000000005</v>
      </c>
      <c r="AB19" s="16">
        <f>[15]Março!$J$31</f>
        <v>22.68</v>
      </c>
      <c r="AC19" s="16">
        <f>[15]Março!$J$32</f>
        <v>25.56</v>
      </c>
      <c r="AD19" s="16">
        <f>[15]Março!$J$33</f>
        <v>28.08</v>
      </c>
      <c r="AE19" s="16">
        <f>[15]Março!$J$34</f>
        <v>29.16</v>
      </c>
      <c r="AF19" s="16">
        <f>[15]Março!$J$35</f>
        <v>47.16</v>
      </c>
      <c r="AG19" s="33">
        <f t="shared" si="3"/>
        <v>47.16</v>
      </c>
      <c r="AH19" s="2"/>
    </row>
    <row r="20" spans="1:34" ht="17.100000000000001" customHeight="1" x14ac:dyDescent="0.2">
      <c r="A20" s="14" t="s">
        <v>10</v>
      </c>
      <c r="B20" s="16">
        <f>[16]Março!$J$5</f>
        <v>35.28</v>
      </c>
      <c r="C20" s="16">
        <f>[16]Março!$J$6</f>
        <v>31.319999999999997</v>
      </c>
      <c r="D20" s="16">
        <f>[16]Março!$J$7</f>
        <v>29.16</v>
      </c>
      <c r="E20" s="16">
        <f>[16]Março!$J$8</f>
        <v>61.2</v>
      </c>
      <c r="F20" s="16">
        <f>[16]Março!$J$9</f>
        <v>25.56</v>
      </c>
      <c r="G20" s="16">
        <f>[16]Março!$J$10</f>
        <v>33.840000000000003</v>
      </c>
      <c r="H20" s="16">
        <f>[16]Março!$J$11</f>
        <v>21.240000000000002</v>
      </c>
      <c r="I20" s="16">
        <f>[16]Março!$J$12</f>
        <v>33.480000000000004</v>
      </c>
      <c r="J20" s="16">
        <f>[16]Março!$J$13</f>
        <v>27.720000000000002</v>
      </c>
      <c r="K20" s="16">
        <f>[16]Março!$J$14</f>
        <v>21.96</v>
      </c>
      <c r="L20" s="16">
        <f>[16]Março!$J$15</f>
        <v>25.92</v>
      </c>
      <c r="M20" s="16">
        <f>[16]Março!$J$16</f>
        <v>46.080000000000005</v>
      </c>
      <c r="N20" s="16">
        <f>[16]Março!$J$17</f>
        <v>54.72</v>
      </c>
      <c r="O20" s="16">
        <f>[16]Março!$J$18</f>
        <v>24.12</v>
      </c>
      <c r="P20" s="16">
        <f>[16]Março!$J$19</f>
        <v>26.64</v>
      </c>
      <c r="Q20" s="16">
        <f>[16]Março!$J$20</f>
        <v>12.6</v>
      </c>
      <c r="R20" s="16">
        <f>[16]Março!$J$21</f>
        <v>17.64</v>
      </c>
      <c r="S20" s="16">
        <f>[16]Março!$J$22</f>
        <v>24.840000000000003</v>
      </c>
      <c r="T20" s="16">
        <f>[16]Março!$J$23</f>
        <v>27.36</v>
      </c>
      <c r="U20" s="16">
        <f>[16]Março!$J$24</f>
        <v>21.240000000000002</v>
      </c>
      <c r="V20" s="16">
        <f>[16]Março!$J$25</f>
        <v>29.880000000000003</v>
      </c>
      <c r="W20" s="16">
        <f>[16]Março!$J$26</f>
        <v>26.28</v>
      </c>
      <c r="X20" s="16">
        <f>[16]Março!$J$27</f>
        <v>8.64</v>
      </c>
      <c r="Y20" s="16">
        <f>[16]Março!$J$28</f>
        <v>33.480000000000004</v>
      </c>
      <c r="Z20" s="16">
        <f>[16]Março!$J$29</f>
        <v>28.8</v>
      </c>
      <c r="AA20" s="16">
        <f>[16]Março!$J$30</f>
        <v>27</v>
      </c>
      <c r="AB20" s="16">
        <f>[16]Março!$J$31</f>
        <v>22.68</v>
      </c>
      <c r="AC20" s="16">
        <f>[16]Março!$J$32</f>
        <v>18</v>
      </c>
      <c r="AD20" s="16">
        <f>[16]Março!$J$33</f>
        <v>19.079999999999998</v>
      </c>
      <c r="AE20" s="16">
        <f>[16]Março!$J$34</f>
        <v>17.28</v>
      </c>
      <c r="AF20" s="16">
        <f>[16]Março!$J$35</f>
        <v>33.840000000000003</v>
      </c>
      <c r="AG20" s="33">
        <f t="shared" si="3"/>
        <v>61.2</v>
      </c>
      <c r="AH20" s="2"/>
    </row>
    <row r="21" spans="1:34" ht="17.100000000000001" customHeight="1" x14ac:dyDescent="0.2">
      <c r="A21" s="14" t="s">
        <v>11</v>
      </c>
      <c r="B21" s="16">
        <f>[17]Março!$J$5</f>
        <v>25.92</v>
      </c>
      <c r="C21" s="16">
        <f>[17]Março!$J$6</f>
        <v>27.720000000000002</v>
      </c>
      <c r="D21" s="16">
        <f>[17]Março!$J$7</f>
        <v>27.720000000000002</v>
      </c>
      <c r="E21" s="16">
        <f>[17]Março!$J$8</f>
        <v>34.92</v>
      </c>
      <c r="F21" s="16">
        <f>[17]Março!$J$9</f>
        <v>26.64</v>
      </c>
      <c r="G21" s="16">
        <f>[17]Março!$J$10</f>
        <v>43.2</v>
      </c>
      <c r="H21" s="16">
        <f>[17]Março!$J$11</f>
        <v>42.12</v>
      </c>
      <c r="I21" s="16">
        <f>[17]Março!$J$12</f>
        <v>42.12</v>
      </c>
      <c r="J21" s="16">
        <f>[17]Março!$J$13</f>
        <v>36.72</v>
      </c>
      <c r="K21" s="16">
        <f>[17]Março!$J$14</f>
        <v>31.319999999999997</v>
      </c>
      <c r="L21" s="16">
        <f>[17]Março!$J$15</f>
        <v>35.28</v>
      </c>
      <c r="M21" s="16">
        <f>[17]Março!$J$16</f>
        <v>29.880000000000003</v>
      </c>
      <c r="N21" s="16">
        <f>[17]Março!$J$17</f>
        <v>33.119999999999997</v>
      </c>
      <c r="O21" s="16">
        <f>[17]Março!$J$18</f>
        <v>33.840000000000003</v>
      </c>
      <c r="P21" s="16">
        <f>[17]Março!$J$19</f>
        <v>39.24</v>
      </c>
      <c r="Q21" s="16">
        <f>[17]Março!$J$20</f>
        <v>18.720000000000002</v>
      </c>
      <c r="R21" s="16">
        <f>[17]Março!$J$21</f>
        <v>26.64</v>
      </c>
      <c r="S21" s="16">
        <f>[17]Março!$J$22</f>
        <v>50.04</v>
      </c>
      <c r="T21" s="16">
        <f>[17]Março!$J$23</f>
        <v>27.36</v>
      </c>
      <c r="U21" s="16">
        <f>[17]Março!$J$24</f>
        <v>14.76</v>
      </c>
      <c r="V21" s="16">
        <f>[17]Março!$J$25</f>
        <v>47.88</v>
      </c>
      <c r="W21" s="16">
        <f>[17]Março!$J$26</f>
        <v>22.68</v>
      </c>
      <c r="X21" s="16">
        <f>[17]Março!$J$27</f>
        <v>20.16</v>
      </c>
      <c r="Y21" s="16">
        <f>[17]Março!$J$28</f>
        <v>23.040000000000003</v>
      </c>
      <c r="Z21" s="16">
        <f>[17]Março!$J$29</f>
        <v>21.96</v>
      </c>
      <c r="AA21" s="16">
        <f>[17]Março!$J$30</f>
        <v>32.4</v>
      </c>
      <c r="AB21" s="16">
        <f>[17]Março!$J$31</f>
        <v>22.32</v>
      </c>
      <c r="AC21" s="16">
        <f>[17]Março!$J$32</f>
        <v>21.96</v>
      </c>
      <c r="AD21" s="16">
        <f>[17]Março!$J$33</f>
        <v>33.480000000000004</v>
      </c>
      <c r="AE21" s="16">
        <f>[17]Março!$J$34</f>
        <v>25.2</v>
      </c>
      <c r="AF21" s="16">
        <f>[17]Março!$J$35</f>
        <v>60.480000000000004</v>
      </c>
      <c r="AG21" s="33">
        <f t="shared" si="3"/>
        <v>60.480000000000004</v>
      </c>
      <c r="AH21" s="2"/>
    </row>
    <row r="22" spans="1:34" ht="17.100000000000001" customHeight="1" x14ac:dyDescent="0.2">
      <c r="A22" s="14" t="s">
        <v>12</v>
      </c>
      <c r="B22" s="16">
        <f>[18]Março!$J$5</f>
        <v>17.64</v>
      </c>
      <c r="C22" s="16">
        <f>[18]Março!$J$6</f>
        <v>22.68</v>
      </c>
      <c r="D22" s="16">
        <f>[18]Março!$J$7</f>
        <v>25.2</v>
      </c>
      <c r="E22" s="16">
        <f>[18]Março!$J$8</f>
        <v>34.92</v>
      </c>
      <c r="F22" s="16">
        <f>[18]Março!$J$9</f>
        <v>22.32</v>
      </c>
      <c r="G22" s="16">
        <f>[18]Março!$J$10</f>
        <v>28.08</v>
      </c>
      <c r="H22" s="16">
        <f>[18]Março!$J$11</f>
        <v>32.04</v>
      </c>
      <c r="I22" s="16">
        <f>[18]Março!$J$12</f>
        <v>39.96</v>
      </c>
      <c r="J22" s="16">
        <f>[18]Março!$J$13</f>
        <v>22.68</v>
      </c>
      <c r="K22" s="16">
        <f>[18]Março!$J$14</f>
        <v>21.6</v>
      </c>
      <c r="L22" s="16">
        <f>[18]Março!$J$15</f>
        <v>21.96</v>
      </c>
      <c r="M22" s="16">
        <f>[18]Março!$J$16</f>
        <v>24.840000000000003</v>
      </c>
      <c r="N22" s="16">
        <f>[18]Março!$J$17</f>
        <v>22.68</v>
      </c>
      <c r="O22" s="16">
        <f>[18]Março!$J$18</f>
        <v>25.2</v>
      </c>
      <c r="P22" s="16">
        <f>[18]Março!$J$19</f>
        <v>31.319999999999997</v>
      </c>
      <c r="Q22" s="16">
        <f>[18]Março!$J$20</f>
        <v>14.4</v>
      </c>
      <c r="R22" s="16">
        <f>[18]Março!$J$21</f>
        <v>17.28</v>
      </c>
      <c r="S22" s="16">
        <f>[18]Março!$J$22</f>
        <v>23.400000000000002</v>
      </c>
      <c r="T22" s="16">
        <f>[18]Março!$J$23</f>
        <v>18</v>
      </c>
      <c r="U22" s="16">
        <f>[18]Março!$J$24</f>
        <v>15.48</v>
      </c>
      <c r="V22" s="16">
        <f>[18]Março!$J$25</f>
        <v>19.079999999999998</v>
      </c>
      <c r="W22" s="16">
        <f>[18]Março!$J$26</f>
        <v>20.88</v>
      </c>
      <c r="X22" s="16" t="str">
        <f>[18]Março!$J$27</f>
        <v>*</v>
      </c>
      <c r="Y22" s="16" t="str">
        <f>[18]Março!$J$28</f>
        <v>*</v>
      </c>
      <c r="Z22" s="16" t="str">
        <f>[18]Março!$J$29</f>
        <v>*</v>
      </c>
      <c r="AA22" s="16" t="str">
        <f>[18]Março!$J$30</f>
        <v>*</v>
      </c>
      <c r="AB22" s="16" t="str">
        <f>[18]Março!$J$31</f>
        <v>*</v>
      </c>
      <c r="AC22" s="16" t="str">
        <f>[18]Março!$J$32</f>
        <v>*</v>
      </c>
      <c r="AD22" s="16" t="str">
        <f>[18]Março!$J$33</f>
        <v>*</v>
      </c>
      <c r="AE22" s="16" t="str">
        <f>[18]Março!$J$34</f>
        <v>*</v>
      </c>
      <c r="AF22" s="16" t="str">
        <f>[18]Março!$J$35</f>
        <v>*</v>
      </c>
      <c r="AG22" s="33">
        <f t="shared" si="3"/>
        <v>39.96</v>
      </c>
      <c r="AH22" s="2"/>
    </row>
    <row r="23" spans="1:34" ht="17.100000000000001" customHeight="1" x14ac:dyDescent="0.2">
      <c r="A23" s="14" t="s">
        <v>13</v>
      </c>
      <c r="B23" s="16">
        <f>[19]Março!$J$5</f>
        <v>33.119999999999997</v>
      </c>
      <c r="C23" s="16">
        <f>[19]Março!$J$6</f>
        <v>28.8</v>
      </c>
      <c r="D23" s="16">
        <f>[19]Março!$J$7</f>
        <v>31.680000000000003</v>
      </c>
      <c r="E23" s="16">
        <f>[19]Março!$J$8</f>
        <v>46.800000000000004</v>
      </c>
      <c r="F23" s="16">
        <f>[19]Março!$J$9</f>
        <v>22.32</v>
      </c>
      <c r="G23" s="16">
        <f>[19]Março!$J$10</f>
        <v>46.800000000000004</v>
      </c>
      <c r="H23" s="16">
        <f>[19]Março!$J$11</f>
        <v>39.6</v>
      </c>
      <c r="I23" s="16">
        <f>[19]Março!$J$12</f>
        <v>39.6</v>
      </c>
      <c r="J23" s="16">
        <f>[19]Março!$J$13</f>
        <v>39.6</v>
      </c>
      <c r="K23" s="16">
        <f>[19]Março!$J$14</f>
        <v>26.28</v>
      </c>
      <c r="L23" s="16">
        <f>[19]Março!$J$15</f>
        <v>22.32</v>
      </c>
      <c r="M23" s="16">
        <f>[19]Março!$J$16</f>
        <v>25.56</v>
      </c>
      <c r="N23" s="16">
        <f>[19]Março!$J$17</f>
        <v>33.119999999999997</v>
      </c>
      <c r="O23" s="16">
        <f>[19]Março!$J$18</f>
        <v>51.84</v>
      </c>
      <c r="P23" s="16">
        <f>[19]Março!$J$19</f>
        <v>21.96</v>
      </c>
      <c r="Q23" s="16">
        <f>[19]Março!$J$20</f>
        <v>34.56</v>
      </c>
      <c r="R23" s="16">
        <f>[19]Março!$J$21</f>
        <v>32.4</v>
      </c>
      <c r="S23" s="16">
        <f>[19]Março!$J$22</f>
        <v>34.56</v>
      </c>
      <c r="T23" s="16">
        <f>[19]Março!$J$23</f>
        <v>20.88</v>
      </c>
      <c r="U23" s="16">
        <f>[19]Março!$J$24</f>
        <v>23.400000000000002</v>
      </c>
      <c r="V23" s="16">
        <f>[19]Março!$J$25</f>
        <v>32.76</v>
      </c>
      <c r="W23" s="16">
        <f>[19]Março!$J$26</f>
        <v>25.2</v>
      </c>
      <c r="X23" s="16">
        <f>[19]Março!$J$27</f>
        <v>21.96</v>
      </c>
      <c r="Y23" s="16">
        <f>[19]Março!$J$28</f>
        <v>34.56</v>
      </c>
      <c r="Z23" s="16">
        <f>[19]Março!$J$29</f>
        <v>49.32</v>
      </c>
      <c r="AA23" s="16">
        <f>[19]Março!$J$30</f>
        <v>32.4</v>
      </c>
      <c r="AB23" s="16">
        <f>[19]Março!$J$31</f>
        <v>22.32</v>
      </c>
      <c r="AC23" s="16">
        <f>[19]Março!$J$32</f>
        <v>24.48</v>
      </c>
      <c r="AD23" s="16">
        <f>[19]Março!$J$33</f>
        <v>21.6</v>
      </c>
      <c r="AE23" s="16">
        <f>[19]Março!$J$34</f>
        <v>24.840000000000003</v>
      </c>
      <c r="AF23" s="16">
        <f>[19]Março!$J$35</f>
        <v>53.64</v>
      </c>
      <c r="AG23" s="33">
        <f t="shared" si="3"/>
        <v>53.64</v>
      </c>
      <c r="AH23" s="2"/>
    </row>
    <row r="24" spans="1:34" ht="17.100000000000001" customHeight="1" x14ac:dyDescent="0.2">
      <c r="A24" s="14" t="s">
        <v>14</v>
      </c>
      <c r="B24" s="16">
        <f>[20]Março!$J$5</f>
        <v>49.32</v>
      </c>
      <c r="C24" s="16">
        <f>[20]Março!$J$6</f>
        <v>30.240000000000002</v>
      </c>
      <c r="D24" s="16">
        <f>[20]Março!$J$7</f>
        <v>24.840000000000003</v>
      </c>
      <c r="E24" s="16">
        <f>[20]Março!$J$8</f>
        <v>27.36</v>
      </c>
      <c r="F24" s="16">
        <f>[20]Março!$J$9</f>
        <v>30.96</v>
      </c>
      <c r="G24" s="16">
        <f>[20]Março!$J$10</f>
        <v>22.32</v>
      </c>
      <c r="H24" s="16">
        <f>[20]Março!$J$11</f>
        <v>28.8</v>
      </c>
      <c r="I24" s="16">
        <f>[20]Março!$J$12</f>
        <v>27</v>
      </c>
      <c r="J24" s="16">
        <f>[20]Março!$J$13</f>
        <v>48.24</v>
      </c>
      <c r="K24" s="16">
        <f>[20]Março!$J$14</f>
        <v>23.759999999999998</v>
      </c>
      <c r="L24" s="16">
        <f>[20]Março!$J$15</f>
        <v>26.64</v>
      </c>
      <c r="M24" s="16">
        <f>[20]Março!$J$16</f>
        <v>59.04</v>
      </c>
      <c r="N24" s="16">
        <f>[20]Março!$J$17</f>
        <v>59.04</v>
      </c>
      <c r="O24" s="16">
        <f>[20]Março!$J$18</f>
        <v>78.84</v>
      </c>
      <c r="P24" s="16">
        <f>[20]Março!$J$19</f>
        <v>38.159999999999997</v>
      </c>
      <c r="Q24" s="16">
        <f>[20]Março!$J$20</f>
        <v>32.76</v>
      </c>
      <c r="R24" s="16">
        <f>[20]Março!$J$21</f>
        <v>38.519999999999996</v>
      </c>
      <c r="S24" s="16">
        <f>[20]Março!$J$22</f>
        <v>30.96</v>
      </c>
      <c r="T24" s="16">
        <f>[20]Março!$J$23</f>
        <v>28.44</v>
      </c>
      <c r="U24" s="16">
        <f>[20]Março!$J$24</f>
        <v>39.6</v>
      </c>
      <c r="V24" s="16">
        <f>[20]Março!$J$25</f>
        <v>32.4</v>
      </c>
      <c r="W24" s="16">
        <f>[20]Março!$J$26</f>
        <v>32.4</v>
      </c>
      <c r="X24" s="16">
        <f>[20]Março!$J$27</f>
        <v>18.36</v>
      </c>
      <c r="Y24" s="16">
        <f>[20]Março!$J$28</f>
        <v>24.840000000000003</v>
      </c>
      <c r="Z24" s="16">
        <f>[20]Março!$J$29</f>
        <v>20.16</v>
      </c>
      <c r="AA24" s="16">
        <f>[20]Março!$J$30</f>
        <v>27</v>
      </c>
      <c r="AB24" s="16">
        <f>[20]Março!$J$31</f>
        <v>31.680000000000003</v>
      </c>
      <c r="AC24" s="16">
        <f>[20]Março!$J$32</f>
        <v>19.440000000000001</v>
      </c>
      <c r="AD24" s="16">
        <f>[20]Março!$J$33</f>
        <v>41.4</v>
      </c>
      <c r="AE24" s="16">
        <f>[20]Março!$J$34</f>
        <v>51.480000000000004</v>
      </c>
      <c r="AF24" s="16">
        <f>[20]Março!$J$35</f>
        <v>32.04</v>
      </c>
      <c r="AG24" s="33">
        <f t="shared" si="3"/>
        <v>78.84</v>
      </c>
      <c r="AH24" s="2"/>
    </row>
    <row r="25" spans="1:34" ht="17.100000000000001" customHeight="1" x14ac:dyDescent="0.2">
      <c r="A25" s="14" t="s">
        <v>15</v>
      </c>
      <c r="B25" s="16">
        <f>[21]Março!$J$5</f>
        <v>48.24</v>
      </c>
      <c r="C25" s="16">
        <f>[21]Março!$J$6</f>
        <v>39.96</v>
      </c>
      <c r="D25" s="16">
        <f>[21]Março!$J$7</f>
        <v>32.76</v>
      </c>
      <c r="E25" s="16">
        <f>[21]Março!$J$8</f>
        <v>36.36</v>
      </c>
      <c r="F25" s="16">
        <f>[21]Março!$J$9</f>
        <v>22.32</v>
      </c>
      <c r="G25" s="16">
        <f>[21]Março!$J$10</f>
        <v>42.12</v>
      </c>
      <c r="H25" s="16">
        <f>[21]Março!$J$11</f>
        <v>31.319999999999997</v>
      </c>
      <c r="I25" s="16">
        <f>[21]Março!$J$12</f>
        <v>34.200000000000003</v>
      </c>
      <c r="J25" s="16">
        <f>[21]Março!$J$13</f>
        <v>30.6</v>
      </c>
      <c r="K25" s="16">
        <f>[21]Março!$J$14</f>
        <v>29.16</v>
      </c>
      <c r="L25" s="16">
        <f>[21]Março!$J$15</f>
        <v>34.200000000000003</v>
      </c>
      <c r="M25" s="16">
        <f>[21]Março!$J$16</f>
        <v>32.04</v>
      </c>
      <c r="N25" s="16">
        <f>[21]Março!$J$17</f>
        <v>32.4</v>
      </c>
      <c r="O25" s="16">
        <f>[21]Março!$J$18</f>
        <v>33.480000000000004</v>
      </c>
      <c r="P25" s="16">
        <f>[21]Março!$J$19</f>
        <v>27</v>
      </c>
      <c r="Q25" s="16">
        <f>[21]Março!$J$20</f>
        <v>24.48</v>
      </c>
      <c r="R25" s="16">
        <f>[21]Março!$J$21</f>
        <v>49.32</v>
      </c>
      <c r="S25" s="16">
        <f>[21]Março!$J$22</f>
        <v>42.480000000000004</v>
      </c>
      <c r="T25" s="16">
        <f>[21]Março!$J$23</f>
        <v>29.52</v>
      </c>
      <c r="U25" s="16">
        <f>[21]Março!$J$24</f>
        <v>34.56</v>
      </c>
      <c r="V25" s="16">
        <f>[21]Março!$J$25</f>
        <v>35.28</v>
      </c>
      <c r="W25" s="16">
        <f>[21]Março!$J$26</f>
        <v>35.28</v>
      </c>
      <c r="X25" s="16">
        <f>[21]Março!$J$27</f>
        <v>29.880000000000003</v>
      </c>
      <c r="Y25" s="16">
        <f>[21]Março!$J$28</f>
        <v>38.880000000000003</v>
      </c>
      <c r="Z25" s="16">
        <f>[21]Março!$J$29</f>
        <v>37.800000000000004</v>
      </c>
      <c r="AA25" s="16">
        <f>[21]Março!$J$30</f>
        <v>43.2</v>
      </c>
      <c r="AB25" s="16">
        <f>[21]Março!$J$31</f>
        <v>31.319999999999997</v>
      </c>
      <c r="AC25" s="16">
        <f>[21]Março!$J$32</f>
        <v>26.28</v>
      </c>
      <c r="AD25" s="16">
        <f>[21]Março!$J$33</f>
        <v>30.6</v>
      </c>
      <c r="AE25" s="16">
        <f>[21]Março!$J$34</f>
        <v>25.92</v>
      </c>
      <c r="AF25" s="16">
        <f>[21]Março!$J$35</f>
        <v>50.4</v>
      </c>
      <c r="AG25" s="33">
        <f t="shared" si="3"/>
        <v>50.4</v>
      </c>
      <c r="AH25" s="2"/>
    </row>
    <row r="26" spans="1:34" ht="17.100000000000001" customHeight="1" x14ac:dyDescent="0.2">
      <c r="A26" s="14" t="s">
        <v>16</v>
      </c>
      <c r="B26" s="16">
        <f>[22]Março!$J$5</f>
        <v>31.319999999999997</v>
      </c>
      <c r="C26" s="16">
        <f>[22]Março!$J$6</f>
        <v>37.440000000000005</v>
      </c>
      <c r="D26" s="16">
        <f>[22]Março!$J$7</f>
        <v>30.6</v>
      </c>
      <c r="E26" s="16">
        <f>[22]Março!$J$8</f>
        <v>33.480000000000004</v>
      </c>
      <c r="F26" s="16">
        <f>[22]Março!$J$9</f>
        <v>21.96</v>
      </c>
      <c r="G26" s="16">
        <f>[22]Março!$J$10</f>
        <v>26.28</v>
      </c>
      <c r="H26" s="16">
        <f>[22]Março!$J$11</f>
        <v>46.080000000000005</v>
      </c>
      <c r="I26" s="16">
        <f>[22]Março!$J$12</f>
        <v>45</v>
      </c>
      <c r="J26" s="16">
        <f>[22]Março!$J$13</f>
        <v>25.2</v>
      </c>
      <c r="K26" s="16">
        <f>[22]Março!$J$14</f>
        <v>22.68</v>
      </c>
      <c r="L26" s="16">
        <f>[22]Março!$J$15</f>
        <v>16.2</v>
      </c>
      <c r="M26" s="16">
        <f>[22]Março!$J$16</f>
        <v>32.4</v>
      </c>
      <c r="N26" s="16">
        <f>[22]Março!$J$17</f>
        <v>24.840000000000003</v>
      </c>
      <c r="O26" s="16">
        <f>[22]Março!$J$18</f>
        <v>28.44</v>
      </c>
      <c r="P26" s="16">
        <f>[22]Março!$J$19</f>
        <v>16.2</v>
      </c>
      <c r="Q26" s="16">
        <f>[22]Março!$J$20</f>
        <v>19.8</v>
      </c>
      <c r="R26" s="16">
        <f>[22]Março!$J$21</f>
        <v>18.36</v>
      </c>
      <c r="S26" s="16">
        <f>[22]Março!$J$22</f>
        <v>28.8</v>
      </c>
      <c r="T26" s="16">
        <f>[22]Março!$J$23</f>
        <v>49.32</v>
      </c>
      <c r="U26" s="16">
        <f>[22]Março!$J$24</f>
        <v>29.880000000000003</v>
      </c>
      <c r="V26" s="16">
        <f>[22]Março!$J$25</f>
        <v>34.56</v>
      </c>
      <c r="W26" s="16">
        <f>[22]Março!$J$26</f>
        <v>30.6</v>
      </c>
      <c r="X26" s="16">
        <f>[22]Março!$J$27</f>
        <v>22.68</v>
      </c>
      <c r="Y26" s="16">
        <f>[22]Março!$J$28</f>
        <v>32.4</v>
      </c>
      <c r="Z26" s="16">
        <f>[22]Março!$J$29</f>
        <v>37.080000000000005</v>
      </c>
      <c r="AA26" s="16">
        <f>[22]Março!$J$30</f>
        <v>37.440000000000005</v>
      </c>
      <c r="AB26" s="16">
        <f>[22]Março!$J$31</f>
        <v>16.920000000000002</v>
      </c>
      <c r="AC26" s="16">
        <f>[22]Março!$J$32</f>
        <v>0</v>
      </c>
      <c r="AD26" s="16">
        <f>[22]Março!$J$33</f>
        <v>21.240000000000002</v>
      </c>
      <c r="AE26" s="16">
        <f>[22]Março!$J$34</f>
        <v>12.96</v>
      </c>
      <c r="AF26" s="16">
        <f>[22]Março!$J$35</f>
        <v>39.24</v>
      </c>
      <c r="AG26" s="33">
        <f t="shared" ref="AG26:AG32" si="4">MAX(B26:AF26)</f>
        <v>49.32</v>
      </c>
      <c r="AH26" s="2"/>
    </row>
    <row r="27" spans="1:34" ht="17.100000000000001" customHeight="1" x14ac:dyDescent="0.2">
      <c r="A27" s="14" t="s">
        <v>17</v>
      </c>
      <c r="B27" s="16">
        <f>[23]Março!$J$5</f>
        <v>0</v>
      </c>
      <c r="C27" s="16">
        <f>[23]Março!$J$6</f>
        <v>0</v>
      </c>
      <c r="D27" s="16">
        <f>[23]Março!$J$7</f>
        <v>0</v>
      </c>
      <c r="E27" s="16">
        <f>[23]Março!$J$8</f>
        <v>0</v>
      </c>
      <c r="F27" s="16">
        <f>[23]Março!$J$9</f>
        <v>0</v>
      </c>
      <c r="G27" s="16">
        <f>[23]Março!$J$10</f>
        <v>0</v>
      </c>
      <c r="H27" s="16">
        <f>[23]Março!$J$11</f>
        <v>0</v>
      </c>
      <c r="I27" s="16">
        <f>[23]Março!$J$12</f>
        <v>0</v>
      </c>
      <c r="J27" s="16">
        <f>[23]Março!$J$13</f>
        <v>23.759999999999998</v>
      </c>
      <c r="K27" s="16">
        <f>[23]Março!$J$14</f>
        <v>35.28</v>
      </c>
      <c r="L27" s="16">
        <f>[23]Março!$J$15</f>
        <v>25.92</v>
      </c>
      <c r="M27" s="16">
        <f>[23]Março!$J$16</f>
        <v>51.84</v>
      </c>
      <c r="N27" s="16">
        <f>[23]Março!$J$17</f>
        <v>32.04</v>
      </c>
      <c r="O27" s="16">
        <f>[23]Março!$J$18</f>
        <v>24.840000000000003</v>
      </c>
      <c r="P27" s="16">
        <f>[23]Março!$J$19</f>
        <v>30.96</v>
      </c>
      <c r="Q27" s="16">
        <f>[23]Março!$J$20</f>
        <v>22.32</v>
      </c>
      <c r="R27" s="16">
        <f>[23]Março!$J$21</f>
        <v>49.32</v>
      </c>
      <c r="S27" s="16">
        <f>[23]Março!$J$22</f>
        <v>26.64</v>
      </c>
      <c r="T27" s="16">
        <f>[23]Março!$J$23</f>
        <v>29.880000000000003</v>
      </c>
      <c r="U27" s="16">
        <f>[23]Março!$J$24</f>
        <v>22.68</v>
      </c>
      <c r="V27" s="16">
        <f>[23]Março!$J$25</f>
        <v>29.52</v>
      </c>
      <c r="W27" s="16">
        <f>[23]Março!$J$26</f>
        <v>25.2</v>
      </c>
      <c r="X27" s="16">
        <f>[23]Março!$J$27</f>
        <v>25.2</v>
      </c>
      <c r="Y27" s="16">
        <f>[23]Março!$J$28</f>
        <v>29.880000000000003</v>
      </c>
      <c r="Z27" s="16">
        <f>[23]Março!$J$29</f>
        <v>25.56</v>
      </c>
      <c r="AA27" s="16">
        <f>[23]Março!$J$30</f>
        <v>42.12</v>
      </c>
      <c r="AB27" s="16">
        <f>[23]Março!$J$31</f>
        <v>35.28</v>
      </c>
      <c r="AC27" s="16">
        <f>[23]Março!$J$32</f>
        <v>51.480000000000004</v>
      </c>
      <c r="AD27" s="16">
        <f>[23]Março!$J$33</f>
        <v>21.240000000000002</v>
      </c>
      <c r="AE27" s="16">
        <f>[23]Março!$J$34</f>
        <v>19.440000000000001</v>
      </c>
      <c r="AF27" s="16">
        <f>[23]Março!$J$35</f>
        <v>60.12</v>
      </c>
      <c r="AG27" s="33">
        <f t="shared" si="4"/>
        <v>60.12</v>
      </c>
      <c r="AH27" s="2"/>
    </row>
    <row r="28" spans="1:34" ht="17.100000000000001" customHeight="1" x14ac:dyDescent="0.2">
      <c r="A28" s="14" t="s">
        <v>18</v>
      </c>
      <c r="B28" s="16" t="str">
        <f>[24]Março!$J$5</f>
        <v>*</v>
      </c>
      <c r="C28" s="16" t="str">
        <f>[24]Março!$J$6</f>
        <v>*</v>
      </c>
      <c r="D28" s="16" t="str">
        <f>[24]Março!$J$7</f>
        <v>*</v>
      </c>
      <c r="E28" s="16" t="str">
        <f>[24]Março!$J$8</f>
        <v>*</v>
      </c>
      <c r="F28" s="16" t="str">
        <f>[24]Março!$J$9</f>
        <v>*</v>
      </c>
      <c r="G28" s="16" t="str">
        <f>[24]Março!$J$10</f>
        <v>*</v>
      </c>
      <c r="H28" s="16" t="str">
        <f>[24]Março!$J$11</f>
        <v>*</v>
      </c>
      <c r="I28" s="16" t="str">
        <f>[24]Março!$J$12</f>
        <v>*</v>
      </c>
      <c r="J28" s="16" t="str">
        <f>[24]Março!$J$13</f>
        <v>*</v>
      </c>
      <c r="K28" s="16" t="str">
        <f>[24]Março!$J$14</f>
        <v>*</v>
      </c>
      <c r="L28" s="16" t="str">
        <f>[24]Março!$J$15</f>
        <v>*</v>
      </c>
      <c r="M28" s="16" t="str">
        <f>[24]Março!$J$16</f>
        <v>*</v>
      </c>
      <c r="N28" s="16" t="str">
        <f>[24]Março!$J$17</f>
        <v>*</v>
      </c>
      <c r="O28" s="16" t="str">
        <f>[24]Março!$J$18</f>
        <v>*</v>
      </c>
      <c r="P28" s="16" t="str">
        <f>[24]Março!$J$19</f>
        <v>*</v>
      </c>
      <c r="Q28" s="16" t="str">
        <f>[24]Março!$J$20</f>
        <v>*</v>
      </c>
      <c r="R28" s="16" t="str">
        <f>[24]Março!$J$21</f>
        <v>*</v>
      </c>
      <c r="S28" s="16" t="str">
        <f>[24]Março!$J$22</f>
        <v>*</v>
      </c>
      <c r="T28" s="16" t="str">
        <f>[24]Março!$J$23</f>
        <v>*</v>
      </c>
      <c r="U28" s="16" t="str">
        <f>[24]Março!$J$24</f>
        <v>*</v>
      </c>
      <c r="V28" s="16" t="str">
        <f>[24]Março!$J$25</f>
        <v>*</v>
      </c>
      <c r="W28" s="16" t="str">
        <f>[24]Março!$J$26</f>
        <v>*</v>
      </c>
      <c r="X28" s="16" t="str">
        <f>[24]Março!$J$27</f>
        <v>*</v>
      </c>
      <c r="Y28" s="16" t="str">
        <f>[24]Março!$J$28</f>
        <v>*</v>
      </c>
      <c r="Z28" s="16" t="str">
        <f>[24]Março!$J$29</f>
        <v>*</v>
      </c>
      <c r="AA28" s="16" t="str">
        <f>[24]Março!$J$30</f>
        <v>*</v>
      </c>
      <c r="AB28" s="16" t="str">
        <f>[24]Março!$J$31</f>
        <v>*</v>
      </c>
      <c r="AC28" s="16" t="str">
        <f>[24]Março!$J$32</f>
        <v>*</v>
      </c>
      <c r="AD28" s="16" t="str">
        <f>[24]Março!$J$33</f>
        <v>*</v>
      </c>
      <c r="AE28" s="16" t="str">
        <f>[24]Março!$J$34</f>
        <v>*</v>
      </c>
      <c r="AF28" s="16" t="str">
        <f>[24]Março!$J$35</f>
        <v>*</v>
      </c>
      <c r="AG28" s="33" t="s">
        <v>140</v>
      </c>
      <c r="AH28" s="2"/>
    </row>
    <row r="29" spans="1:34" ht="17.100000000000001" customHeight="1" x14ac:dyDescent="0.2">
      <c r="A29" s="14" t="s">
        <v>19</v>
      </c>
      <c r="B29" s="16">
        <f>[25]Março!$J$5</f>
        <v>39.24</v>
      </c>
      <c r="C29" s="16">
        <f>[25]Março!$J$6</f>
        <v>37.800000000000004</v>
      </c>
      <c r="D29" s="16">
        <f>[25]Março!$J$7</f>
        <v>37.080000000000005</v>
      </c>
      <c r="E29" s="16">
        <f>[25]Março!$J$8</f>
        <v>48.96</v>
      </c>
      <c r="F29" s="16">
        <f>[25]Março!$J$9</f>
        <v>30.6</v>
      </c>
      <c r="G29" s="16">
        <f>[25]Março!$J$10</f>
        <v>36.72</v>
      </c>
      <c r="H29" s="16">
        <f>[25]Março!$J$11</f>
        <v>31.319999999999997</v>
      </c>
      <c r="I29" s="16">
        <f>[25]Março!$J$12</f>
        <v>37.440000000000005</v>
      </c>
      <c r="J29" s="16">
        <f>[25]Março!$J$13</f>
        <v>24.12</v>
      </c>
      <c r="K29" s="16">
        <f>[25]Março!$J$14</f>
        <v>26.64</v>
      </c>
      <c r="L29" s="16">
        <f>[25]Março!$J$15</f>
        <v>29.52</v>
      </c>
      <c r="M29" s="16">
        <f>[25]Março!$J$16</f>
        <v>38.159999999999997</v>
      </c>
      <c r="N29" s="16">
        <f>[25]Março!$J$17</f>
        <v>40.32</v>
      </c>
      <c r="O29" s="16">
        <f>[25]Março!$J$18</f>
        <v>34.92</v>
      </c>
      <c r="P29" s="16">
        <f>[25]Março!$J$19</f>
        <v>39.24</v>
      </c>
      <c r="Q29" s="16">
        <f>[25]Março!$J$20</f>
        <v>17.28</v>
      </c>
      <c r="R29" s="16">
        <f>[25]Março!$J$21</f>
        <v>28.08</v>
      </c>
      <c r="S29" s="16">
        <f>[25]Março!$J$22</f>
        <v>29.16</v>
      </c>
      <c r="T29" s="16">
        <f>[25]Março!$J$23</f>
        <v>33.840000000000003</v>
      </c>
      <c r="U29" s="16">
        <f>[25]Março!$J$24</f>
        <v>33.480000000000004</v>
      </c>
      <c r="V29" s="16">
        <f>[25]Março!$J$25</f>
        <v>38.519999999999996</v>
      </c>
      <c r="W29" s="16">
        <f>[25]Março!$J$26</f>
        <v>33.119999999999997</v>
      </c>
      <c r="X29" s="16">
        <f>[25]Março!$J$27</f>
        <v>21.6</v>
      </c>
      <c r="Y29" s="16">
        <f>[25]Março!$J$28</f>
        <v>38.880000000000003</v>
      </c>
      <c r="Z29" s="16">
        <f>[25]Março!$J$29</f>
        <v>32.4</v>
      </c>
      <c r="AA29" s="16">
        <f>[25]Março!$J$30</f>
        <v>43.92</v>
      </c>
      <c r="AB29" s="16">
        <f>[25]Março!$J$31</f>
        <v>25.56</v>
      </c>
      <c r="AC29" s="16">
        <f>[25]Março!$J$32</f>
        <v>25.2</v>
      </c>
      <c r="AD29" s="16">
        <f>[25]Março!$J$33</f>
        <v>24.12</v>
      </c>
      <c r="AE29" s="16">
        <f>[25]Março!$J$34</f>
        <v>23.040000000000003</v>
      </c>
      <c r="AF29" s="16">
        <f>[25]Março!$J$35</f>
        <v>19.440000000000001</v>
      </c>
      <c r="AG29" s="33">
        <f t="shared" si="4"/>
        <v>48.96</v>
      </c>
      <c r="AH29" s="2"/>
    </row>
    <row r="30" spans="1:34" ht="17.100000000000001" customHeight="1" x14ac:dyDescent="0.2">
      <c r="A30" s="14" t="s">
        <v>31</v>
      </c>
      <c r="B30" s="16" t="str">
        <f>[26]Março!$J$5</f>
        <v>*</v>
      </c>
      <c r="C30" s="16" t="str">
        <f>[26]Março!$J$6</f>
        <v>*</v>
      </c>
      <c r="D30" s="16" t="str">
        <f>[26]Março!$J$7</f>
        <v>*</v>
      </c>
      <c r="E30" s="16" t="str">
        <f>[26]Março!$J$8</f>
        <v>*</v>
      </c>
      <c r="F30" s="16" t="str">
        <f>[26]Março!$J$9</f>
        <v>*</v>
      </c>
      <c r="G30" s="16" t="str">
        <f>[26]Março!$J$10</f>
        <v>*</v>
      </c>
      <c r="H30" s="16" t="str">
        <f>[26]Março!$J$11</f>
        <v>*</v>
      </c>
      <c r="I30" s="16" t="str">
        <f>[26]Março!$J$12</f>
        <v>*</v>
      </c>
      <c r="J30" s="16" t="str">
        <f>[26]Março!$J$13</f>
        <v>*</v>
      </c>
      <c r="K30" s="16" t="str">
        <f>[26]Março!$J$14</f>
        <v>*</v>
      </c>
      <c r="L30" s="16" t="str">
        <f>[26]Março!$J$15</f>
        <v>*</v>
      </c>
      <c r="M30" s="16" t="str">
        <f>[26]Março!$J$16</f>
        <v>*</v>
      </c>
      <c r="N30" s="16" t="str">
        <f>[26]Março!$J$17</f>
        <v>*</v>
      </c>
      <c r="O30" s="16" t="str">
        <f>[26]Março!$J$18</f>
        <v>*</v>
      </c>
      <c r="P30" s="16" t="str">
        <f>[26]Março!$J$19</f>
        <v>*</v>
      </c>
      <c r="Q30" s="16" t="str">
        <f>[26]Março!$J$20</f>
        <v>*</v>
      </c>
      <c r="R30" s="16" t="str">
        <f>[26]Março!$J$21</f>
        <v>*</v>
      </c>
      <c r="S30" s="16" t="str">
        <f>[26]Março!$J$22</f>
        <v>*</v>
      </c>
      <c r="T30" s="16" t="str">
        <f>[26]Março!$J$23</f>
        <v>*</v>
      </c>
      <c r="U30" s="16" t="str">
        <f>[26]Março!$J$24</f>
        <v>*</v>
      </c>
      <c r="V30" s="16" t="str">
        <f>[26]Março!$J$25</f>
        <v>*</v>
      </c>
      <c r="W30" s="16" t="str">
        <f>[26]Março!$J$26</f>
        <v>*</v>
      </c>
      <c r="X30" s="16" t="str">
        <f>[26]Março!$J$27</f>
        <v>*</v>
      </c>
      <c r="Y30" s="16" t="str">
        <f>[26]Março!$J$28</f>
        <v>*</v>
      </c>
      <c r="Z30" s="16" t="str">
        <f>[26]Março!$J$29</f>
        <v>*</v>
      </c>
      <c r="AA30" s="16" t="str">
        <f>[26]Março!$J$30</f>
        <v>*</v>
      </c>
      <c r="AB30" s="16" t="str">
        <f>[26]Março!$J$31</f>
        <v>*</v>
      </c>
      <c r="AC30" s="16" t="str">
        <f>[26]Março!$J$32</f>
        <v>*</v>
      </c>
      <c r="AD30" s="16" t="str">
        <f>[26]Março!$J$33</f>
        <v>*</v>
      </c>
      <c r="AE30" s="16" t="str">
        <f>[26]Março!$J$34</f>
        <v>*</v>
      </c>
      <c r="AF30" s="16" t="str">
        <f>[26]Março!$J$35</f>
        <v>*</v>
      </c>
      <c r="AG30" s="33">
        <f t="shared" si="4"/>
        <v>0</v>
      </c>
      <c r="AH30" s="2"/>
    </row>
    <row r="31" spans="1:34" ht="17.100000000000001" customHeight="1" x14ac:dyDescent="0.2">
      <c r="A31" s="14" t="s">
        <v>49</v>
      </c>
      <c r="B31" s="16">
        <f>[27]Março!$J$5</f>
        <v>61.2</v>
      </c>
      <c r="C31" s="16">
        <f>[27]Março!$J$6</f>
        <v>46.440000000000005</v>
      </c>
      <c r="D31" s="16">
        <f>[27]Março!$J$7</f>
        <v>45</v>
      </c>
      <c r="E31" s="16">
        <f>[27]Março!$J$8</f>
        <v>40.680000000000007</v>
      </c>
      <c r="F31" s="16">
        <f>[27]Março!$J$9</f>
        <v>53.28</v>
      </c>
      <c r="G31" s="16">
        <f>[27]Março!$J$10</f>
        <v>29.880000000000003</v>
      </c>
      <c r="H31" s="16">
        <f>[27]Março!$J$11</f>
        <v>36.72</v>
      </c>
      <c r="I31" s="16">
        <f>[27]Março!$J$12</f>
        <v>27.720000000000002</v>
      </c>
      <c r="J31" s="16">
        <f>[27]Março!$J$13</f>
        <v>46.800000000000004</v>
      </c>
      <c r="K31" s="16">
        <f>[27]Março!$J$14</f>
        <v>34.56</v>
      </c>
      <c r="L31" s="16">
        <f>[27]Março!$J$15</f>
        <v>30.96</v>
      </c>
      <c r="M31" s="16">
        <f>[27]Março!$J$16</f>
        <v>31.680000000000003</v>
      </c>
      <c r="N31" s="16">
        <f>[27]Março!$J$17</f>
        <v>37.080000000000005</v>
      </c>
      <c r="O31" s="16">
        <f>[27]Março!$J$18</f>
        <v>30.6</v>
      </c>
      <c r="P31" s="16">
        <f>[27]Março!$J$19</f>
        <v>33.119999999999997</v>
      </c>
      <c r="Q31" s="16">
        <f>[27]Março!$J$20</f>
        <v>31.319999999999997</v>
      </c>
      <c r="R31" s="16">
        <f>[27]Março!$J$21</f>
        <v>30.6</v>
      </c>
      <c r="S31" s="16">
        <f>[27]Março!$J$22</f>
        <v>45.72</v>
      </c>
      <c r="T31" s="16">
        <f>[27]Março!$J$23</f>
        <v>48.96</v>
      </c>
      <c r="U31" s="16">
        <f>[27]Março!$J$24</f>
        <v>39.24</v>
      </c>
      <c r="V31" s="16">
        <f>[27]Março!$J$25</f>
        <v>32.76</v>
      </c>
      <c r="W31" s="16">
        <f>[27]Março!$J$26</f>
        <v>36.72</v>
      </c>
      <c r="X31" s="16">
        <f>[27]Março!$J$27</f>
        <v>33.119999999999997</v>
      </c>
      <c r="Y31" s="16">
        <f>[27]Março!$J$28</f>
        <v>54</v>
      </c>
      <c r="Z31" s="16">
        <f>[27]Março!$J$29</f>
        <v>35.64</v>
      </c>
      <c r="AA31" s="16">
        <f>[27]Março!$J$30</f>
        <v>33.119999999999997</v>
      </c>
      <c r="AB31" s="16">
        <f>[27]Março!$J$31</f>
        <v>49.32</v>
      </c>
      <c r="AC31" s="16">
        <f>[27]Março!$J$32</f>
        <v>26.64</v>
      </c>
      <c r="AD31" s="16">
        <f>[27]Março!$J$33</f>
        <v>29.16</v>
      </c>
      <c r="AE31" s="16">
        <f>[27]Março!$J$34</f>
        <v>36.36</v>
      </c>
      <c r="AF31" s="16">
        <f>[27]Março!$J$35</f>
        <v>36</v>
      </c>
      <c r="AG31" s="33">
        <f>MAX(B31:AF31)</f>
        <v>61.2</v>
      </c>
      <c r="AH31" s="2"/>
    </row>
    <row r="32" spans="1:34" ht="17.100000000000001" customHeight="1" x14ac:dyDescent="0.2">
      <c r="A32" s="14" t="s">
        <v>20</v>
      </c>
      <c r="B32" s="16">
        <f>[28]Março!$J$5</f>
        <v>26.64</v>
      </c>
      <c r="C32" s="16">
        <f>[28]Março!$J$6</f>
        <v>35.28</v>
      </c>
      <c r="D32" s="16">
        <f>[28]Março!$J$7</f>
        <v>25.92</v>
      </c>
      <c r="E32" s="16">
        <f>[28]Março!$J$8</f>
        <v>21.6</v>
      </c>
      <c r="F32" s="16">
        <f>[28]Março!$J$9</f>
        <v>25.56</v>
      </c>
      <c r="G32" s="16">
        <f>[28]Março!$J$10</f>
        <v>35.28</v>
      </c>
      <c r="H32" s="16">
        <f>[28]Março!$J$11</f>
        <v>35.28</v>
      </c>
      <c r="I32" s="16">
        <f>[28]Março!$J$12</f>
        <v>33.480000000000004</v>
      </c>
      <c r="J32" s="16">
        <f>[28]Março!$J$13</f>
        <v>44.28</v>
      </c>
      <c r="K32" s="16">
        <f>[28]Março!$J$14</f>
        <v>32.76</v>
      </c>
      <c r="L32" s="16">
        <f>[28]Março!$J$15</f>
        <v>59.760000000000005</v>
      </c>
      <c r="M32" s="16">
        <f>[28]Março!$J$16</f>
        <v>56.16</v>
      </c>
      <c r="N32" s="16">
        <f>[28]Março!$J$17</f>
        <v>46.080000000000005</v>
      </c>
      <c r="O32" s="16">
        <f>[28]Março!$J$18</f>
        <v>59.4</v>
      </c>
      <c r="P32" s="16">
        <f>[28]Março!$J$19</f>
        <v>39.6</v>
      </c>
      <c r="Q32" s="16">
        <f>[28]Março!$J$20</f>
        <v>16.559999999999999</v>
      </c>
      <c r="R32" s="16">
        <f>[28]Março!$J$21</f>
        <v>23.759999999999998</v>
      </c>
      <c r="S32" s="16">
        <f>[28]Março!$J$22</f>
        <v>22.32</v>
      </c>
      <c r="T32" s="16">
        <f>[28]Março!$J$23</f>
        <v>32.04</v>
      </c>
      <c r="U32" s="16">
        <f>[28]Março!$J$24</f>
        <v>26.64</v>
      </c>
      <c r="V32" s="16">
        <f>[28]Março!$J$25</f>
        <v>31.680000000000003</v>
      </c>
      <c r="W32" s="16">
        <f>[28]Março!$J$26</f>
        <v>18.36</v>
      </c>
      <c r="X32" s="16">
        <f>[28]Março!$J$27</f>
        <v>18.36</v>
      </c>
      <c r="Y32" s="16">
        <f>[28]Março!$J$28</f>
        <v>21.6</v>
      </c>
      <c r="Z32" s="16">
        <f>[28]Março!$J$29</f>
        <v>17.28</v>
      </c>
      <c r="AA32" s="16">
        <f>[28]Março!$J$30</f>
        <v>18.720000000000002</v>
      </c>
      <c r="AB32" s="16">
        <f>[28]Março!$J$31</f>
        <v>36.36</v>
      </c>
      <c r="AC32" s="16">
        <f>[28]Março!$J$32</f>
        <v>18.36</v>
      </c>
      <c r="AD32" s="16">
        <f>[28]Março!$J$33</f>
        <v>19.440000000000001</v>
      </c>
      <c r="AE32" s="16">
        <f>[28]Março!$J$34</f>
        <v>30.6</v>
      </c>
      <c r="AF32" s="16">
        <f>[28]Março!$J$35</f>
        <v>15.48</v>
      </c>
      <c r="AG32" s="33">
        <f t="shared" si="4"/>
        <v>59.760000000000005</v>
      </c>
      <c r="AH32" s="2"/>
    </row>
    <row r="33" spans="1:35" s="5" customFormat="1" ht="17.100000000000001" customHeight="1" thickBot="1" x14ac:dyDescent="0.25">
      <c r="A33" s="81" t="s">
        <v>33</v>
      </c>
      <c r="B33" s="82">
        <f t="shared" ref="B33:AG33" si="5">MAX(B5:B32)</f>
        <v>61.2</v>
      </c>
      <c r="C33" s="82">
        <f t="shared" si="5"/>
        <v>53.28</v>
      </c>
      <c r="D33" s="82">
        <f t="shared" si="5"/>
        <v>52.92</v>
      </c>
      <c r="E33" s="82">
        <f t="shared" si="5"/>
        <v>61.2</v>
      </c>
      <c r="F33" s="82">
        <f t="shared" si="5"/>
        <v>53.28</v>
      </c>
      <c r="G33" s="82">
        <f t="shared" si="5"/>
        <v>74.52</v>
      </c>
      <c r="H33" s="82">
        <f t="shared" si="5"/>
        <v>46.080000000000005</v>
      </c>
      <c r="I33" s="82">
        <f t="shared" si="5"/>
        <v>53.64</v>
      </c>
      <c r="J33" s="82">
        <f t="shared" si="5"/>
        <v>54</v>
      </c>
      <c r="K33" s="82">
        <f t="shared" si="5"/>
        <v>38.880000000000003</v>
      </c>
      <c r="L33" s="82">
        <f t="shared" si="5"/>
        <v>59.760000000000005</v>
      </c>
      <c r="M33" s="82">
        <f t="shared" si="5"/>
        <v>59.04</v>
      </c>
      <c r="N33" s="82">
        <f t="shared" si="5"/>
        <v>81.72</v>
      </c>
      <c r="O33" s="82">
        <f t="shared" si="5"/>
        <v>78.84</v>
      </c>
      <c r="P33" s="82">
        <f t="shared" si="5"/>
        <v>47.519999999999996</v>
      </c>
      <c r="Q33" s="82">
        <f t="shared" si="5"/>
        <v>41.04</v>
      </c>
      <c r="R33" s="82">
        <f t="shared" si="5"/>
        <v>63.72</v>
      </c>
      <c r="S33" s="82">
        <f t="shared" si="5"/>
        <v>85.32</v>
      </c>
      <c r="T33" s="82">
        <f t="shared" si="5"/>
        <v>51.480000000000004</v>
      </c>
      <c r="U33" s="82">
        <f t="shared" si="5"/>
        <v>39.6</v>
      </c>
      <c r="V33" s="82">
        <f t="shared" si="5"/>
        <v>47.88</v>
      </c>
      <c r="W33" s="82">
        <f t="shared" si="5"/>
        <v>45</v>
      </c>
      <c r="X33" s="82">
        <f t="shared" si="5"/>
        <v>33.119999999999997</v>
      </c>
      <c r="Y33" s="82">
        <f t="shared" si="5"/>
        <v>54</v>
      </c>
      <c r="Z33" s="82">
        <f t="shared" si="5"/>
        <v>52.2</v>
      </c>
      <c r="AA33" s="82">
        <f t="shared" si="5"/>
        <v>52.56</v>
      </c>
      <c r="AB33" s="82">
        <f t="shared" si="5"/>
        <v>83.160000000000011</v>
      </c>
      <c r="AC33" s="82">
        <f t="shared" si="5"/>
        <v>51.480000000000004</v>
      </c>
      <c r="AD33" s="82">
        <f t="shared" si="5"/>
        <v>47.519999999999996</v>
      </c>
      <c r="AE33" s="82">
        <f t="shared" si="5"/>
        <v>51.480000000000004</v>
      </c>
      <c r="AF33" s="82">
        <f t="shared" si="5"/>
        <v>60.839999999999996</v>
      </c>
      <c r="AG33" s="120">
        <f t="shared" si="5"/>
        <v>85.32</v>
      </c>
      <c r="AH33" s="10"/>
    </row>
    <row r="34" spans="1:35" x14ac:dyDescent="0.2">
      <c r="A34" s="84"/>
      <c r="B34" s="85"/>
      <c r="C34" s="85"/>
      <c r="D34" s="85"/>
      <c r="E34" s="85"/>
      <c r="F34" s="85"/>
      <c r="G34" s="85"/>
      <c r="H34" s="85"/>
      <c r="I34" s="85"/>
      <c r="J34" s="85"/>
      <c r="K34" s="85"/>
      <c r="L34" s="85"/>
      <c r="M34" s="85"/>
      <c r="N34" s="85"/>
      <c r="O34" s="85"/>
      <c r="P34" s="85"/>
      <c r="Q34" s="85"/>
      <c r="R34" s="85"/>
      <c r="S34" s="85"/>
      <c r="T34" s="85"/>
      <c r="U34" s="85"/>
      <c r="V34" s="85"/>
      <c r="W34" s="85"/>
      <c r="X34" s="85"/>
      <c r="Y34" s="85"/>
      <c r="Z34" s="85"/>
      <c r="AA34" s="85"/>
      <c r="AB34" s="85"/>
      <c r="AC34" s="85"/>
      <c r="AD34" s="86"/>
      <c r="AE34" s="87"/>
      <c r="AF34" s="88"/>
      <c r="AG34" s="89"/>
      <c r="AH34"/>
    </row>
    <row r="35" spans="1:35" x14ac:dyDescent="0.2">
      <c r="A35" s="95"/>
      <c r="B35" s="91"/>
      <c r="C35" s="91"/>
      <c r="D35" s="92" t="s">
        <v>139</v>
      </c>
      <c r="E35" s="92"/>
      <c r="F35" s="92"/>
      <c r="G35" s="92"/>
      <c r="H35" s="93"/>
      <c r="I35" s="93"/>
      <c r="J35" s="93"/>
      <c r="K35" s="93"/>
      <c r="L35" s="93"/>
      <c r="M35" s="93" t="s">
        <v>51</v>
      </c>
      <c r="N35" s="93"/>
      <c r="O35" s="93"/>
      <c r="P35" s="93"/>
      <c r="Q35" s="93"/>
      <c r="R35" s="93"/>
      <c r="S35" s="93"/>
      <c r="T35" s="93"/>
      <c r="U35" s="93"/>
      <c r="V35" s="93" t="s">
        <v>59</v>
      </c>
      <c r="W35" s="93"/>
      <c r="X35" s="93"/>
      <c r="Y35" s="93"/>
      <c r="Z35" s="93"/>
      <c r="AA35" s="93"/>
      <c r="AB35" s="93"/>
      <c r="AC35" s="93"/>
      <c r="AD35" s="91"/>
      <c r="AE35" s="93"/>
      <c r="AF35" s="93"/>
      <c r="AG35" s="94"/>
      <c r="AH35" s="2"/>
    </row>
    <row r="36" spans="1:35" x14ac:dyDescent="0.2">
      <c r="A36" s="95"/>
      <c r="B36" s="93"/>
      <c r="C36" s="93"/>
      <c r="D36" s="93"/>
      <c r="E36" s="93"/>
      <c r="F36" s="93"/>
      <c r="G36" s="93"/>
      <c r="H36" s="93"/>
      <c r="I36" s="93"/>
      <c r="J36" s="96"/>
      <c r="K36" s="96"/>
      <c r="L36" s="96"/>
      <c r="M36" s="96" t="s">
        <v>52</v>
      </c>
      <c r="N36" s="96"/>
      <c r="O36" s="96"/>
      <c r="P36" s="96"/>
      <c r="Q36" s="93"/>
      <c r="R36" s="93"/>
      <c r="S36" s="93"/>
      <c r="T36" s="93"/>
      <c r="U36" s="93"/>
      <c r="V36" s="96" t="s">
        <v>60</v>
      </c>
      <c r="W36" s="96"/>
      <c r="X36" s="93"/>
      <c r="Y36" s="93"/>
      <c r="Z36" s="93"/>
      <c r="AA36" s="93"/>
      <c r="AB36" s="93"/>
      <c r="AC36" s="93"/>
      <c r="AD36" s="91"/>
      <c r="AE36" s="97"/>
      <c r="AF36" s="98"/>
      <c r="AG36" s="99"/>
      <c r="AH36" s="2"/>
      <c r="AI36" s="2"/>
    </row>
    <row r="37" spans="1:35" ht="13.5" thickBot="1" x14ac:dyDescent="0.25">
      <c r="A37" s="102"/>
      <c r="B37" s="103"/>
      <c r="C37" s="103"/>
      <c r="D37" s="103"/>
      <c r="E37" s="103"/>
      <c r="F37" s="103"/>
      <c r="G37" s="103"/>
      <c r="H37" s="103"/>
      <c r="I37" s="103"/>
      <c r="J37" s="103"/>
      <c r="K37" s="103"/>
      <c r="L37" s="103"/>
      <c r="M37" s="103"/>
      <c r="N37" s="103"/>
      <c r="O37" s="103"/>
      <c r="P37" s="103"/>
      <c r="Q37" s="103"/>
      <c r="R37" s="103"/>
      <c r="S37" s="103"/>
      <c r="T37" s="103"/>
      <c r="U37" s="103"/>
      <c r="V37" s="103"/>
      <c r="W37" s="103"/>
      <c r="X37" s="103"/>
      <c r="Y37" s="103"/>
      <c r="Z37" s="103"/>
      <c r="AA37" s="103"/>
      <c r="AB37" s="103"/>
      <c r="AC37" s="103"/>
      <c r="AD37" s="106"/>
      <c r="AE37" s="107"/>
      <c r="AF37" s="108"/>
      <c r="AG37" s="110"/>
      <c r="AH37" s="24"/>
      <c r="AI37" s="2"/>
    </row>
    <row r="38" spans="1:35" x14ac:dyDescent="0.2">
      <c r="B38" s="78"/>
      <c r="C38" s="79"/>
      <c r="D38" s="79"/>
      <c r="E38" s="79"/>
      <c r="F38" s="79"/>
      <c r="G38" s="79"/>
      <c r="H38" s="79"/>
      <c r="I38" s="79"/>
      <c r="J38" s="3"/>
      <c r="K38" s="79"/>
      <c r="L38" s="3"/>
      <c r="M38" s="79"/>
      <c r="N38" s="79"/>
      <c r="O38" s="3"/>
      <c r="AG38" s="9"/>
      <c r="AH38" s="2"/>
    </row>
    <row r="41" spans="1:35" x14ac:dyDescent="0.2">
      <c r="H41" s="2" t="s">
        <v>50</v>
      </c>
      <c r="M41" s="2" t="s">
        <v>50</v>
      </c>
    </row>
    <row r="42" spans="1:35" x14ac:dyDescent="0.2">
      <c r="G42" s="2" t="s">
        <v>50</v>
      </c>
      <c r="Y42" s="2" t="s">
        <v>50</v>
      </c>
    </row>
    <row r="43" spans="1:35" x14ac:dyDescent="0.2">
      <c r="J43" s="2" t="s">
        <v>50</v>
      </c>
      <c r="P43" s="2" t="s">
        <v>50</v>
      </c>
    </row>
  </sheetData>
  <mergeCells count="34">
    <mergeCell ref="AF3:AF4"/>
    <mergeCell ref="B2:AG2"/>
    <mergeCell ref="A1:AG1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  <mergeCell ref="L3:L4"/>
    <mergeCell ref="O3:O4"/>
    <mergeCell ref="P3:P4"/>
    <mergeCell ref="M3:M4"/>
    <mergeCell ref="V3:V4"/>
    <mergeCell ref="U3:U4"/>
    <mergeCell ref="Q3:Q4"/>
    <mergeCell ref="R3:R4"/>
    <mergeCell ref="S3:S4"/>
    <mergeCell ref="T3:T4"/>
    <mergeCell ref="N3:N4"/>
    <mergeCell ref="W3:W4"/>
    <mergeCell ref="AE3:AE4"/>
    <mergeCell ref="X3:X4"/>
    <mergeCell ref="AB3:AB4"/>
    <mergeCell ref="AC3:AC4"/>
    <mergeCell ref="AD3:AD4"/>
    <mergeCell ref="Y3:Y4"/>
    <mergeCell ref="Z3:Z4"/>
    <mergeCell ref="AA3:AA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65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cellWatches>
    <cellWatch r="AE33"/>
  </cellWatch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11</vt:i4>
      </vt:variant>
      <vt:variant>
        <vt:lpstr>Intervalos nomeados</vt:lpstr>
      </vt:variant>
      <vt:variant>
        <vt:i4>10</vt:i4>
      </vt:variant>
    </vt:vector>
  </HeadingPairs>
  <TitlesOfParts>
    <vt:vector size="21" baseType="lpstr">
      <vt:lpstr>TempInst</vt:lpstr>
      <vt:lpstr>TempMax</vt:lpstr>
      <vt:lpstr>TempMin</vt:lpstr>
      <vt:lpstr>UmidInst</vt:lpstr>
      <vt:lpstr>UmidMax</vt:lpstr>
      <vt:lpstr>UmidMin</vt:lpstr>
      <vt:lpstr>VelVentoMax</vt:lpstr>
      <vt:lpstr>DirVento</vt:lpstr>
      <vt:lpstr>RajadaVento</vt:lpstr>
      <vt:lpstr>Chuva</vt:lpstr>
      <vt:lpstr>ESTAÇÕES METEOROLÓGICAS</vt:lpstr>
      <vt:lpstr>Chuva!Area_de_impressao</vt:lpstr>
      <vt:lpstr>DirVento!Area_de_impressao</vt:lpstr>
      <vt:lpstr>RajadaVento!Area_de_impressao</vt:lpstr>
      <vt:lpstr>TempInst!Area_de_impressao</vt:lpstr>
      <vt:lpstr>TempMax!Area_de_impressao</vt:lpstr>
      <vt:lpstr>TempMin!Area_de_impressao</vt:lpstr>
      <vt:lpstr>UmidInst!Area_de_impressao</vt:lpstr>
      <vt:lpstr>UmidMax!Area_de_impressao</vt:lpstr>
      <vt:lpstr>UmidMin!Area_de_impressao</vt:lpstr>
      <vt:lpstr>VelVentoMax!Area_de_impressao</vt:lpstr>
    </vt:vector>
  </TitlesOfParts>
  <Company>-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Centro de Monitoramento de Tempo, do Clima e dos Recursos Hídricos  de Mato Grosso do Sul (Cemtec-MS)</dc:creator>
  <dc:description>Centro de Monitoramento de Tempo, do Clima e dos Recursos Hídricos  de Mato Grosso do Sul (Cemtec-MS)</dc:description>
  <cp:lastModifiedBy>Carlos Eduardo Borges Daniel</cp:lastModifiedBy>
  <cp:lastPrinted>2015-04-09T04:19:51Z</cp:lastPrinted>
  <dcterms:created xsi:type="dcterms:W3CDTF">2008-08-15T13:32:29Z</dcterms:created>
  <dcterms:modified xsi:type="dcterms:W3CDTF">2022-03-10T19:26:46Z</dcterms:modified>
</cp:coreProperties>
</file>