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7\"/>
    </mc:Choice>
  </mc:AlternateContent>
  <bookViews>
    <workbookView xWindow="120" yWindow="180" windowWidth="15180" windowHeight="877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Chuva!$A$1:$AI$40</definedName>
    <definedName name="_xlnm.Print_Area" localSheetId="7">DirVento!$A$1:$AG$39</definedName>
    <definedName name="_xlnm.Print_Area" localSheetId="8">RajadaVento!$A$1:$AG$39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UmidMax!$A$1:$AH$39</definedName>
    <definedName name="_xlnm.Print_Area" localSheetId="5">UmidMin!$A$1:$AH$38</definedName>
    <definedName name="_xlnm.Print_Area" localSheetId="6">VelVentoMax!$A$1:$AG$38</definedName>
  </definedNames>
  <calcPr calcId="162913"/>
</workbook>
</file>

<file path=xl/calcChain.xml><?xml version="1.0" encoding="utf-8"?>
<calcChain xmlns="http://schemas.openxmlformats.org/spreadsheetml/2006/main"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4" i="15" l="1"/>
  <c r="AG24" i="4"/>
  <c r="AG27" i="7"/>
  <c r="AH27" i="8"/>
  <c r="AG27" i="8"/>
  <c r="AG27" i="9"/>
  <c r="AH27" i="9"/>
  <c r="AG9" i="9"/>
  <c r="AH9" i="9"/>
  <c r="AH24" i="5"/>
  <c r="AG24" i="5"/>
  <c r="AH24" i="6"/>
  <c r="AG24" i="6"/>
  <c r="AG24" i="7"/>
  <c r="AH24" i="8"/>
  <c r="AG24" i="8"/>
  <c r="AH24" i="9"/>
  <c r="AG24" i="9"/>
  <c r="AG24" i="12"/>
  <c r="AI24" i="14"/>
  <c r="AG24" i="14"/>
  <c r="AH24" i="14"/>
  <c r="H30" i="16"/>
  <c r="AI8" i="14" l="1"/>
  <c r="AG8" i="15" l="1"/>
  <c r="AH8" i="9"/>
  <c r="AH8" i="5"/>
  <c r="AG8" i="12"/>
  <c r="AH8" i="6"/>
  <c r="AH8" i="14"/>
  <c r="AG8" i="7"/>
  <c r="AH8" i="8"/>
  <c r="AG8" i="4"/>
  <c r="AG8" i="5"/>
  <c r="AG8" i="6"/>
  <c r="AG8" i="8"/>
  <c r="AG8" i="9"/>
  <c r="AG8" i="14"/>
  <c r="AI32" i="14"/>
  <c r="AI30" i="14"/>
  <c r="AI29" i="14"/>
  <c r="AI28" i="14"/>
  <c r="AI27" i="14"/>
  <c r="AI26" i="14"/>
  <c r="AI25" i="14"/>
  <c r="AI23" i="14"/>
  <c r="AI22" i="14"/>
  <c r="AI21" i="14"/>
  <c r="AI20" i="14"/>
  <c r="AI19" i="14"/>
  <c r="AI18" i="14"/>
  <c r="AI17" i="14"/>
  <c r="AI16" i="14"/>
  <c r="AI12" i="14"/>
  <c r="AI11" i="14"/>
  <c r="AI10" i="14"/>
  <c r="AI7" i="14"/>
  <c r="AI6" i="14"/>
  <c r="AI5" i="14"/>
  <c r="AG31" i="4" l="1"/>
  <c r="C33" i="4"/>
  <c r="G33" i="4"/>
  <c r="K33" i="4"/>
  <c r="O33" i="4"/>
  <c r="W33" i="4"/>
  <c r="AA33" i="4"/>
  <c r="AE33" i="4"/>
  <c r="E33" i="5"/>
  <c r="I33" i="5"/>
  <c r="M33" i="5"/>
  <c r="Q33" i="5"/>
  <c r="U33" i="5"/>
  <c r="Y33" i="5"/>
  <c r="AC33" i="5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Q33" i="9"/>
  <c r="U33" i="9"/>
  <c r="Y33" i="9"/>
  <c r="AC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S33" i="4"/>
  <c r="I33" i="4"/>
  <c r="Q33" i="4"/>
  <c r="U33" i="4"/>
  <c r="AC33" i="4"/>
  <c r="C33" i="5"/>
  <c r="G33" i="5"/>
  <c r="K33" i="5"/>
  <c r="O33" i="5"/>
  <c r="S33" i="5"/>
  <c r="W33" i="5"/>
  <c r="AA33" i="5"/>
  <c r="AE33" i="5"/>
  <c r="B33" i="6"/>
  <c r="F33" i="6"/>
  <c r="J33" i="6"/>
  <c r="N33" i="6"/>
  <c r="R33" i="6"/>
  <c r="V33" i="6"/>
  <c r="Z33" i="6"/>
  <c r="AD33" i="6"/>
  <c r="E33" i="7"/>
  <c r="I33" i="7"/>
  <c r="M33" i="7"/>
  <c r="Q33" i="7"/>
  <c r="U33" i="7"/>
  <c r="Y33" i="7"/>
  <c r="AC33" i="7"/>
  <c r="D33" i="8"/>
  <c r="H33" i="8"/>
  <c r="L33" i="8"/>
  <c r="P33" i="8"/>
  <c r="T33" i="8"/>
  <c r="X33" i="8"/>
  <c r="AB33" i="8"/>
  <c r="AF33" i="8"/>
  <c r="C33" i="9"/>
  <c r="G33" i="9"/>
  <c r="E33" i="4"/>
  <c r="M33" i="4"/>
  <c r="Y33" i="4"/>
  <c r="K33" i="9"/>
  <c r="O33" i="9"/>
  <c r="S33" i="9"/>
  <c r="W33" i="9"/>
  <c r="AA33" i="9"/>
  <c r="AE33" i="9"/>
  <c r="B33" i="12"/>
  <c r="F33" i="12"/>
  <c r="J33" i="12"/>
  <c r="N33" i="12"/>
  <c r="R33" i="12"/>
  <c r="V33" i="12"/>
  <c r="Z33" i="12"/>
  <c r="AD33" i="12"/>
  <c r="AG14" i="12"/>
  <c r="E33" i="15"/>
  <c r="I33" i="15"/>
  <c r="M33" i="15"/>
  <c r="Q33" i="15"/>
  <c r="U33" i="15"/>
  <c r="Y33" i="15"/>
  <c r="AC33" i="15"/>
  <c r="AG14" i="15"/>
  <c r="AE33" i="15"/>
  <c r="AG31" i="15"/>
  <c r="AG11" i="15"/>
  <c r="AG30" i="14"/>
  <c r="AG31" i="5"/>
  <c r="AH31" i="5"/>
  <c r="AG14" i="6"/>
  <c r="AH14" i="6"/>
  <c r="AH31" i="9"/>
  <c r="AG31" i="9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B33" i="4"/>
  <c r="AG14" i="5"/>
  <c r="AH14" i="5"/>
  <c r="AG31" i="6"/>
  <c r="AH31" i="6"/>
  <c r="AH31" i="8"/>
  <c r="AG31" i="8"/>
  <c r="AH14" i="9"/>
  <c r="AG14" i="9"/>
  <c r="C33" i="14"/>
  <c r="C34" i="14"/>
  <c r="E33" i="14"/>
  <c r="E34" i="14"/>
  <c r="G33" i="14"/>
  <c r="G34" i="14"/>
  <c r="I33" i="14"/>
  <c r="I34" i="14"/>
  <c r="K33" i="14"/>
  <c r="K34" i="14"/>
  <c r="M33" i="14"/>
  <c r="M34" i="14"/>
  <c r="O33" i="14"/>
  <c r="O34" i="14"/>
  <c r="Q33" i="14"/>
  <c r="Q34" i="14"/>
  <c r="S33" i="14"/>
  <c r="S34" i="14"/>
  <c r="U33" i="14"/>
  <c r="U34" i="14"/>
  <c r="W33" i="14"/>
  <c r="W34" i="14"/>
  <c r="Y33" i="14"/>
  <c r="Y34" i="14"/>
  <c r="AA33" i="14"/>
  <c r="AA34" i="14"/>
  <c r="AC33" i="14"/>
  <c r="AC34" i="14"/>
  <c r="AE33" i="14"/>
  <c r="AE34" i="1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14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V33" i="7"/>
  <c r="X33" i="7"/>
  <c r="Z33" i="7"/>
  <c r="AB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AG11" i="12"/>
  <c r="AG31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D33" i="15"/>
  <c r="AF33" i="15"/>
  <c r="AG31" i="7"/>
  <c r="AH14" i="8"/>
  <c r="AG14" i="8"/>
  <c r="AH9" i="8" l="1"/>
  <c r="AH19" i="9"/>
  <c r="AH19" i="14"/>
  <c r="AG19" i="14"/>
  <c r="AH19" i="8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7"/>
  <c r="AG9" i="4"/>
  <c r="AG19" i="4" l="1"/>
  <c r="AH30" i="14" l="1"/>
  <c r="AH20" i="14"/>
  <c r="AG20" i="14"/>
  <c r="AG5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5" i="7"/>
  <c r="AH28" i="6"/>
  <c r="AH27" i="6"/>
  <c r="AH25" i="6"/>
  <c r="AH15" i="6"/>
  <c r="AH11" i="6"/>
  <c r="AH10" i="6"/>
  <c r="AG6" i="6"/>
  <c r="AG30" i="5"/>
  <c r="AG29" i="5"/>
  <c r="AH28" i="5"/>
  <c r="AG26" i="5"/>
  <c r="AH22" i="5"/>
  <c r="AH21" i="5"/>
  <c r="AH11" i="5"/>
  <c r="AG7" i="5"/>
  <c r="AG6" i="5"/>
  <c r="AG26" i="4"/>
  <c r="AG15" i="4"/>
  <c r="AG6" i="4"/>
  <c r="AG28" i="9"/>
  <c r="AH29" i="8"/>
  <c r="AG6" i="8"/>
  <c r="AG28" i="7"/>
  <c r="AG20" i="7"/>
  <c r="AH11" i="14"/>
  <c r="AG11" i="14"/>
  <c r="AG21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G20" i="9"/>
  <c r="AH18" i="9"/>
  <c r="AH15" i="9"/>
  <c r="AG29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6" i="12"/>
  <c r="AH5" i="14"/>
  <c r="AH22" i="6"/>
  <c r="AH20" i="6"/>
  <c r="AH20" i="8"/>
  <c r="AG28" i="14"/>
  <c r="AH21" i="6"/>
  <c r="AG29" i="7"/>
  <c r="AG28" i="12"/>
  <c r="AG22" i="5"/>
  <c r="AG20" i="6"/>
  <c r="AG20" i="8"/>
  <c r="AH21" i="9"/>
  <c r="AH32" i="8"/>
  <c r="AG27" i="6"/>
  <c r="AG12" i="8"/>
  <c r="AG10" i="14"/>
  <c r="AH5" i="5"/>
  <c r="AH11" i="9"/>
  <c r="AG29" i="6"/>
  <c r="AG28" i="6"/>
  <c r="AH28" i="14"/>
  <c r="AG21" i="7"/>
  <c r="AH21" i="8"/>
  <c r="AG21" i="12"/>
  <c r="AG21" i="9"/>
  <c r="AG21" i="5"/>
  <c r="AG17" i="12"/>
  <c r="AH12" i="9"/>
  <c r="AG12" i="15"/>
  <c r="AH12" i="8"/>
  <c r="AG12" i="14"/>
  <c r="AH12" i="14"/>
  <c r="AG12" i="9"/>
  <c r="AG10" i="4"/>
  <c r="AH5" i="9"/>
  <c r="AG29" i="12"/>
  <c r="AG22" i="6"/>
  <c r="AG22" i="14"/>
  <c r="AH22" i="8"/>
  <c r="AH22" i="9"/>
  <c r="AG21" i="8"/>
  <c r="AG20" i="4"/>
  <c r="AG17" i="14"/>
  <c r="AG17" i="8"/>
  <c r="AG6" i="14"/>
  <c r="AG6" i="15"/>
  <c r="AG6" i="7"/>
  <c r="AG6" i="9"/>
  <c r="AG5" i="15"/>
  <c r="AG29" i="15"/>
  <c r="AG28" i="8"/>
  <c r="AG22" i="7"/>
  <c r="AG22" i="8"/>
  <c r="AG16" i="7"/>
  <c r="AG16" i="14"/>
  <c r="AG12" i="12"/>
  <c r="AG11" i="9"/>
  <c r="AG10" i="8"/>
  <c r="AH6" i="14"/>
  <c r="AH6" i="9"/>
  <c r="AH5" i="8"/>
  <c r="AH32" i="9"/>
  <c r="AG29" i="4"/>
  <c r="AG28" i="5"/>
  <c r="AH28" i="8"/>
  <c r="AH28" i="9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3" i="7"/>
  <c r="AG23" i="8"/>
  <c r="AG23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G21" i="6"/>
  <c r="AH32" i="6"/>
  <c r="AG15" i="7"/>
  <c r="AH18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28" i="4"/>
  <c r="AG32" i="4"/>
  <c r="AG25" i="5"/>
  <c r="AH29" i="5"/>
  <c r="AH18" i="5"/>
  <c r="AH12" i="6"/>
  <c r="AG18" i="6"/>
  <c r="AH29" i="6"/>
  <c r="AG32" i="6"/>
  <c r="AG11" i="7"/>
  <c r="AH25" i="8"/>
  <c r="AH10" i="9"/>
  <c r="AG15" i="9"/>
  <c r="AG32" i="9"/>
  <c r="AG28" i="15"/>
  <c r="AG11" i="4"/>
  <c r="AG12" i="4"/>
  <c r="AG25" i="4"/>
  <c r="AG10" i="5"/>
  <c r="AG11" i="5"/>
  <c r="AH12" i="5"/>
  <c r="AG15" i="5"/>
  <c r="AH16" i="5"/>
  <c r="AH27" i="5"/>
  <c r="AH17" i="5"/>
  <c r="AG15" i="6"/>
  <c r="AH16" i="6"/>
  <c r="AG10" i="7"/>
  <c r="AG12" i="7"/>
  <c r="AG16" i="8"/>
  <c r="AG32" i="8"/>
  <c r="AG18" i="9"/>
  <c r="AH17" i="9"/>
  <c r="AH25" i="14"/>
  <c r="AG30" i="7"/>
  <c r="AH30" i="8"/>
  <c r="AG30" i="12"/>
  <c r="AG30" i="15"/>
  <c r="AH30" i="5"/>
  <c r="AG30" i="6"/>
  <c r="AG32" i="5"/>
  <c r="AH30" i="9"/>
  <c r="AH30" i="6"/>
  <c r="AG27" i="5"/>
  <c r="AG27" i="4"/>
  <c r="AH27" i="14"/>
  <c r="AG25" i="15"/>
  <c r="AG18" i="14"/>
  <c r="AH18" i="6"/>
  <c r="AG16" i="6"/>
  <c r="AG15" i="8"/>
  <c r="AG12" i="6"/>
  <c r="AG11" i="6"/>
  <c r="AG10" i="15"/>
  <c r="AH10" i="8"/>
  <c r="AG10" i="6"/>
  <c r="AH10" i="5"/>
  <c r="AG10" i="9"/>
  <c r="AG7" i="9"/>
  <c r="AG7" i="7"/>
  <c r="AH7" i="14"/>
  <c r="AH7" i="9"/>
  <c r="AH6" i="6"/>
  <c r="AG33" i="14" l="1"/>
  <c r="AH33" i="14"/>
  <c r="AG34" i="14"/>
  <c r="AH33" i="9"/>
  <c r="AH33" i="6"/>
  <c r="AH33" i="8"/>
  <c r="AG33" i="8"/>
  <c r="AG33" i="4"/>
  <c r="AH33" i="5"/>
  <c r="AG33" i="7"/>
  <c r="AG33" i="6"/>
  <c r="AG33" i="9"/>
  <c r="AG33" i="5"/>
  <c r="AG33" i="15"/>
  <c r="AG33" i="12"/>
</calcChain>
</file>

<file path=xl/sharedStrings.xml><?xml version="1.0" encoding="utf-8"?>
<sst xmlns="http://schemas.openxmlformats.org/spreadsheetml/2006/main" count="658" uniqueCount="144">
  <si>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</si>
  <si>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</si>
  <si>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</si>
  <si>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</si>
  <si>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</si>
  <si>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</si>
  <si>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</si>
  <si>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</si>
  <si>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</si>
  <si>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</si>
  <si>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</si>
  <si>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</si>
  <si>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</si>
  <si>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</si>
  <si>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</si>
  <si>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</si>
  <si>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</si>
  <si>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</si>
  <si>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</si>
  <si>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</si>
  <si>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</si>
  <si>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</si>
  <si>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</si>
  <si>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</si>
  <si>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</si>
  <si>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</si>
  <si>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</si>
  <si>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</si>
  <si>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</si>
  <si>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</si>
  <si>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</si>
  <si>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</si>
  <si>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</si>
  <si>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</si>
  <si>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</si>
  <si>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</si>
  <si>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</si>
  <si>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</si>
  <si>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</si>
  <si>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</si>
  <si>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</si>
  <si>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</si>
  <si>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</si>
  <si>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</si>
  <si>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</si>
  <si>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</si>
  <si>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</si>
  <si>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</si>
  <si>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</si>
  <si>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</si>
  <si>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</si>
  <si>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</si>
  <si>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</si>
  <si>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>Dias sem chuvas</t>
  </si>
  <si>
    <t>no mês</t>
  </si>
  <si>
    <t>Bataguassu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</si>
  <si>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</si>
  <si>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</si>
  <si>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</si>
  <si>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</si>
  <si>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</si>
  <si>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</si>
  <si>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</si>
  <si>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</si>
  <si>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</si>
  <si>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</si>
  <si>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</si>
  <si>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</si>
  <si>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</si>
  <si>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</si>
  <si>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</si>
  <si>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</si>
  <si>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</si>
  <si>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</si>
  <si>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</si>
  <si>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</si>
  <si>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</si>
  <si>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</si>
  <si>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</si>
  <si>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</si>
  <si>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</si>
  <si>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</si>
  <si>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</si>
  <si>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</si>
  <si>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</si>
  <si>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</si>
  <si>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</si>
  <si>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</si>
  <si>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</si>
  <si>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</si>
  <si>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</si>
  <si>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</si>
  <si>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</si>
  <si>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</si>
  <si>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</si>
  <si>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</si>
  <si>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</si>
  <si>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</si>
  <si>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</si>
  <si>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</si>
  <si>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</si>
  <si>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</si>
  <si>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</si>
  <si>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</si>
  <si>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</si>
  <si>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</si>
  <si>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</si>
  <si>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</si>
  <si>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</si>
  <si>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</si>
  <si>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</si>
  <si>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</si>
  <si>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</si>
  <si>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</si>
  <si>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</si>
  <si>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</si>
  <si>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</si>
  <si>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</si>
  <si>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</si>
  <si>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</si>
  <si>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</si>
  <si>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</si>
  <si>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</si>
  <si>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</si>
  <si>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</si>
  <si>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</si>
  <si>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</si>
  <si>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</si>
  <si>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</si>
  <si>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</si>
  <si>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</si>
  <si>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</si>
  <si>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Março/2017</t>
  </si>
  <si>
    <t>*</t>
  </si>
  <si>
    <t>Ma. Franciane Rodrigues</t>
  </si>
  <si>
    <t>CoordenadoraTécnica/Cemtec</t>
  </si>
  <si>
    <t>Fonte : Inmet/Sepaf/Agraer/Cemtec-MS</t>
  </si>
  <si>
    <t>(*) Nenhuma Infotmação Disponivel pelo INMET</t>
  </si>
  <si>
    <t>N</t>
  </si>
  <si>
    <t>NE</t>
  </si>
  <si>
    <t>SE</t>
  </si>
  <si>
    <t>L</t>
  </si>
  <si>
    <t>S</t>
  </si>
  <si>
    <t>L/SE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</si>
</sst>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color rgb="FFC00000"/>
      <name val="Arial"/>
      <family val="2"/>
    </font>
    <font>
      <sz val="9"/>
      <color rgb="FFFF0000"/>
      <name val="Arial"/>
      <family val="2"/>
    </font>
    <font>
      <b/>
      <sz val="10"/>
      <color rgb="FFC0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b/>
      <sz val="16"/>
      <color rgb="FFC00000"/>
      <name val="Arial"/>
      <family val="2"/>
    </font>
    <font>
      <b/>
      <sz val="14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8" fillId="7" borderId="0" xfId="2" applyFont="1" applyFill="1" applyAlignment="1" applyProtection="1"/>
    <xf numFmtId="0" fontId="0" fillId="7" borderId="0" xfId="0" applyFill="1" applyBorder="1" applyAlignment="1"/>
    <xf numFmtId="0" fontId="18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2" fontId="4" fillId="3" borderId="8" xfId="0" applyNumberFormat="1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2" fontId="8" fillId="4" borderId="8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2" fontId="16" fillId="6" borderId="8" xfId="0" applyNumberFormat="1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/>
    </xf>
    <xf numFmtId="14" fontId="15" fillId="0" borderId="8" xfId="0" applyNumberFormat="1" applyFont="1" applyBorder="1" applyAlignment="1">
      <alignment horizontal="center"/>
    </xf>
    <xf numFmtId="0" fontId="15" fillId="1" borderId="8" xfId="0" applyFont="1" applyFill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8" fillId="5" borderId="7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0" fillId="7" borderId="9" xfId="0" applyFill="1" applyBorder="1"/>
    <xf numFmtId="0" fontId="8" fillId="7" borderId="9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vertical="center"/>
    </xf>
    <xf numFmtId="0" fontId="0" fillId="7" borderId="12" xfId="0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2" fontId="9" fillId="7" borderId="11" xfId="0" applyNumberFormat="1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right" vertical="center"/>
    </xf>
    <xf numFmtId="2" fontId="9" fillId="0" borderId="15" xfId="0" applyNumberFormat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/>
    <xf numFmtId="0" fontId="2" fillId="7" borderId="9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1" xfId="0" applyFill="1" applyBorder="1"/>
    <xf numFmtId="0" fontId="10" fillId="7" borderId="12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3" fillId="7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71834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264583</xdr:colOff>
      <xdr:row>34</xdr:row>
      <xdr:rowOff>137583</xdr:rowOff>
    </xdr:from>
    <xdr:to>
      <xdr:col>9</xdr:col>
      <xdr:colOff>74082</xdr:colOff>
      <xdr:row>36</xdr:row>
      <xdr:rowOff>158749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0916" y="7440083"/>
          <a:ext cx="1333499" cy="338666"/>
        </a:xfrm>
        <a:prstGeom prst="rect">
          <a:avLst/>
        </a:prstGeom>
      </xdr:spPr>
    </xdr:pic>
    <xdr:clientData/>
  </xdr:twoCellAnchor>
  <xdr:twoCellAnchor editAs="oneCell">
    <xdr:from>
      <xdr:col>23</xdr:col>
      <xdr:colOff>137583</xdr:colOff>
      <xdr:row>35</xdr:row>
      <xdr:rowOff>31750</xdr:rowOff>
    </xdr:from>
    <xdr:to>
      <xdr:col>27</xdr:col>
      <xdr:colOff>96595</xdr:colOff>
      <xdr:row>37</xdr:row>
      <xdr:rowOff>148168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3250" y="749300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116417</xdr:colOff>
      <xdr:row>34</xdr:row>
      <xdr:rowOff>21166</xdr:rowOff>
    </xdr:from>
    <xdr:to>
      <xdr:col>32</xdr:col>
      <xdr:colOff>380999</xdr:colOff>
      <xdr:row>37</xdr:row>
      <xdr:rowOff>29695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1250" y="7323666"/>
          <a:ext cx="1703916" cy="4847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158750</xdr:colOff>
      <xdr:row>36</xdr:row>
      <xdr:rowOff>42334</xdr:rowOff>
    </xdr:from>
    <xdr:to>
      <xdr:col>9</xdr:col>
      <xdr:colOff>10584</xdr:colOff>
      <xdr:row>38</xdr:row>
      <xdr:rowOff>60688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17" y="7662334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317501</xdr:colOff>
      <xdr:row>35</xdr:row>
      <xdr:rowOff>74084</xdr:rowOff>
    </xdr:from>
    <xdr:to>
      <xdr:col>19</xdr:col>
      <xdr:colOff>0</xdr:colOff>
      <xdr:row>37</xdr:row>
      <xdr:rowOff>95250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084" y="7535334"/>
          <a:ext cx="1333499" cy="338666"/>
        </a:xfrm>
        <a:prstGeom prst="rect">
          <a:avLst/>
        </a:prstGeom>
      </xdr:spPr>
    </xdr:pic>
    <xdr:clientData/>
  </xdr:twoCellAnchor>
  <xdr:twoCellAnchor editAs="oneCell">
    <xdr:from>
      <xdr:col>25</xdr:col>
      <xdr:colOff>359832</xdr:colOff>
      <xdr:row>35</xdr:row>
      <xdr:rowOff>105833</xdr:rowOff>
    </xdr:from>
    <xdr:to>
      <xdr:col>29</xdr:col>
      <xdr:colOff>54260</xdr:colOff>
      <xdr:row>38</xdr:row>
      <xdr:rowOff>63501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5832" y="756708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31750</xdr:colOff>
      <xdr:row>35</xdr:row>
      <xdr:rowOff>31750</xdr:rowOff>
    </xdr:from>
    <xdr:to>
      <xdr:col>34</xdr:col>
      <xdr:colOff>592666</xdr:colOff>
      <xdr:row>38</xdr:row>
      <xdr:rowOff>40279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6417" y="7493000"/>
          <a:ext cx="1703916" cy="4847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10583</xdr:rowOff>
    </xdr:from>
    <xdr:to>
      <xdr:col>0</xdr:col>
      <xdr:colOff>1111250</xdr:colOff>
      <xdr:row>37</xdr:row>
      <xdr:rowOff>28937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183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254000</xdr:colOff>
      <xdr:row>35</xdr:row>
      <xdr:rowOff>31750</xdr:rowOff>
    </xdr:from>
    <xdr:to>
      <xdr:col>8</xdr:col>
      <xdr:colOff>190499</xdr:colOff>
      <xdr:row>37</xdr:row>
      <xdr:rowOff>52916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7493000"/>
          <a:ext cx="1333499" cy="338666"/>
        </a:xfrm>
        <a:prstGeom prst="rect">
          <a:avLst/>
        </a:prstGeom>
      </xdr:spPr>
    </xdr:pic>
    <xdr:clientData/>
  </xdr:twoCellAnchor>
  <xdr:twoCellAnchor editAs="oneCell">
    <xdr:from>
      <xdr:col>24</xdr:col>
      <xdr:colOff>201083</xdr:colOff>
      <xdr:row>34</xdr:row>
      <xdr:rowOff>105833</xdr:rowOff>
    </xdr:from>
    <xdr:to>
      <xdr:col>28</xdr:col>
      <xdr:colOff>191844</xdr:colOff>
      <xdr:row>37</xdr:row>
      <xdr:rowOff>63501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916" y="740833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254001</xdr:colOff>
      <xdr:row>34</xdr:row>
      <xdr:rowOff>52916</xdr:rowOff>
    </xdr:from>
    <xdr:to>
      <xdr:col>33</xdr:col>
      <xdr:colOff>391584</xdr:colOff>
      <xdr:row>37</xdr:row>
      <xdr:rowOff>61445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1251" y="7355416"/>
          <a:ext cx="1703916" cy="4847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35</xdr:row>
      <xdr:rowOff>21167</xdr:rowOff>
    </xdr:from>
    <xdr:to>
      <xdr:col>0</xdr:col>
      <xdr:colOff>1121833</xdr:colOff>
      <xdr:row>37</xdr:row>
      <xdr:rowOff>39521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482417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148167</xdr:colOff>
      <xdr:row>34</xdr:row>
      <xdr:rowOff>127000</xdr:rowOff>
    </xdr:from>
    <xdr:to>
      <xdr:col>9</xdr:col>
      <xdr:colOff>52916</xdr:colOff>
      <xdr:row>36</xdr:row>
      <xdr:rowOff>148166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5167" y="7429500"/>
          <a:ext cx="1333499" cy="338666"/>
        </a:xfrm>
        <a:prstGeom prst="rect">
          <a:avLst/>
        </a:prstGeom>
      </xdr:spPr>
    </xdr:pic>
    <xdr:clientData/>
  </xdr:twoCellAnchor>
  <xdr:twoCellAnchor editAs="oneCell">
    <xdr:from>
      <xdr:col>17</xdr:col>
      <xdr:colOff>63501</xdr:colOff>
      <xdr:row>34</xdr:row>
      <xdr:rowOff>52917</xdr:rowOff>
    </xdr:from>
    <xdr:to>
      <xdr:col>21</xdr:col>
      <xdr:colOff>96596</xdr:colOff>
      <xdr:row>37</xdr:row>
      <xdr:rowOff>10585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3834" y="735541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31749</xdr:colOff>
      <xdr:row>34</xdr:row>
      <xdr:rowOff>42333</xdr:rowOff>
    </xdr:from>
    <xdr:to>
      <xdr:col>28</xdr:col>
      <xdr:colOff>21165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4666" y="7344833"/>
          <a:ext cx="1703916" cy="4847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34</xdr:row>
      <xdr:rowOff>127000</xdr:rowOff>
    </xdr:from>
    <xdr:to>
      <xdr:col>0</xdr:col>
      <xdr:colOff>1174750</xdr:colOff>
      <xdr:row>36</xdr:row>
      <xdr:rowOff>145354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742950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116418</xdr:colOff>
      <xdr:row>35</xdr:row>
      <xdr:rowOff>63500</xdr:rowOff>
    </xdr:from>
    <xdr:to>
      <xdr:col>19</xdr:col>
      <xdr:colOff>10584</xdr:colOff>
      <xdr:row>37</xdr:row>
      <xdr:rowOff>84666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4668" y="7524750"/>
          <a:ext cx="1333499" cy="338666"/>
        </a:xfrm>
        <a:prstGeom prst="rect">
          <a:avLst/>
        </a:prstGeom>
      </xdr:spPr>
    </xdr:pic>
    <xdr:clientData/>
  </xdr:twoCellAnchor>
  <xdr:twoCellAnchor editAs="oneCell">
    <xdr:from>
      <xdr:col>23</xdr:col>
      <xdr:colOff>328083</xdr:colOff>
      <xdr:row>35</xdr:row>
      <xdr:rowOff>42333</xdr:rowOff>
    </xdr:from>
    <xdr:to>
      <xdr:col>27</xdr:col>
      <xdr:colOff>287095</xdr:colOff>
      <xdr:row>37</xdr:row>
      <xdr:rowOff>158751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50358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127001</xdr:colOff>
      <xdr:row>34</xdr:row>
      <xdr:rowOff>116417</xdr:rowOff>
    </xdr:from>
    <xdr:to>
      <xdr:col>32</xdr:col>
      <xdr:colOff>391583</xdr:colOff>
      <xdr:row>37</xdr:row>
      <xdr:rowOff>124946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84" y="7418917"/>
          <a:ext cx="1703916" cy="4847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35</xdr:row>
      <xdr:rowOff>0</xdr:rowOff>
    </xdr:from>
    <xdr:to>
      <xdr:col>0</xdr:col>
      <xdr:colOff>1132416</xdr:colOff>
      <xdr:row>37</xdr:row>
      <xdr:rowOff>18354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74612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359834</xdr:colOff>
      <xdr:row>34</xdr:row>
      <xdr:rowOff>127000</xdr:rowOff>
    </xdr:from>
    <xdr:to>
      <xdr:col>19</xdr:col>
      <xdr:colOff>10583</xdr:colOff>
      <xdr:row>36</xdr:row>
      <xdr:rowOff>148166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3667" y="7429500"/>
          <a:ext cx="1333499" cy="338666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35</xdr:row>
      <xdr:rowOff>0</xdr:rowOff>
    </xdr:from>
    <xdr:to>
      <xdr:col>27</xdr:col>
      <xdr:colOff>54261</xdr:colOff>
      <xdr:row>37</xdr:row>
      <xdr:rowOff>116418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4333" y="746125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137582</xdr:colOff>
      <xdr:row>34</xdr:row>
      <xdr:rowOff>95249</xdr:rowOff>
    </xdr:from>
    <xdr:to>
      <xdr:col>33</xdr:col>
      <xdr:colOff>31748</xdr:colOff>
      <xdr:row>37</xdr:row>
      <xdr:rowOff>103778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1499" y="7397749"/>
          <a:ext cx="1703916" cy="4847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35</xdr:row>
      <xdr:rowOff>74083</xdr:rowOff>
    </xdr:from>
    <xdr:to>
      <xdr:col>0</xdr:col>
      <xdr:colOff>1174750</xdr:colOff>
      <xdr:row>37</xdr:row>
      <xdr:rowOff>92437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753533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52916</xdr:colOff>
      <xdr:row>35</xdr:row>
      <xdr:rowOff>63500</xdr:rowOff>
    </xdr:from>
    <xdr:to>
      <xdr:col>9</xdr:col>
      <xdr:colOff>31749</xdr:colOff>
      <xdr:row>37</xdr:row>
      <xdr:rowOff>84666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6333" y="7524750"/>
          <a:ext cx="1333499" cy="338666"/>
        </a:xfrm>
        <a:prstGeom prst="rect">
          <a:avLst/>
        </a:prstGeom>
      </xdr:spPr>
    </xdr:pic>
    <xdr:clientData/>
  </xdr:twoCellAnchor>
  <xdr:twoCellAnchor editAs="oneCell">
    <xdr:from>
      <xdr:col>24</xdr:col>
      <xdr:colOff>370417</xdr:colOff>
      <xdr:row>34</xdr:row>
      <xdr:rowOff>116417</xdr:rowOff>
    </xdr:from>
    <xdr:to>
      <xdr:col>29</xdr:col>
      <xdr:colOff>11929</xdr:colOff>
      <xdr:row>37</xdr:row>
      <xdr:rowOff>74085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741891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201084</xdr:colOff>
      <xdr:row>34</xdr:row>
      <xdr:rowOff>52917</xdr:rowOff>
    </xdr:from>
    <xdr:to>
      <xdr:col>33</xdr:col>
      <xdr:colOff>433916</xdr:colOff>
      <xdr:row>37</xdr:row>
      <xdr:rowOff>61446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0667" y="7355417"/>
          <a:ext cx="1703916" cy="4847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35</xdr:row>
      <xdr:rowOff>74083</xdr:rowOff>
    </xdr:from>
    <xdr:to>
      <xdr:col>0</xdr:col>
      <xdr:colOff>1132417</xdr:colOff>
      <xdr:row>37</xdr:row>
      <xdr:rowOff>92437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753533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179917</xdr:colOff>
      <xdr:row>35</xdr:row>
      <xdr:rowOff>42333</xdr:rowOff>
    </xdr:from>
    <xdr:to>
      <xdr:col>8</xdr:col>
      <xdr:colOff>306916</xdr:colOff>
      <xdr:row>37</xdr:row>
      <xdr:rowOff>63499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6834" y="7503583"/>
          <a:ext cx="1333499" cy="338666"/>
        </a:xfrm>
        <a:prstGeom prst="rect">
          <a:avLst/>
        </a:prstGeom>
      </xdr:spPr>
    </xdr:pic>
    <xdr:clientData/>
  </xdr:twoCellAnchor>
  <xdr:twoCellAnchor editAs="oneCell">
    <xdr:from>
      <xdr:col>23</xdr:col>
      <xdr:colOff>285750</xdr:colOff>
      <xdr:row>34</xdr:row>
      <xdr:rowOff>116417</xdr:rowOff>
    </xdr:from>
    <xdr:to>
      <xdr:col>27</xdr:col>
      <xdr:colOff>329428</xdr:colOff>
      <xdr:row>37</xdr:row>
      <xdr:rowOff>74085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500" y="741891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169333</xdr:colOff>
      <xdr:row>34</xdr:row>
      <xdr:rowOff>74084</xdr:rowOff>
    </xdr:from>
    <xdr:to>
      <xdr:col>32</xdr:col>
      <xdr:colOff>486832</xdr:colOff>
      <xdr:row>37</xdr:row>
      <xdr:rowOff>82613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6583" y="7376584"/>
          <a:ext cx="1703916" cy="4847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1111250</xdr:colOff>
      <xdr:row>39</xdr:row>
      <xdr:rowOff>12004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9775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17</xdr:col>
      <xdr:colOff>142874</xdr:colOff>
      <xdr:row>39</xdr:row>
      <xdr:rowOff>14816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5819775"/>
          <a:ext cx="1333499" cy="338666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36</xdr:row>
      <xdr:rowOff>114300</xdr:rowOff>
    </xdr:from>
    <xdr:to>
      <xdr:col>25</xdr:col>
      <xdr:colOff>17220</xdr:colOff>
      <xdr:row>39</xdr:row>
      <xdr:rowOff>62443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577215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228600</xdr:colOff>
      <xdr:row>35</xdr:row>
      <xdr:rowOff>142875</xdr:rowOff>
    </xdr:from>
    <xdr:to>
      <xdr:col>32</xdr:col>
      <xdr:colOff>741891</xdr:colOff>
      <xdr:row>38</xdr:row>
      <xdr:rowOff>141879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5638800"/>
          <a:ext cx="1703916" cy="4847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</xdr:colOff>
      <xdr:row>34</xdr:row>
      <xdr:rowOff>105833</xdr:rowOff>
    </xdr:from>
    <xdr:to>
      <xdr:col>6</xdr:col>
      <xdr:colOff>391583</xdr:colOff>
      <xdr:row>36</xdr:row>
      <xdr:rowOff>124187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740833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349251</xdr:colOff>
      <xdr:row>34</xdr:row>
      <xdr:rowOff>31749</xdr:rowOff>
    </xdr:from>
    <xdr:to>
      <xdr:col>19</xdr:col>
      <xdr:colOff>243417</xdr:colOff>
      <xdr:row>36</xdr:row>
      <xdr:rowOff>52915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7334249"/>
          <a:ext cx="1333499" cy="338666"/>
        </a:xfrm>
        <a:prstGeom prst="rect">
          <a:avLst/>
        </a:prstGeom>
      </xdr:spPr>
    </xdr:pic>
    <xdr:clientData/>
  </xdr:twoCellAnchor>
  <xdr:twoCellAnchor editAs="oneCell">
    <xdr:from>
      <xdr:col>24</xdr:col>
      <xdr:colOff>338668</xdr:colOff>
      <xdr:row>34</xdr:row>
      <xdr:rowOff>21166</xdr:rowOff>
    </xdr:from>
    <xdr:to>
      <xdr:col>28</xdr:col>
      <xdr:colOff>148167</xdr:colOff>
      <xdr:row>36</xdr:row>
      <xdr:rowOff>137584</xdr:rowOff>
    </xdr:to>
    <xdr:pic>
      <xdr:nvPicPr>
        <xdr:cNvPr id="4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2168" y="7323666"/>
          <a:ext cx="1301749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201084</xdr:colOff>
      <xdr:row>33</xdr:row>
      <xdr:rowOff>63500</xdr:rowOff>
    </xdr:from>
    <xdr:to>
      <xdr:col>32</xdr:col>
      <xdr:colOff>412750</xdr:colOff>
      <xdr:row>36</xdr:row>
      <xdr:rowOff>72029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6834" y="7207250"/>
          <a:ext cx="1703916" cy="4847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7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26.625000000000004</v>
          </cell>
          <cell r="C5">
            <v>33.299999999999997</v>
          </cell>
          <cell r="D5">
            <v>22.5</v>
          </cell>
          <cell r="E5">
            <v>76.458333333333329</v>
          </cell>
          <cell r="F5">
            <v>94</v>
          </cell>
          <cell r="G5">
            <v>47</v>
          </cell>
          <cell r="H5">
            <v>16.559999999999999</v>
          </cell>
          <cell r="I5" t="str">
            <v>L</v>
          </cell>
          <cell r="J5">
            <v>29.52</v>
          </cell>
          <cell r="K5">
            <v>0</v>
          </cell>
        </row>
        <row r="6">
          <cell r="B6">
            <v>27.129166666666663</v>
          </cell>
          <cell r="C6">
            <v>35</v>
          </cell>
          <cell r="D6">
            <v>22.9</v>
          </cell>
          <cell r="E6">
            <v>73.75</v>
          </cell>
          <cell r="F6">
            <v>91</v>
          </cell>
          <cell r="G6">
            <v>39</v>
          </cell>
          <cell r="H6">
            <v>13.32</v>
          </cell>
          <cell r="I6" t="str">
            <v>NE</v>
          </cell>
          <cell r="J6">
            <v>39.6</v>
          </cell>
          <cell r="K6">
            <v>0</v>
          </cell>
        </row>
        <row r="7">
          <cell r="B7">
            <v>24.687500000000004</v>
          </cell>
          <cell r="C7">
            <v>32.4</v>
          </cell>
          <cell r="D7">
            <v>21.6</v>
          </cell>
          <cell r="E7">
            <v>88.25</v>
          </cell>
          <cell r="F7">
            <v>98</v>
          </cell>
          <cell r="G7">
            <v>53</v>
          </cell>
          <cell r="H7">
            <v>9.7200000000000006</v>
          </cell>
          <cell r="I7" t="str">
            <v>NE</v>
          </cell>
          <cell r="J7">
            <v>42.84</v>
          </cell>
          <cell r="K7">
            <v>68.400000000000006</v>
          </cell>
        </row>
        <row r="8">
          <cell r="B8">
            <v>25.375</v>
          </cell>
          <cell r="C8">
            <v>33.700000000000003</v>
          </cell>
          <cell r="D8">
            <v>22.6</v>
          </cell>
          <cell r="E8">
            <v>84.666666666666671</v>
          </cell>
          <cell r="F8">
            <v>98</v>
          </cell>
          <cell r="G8">
            <v>46</v>
          </cell>
          <cell r="H8">
            <v>13.68</v>
          </cell>
          <cell r="I8" t="str">
            <v>L</v>
          </cell>
          <cell r="J8">
            <v>38.880000000000003</v>
          </cell>
          <cell r="K8">
            <v>8.4</v>
          </cell>
        </row>
        <row r="9">
          <cell r="B9">
            <v>26.195833333333329</v>
          </cell>
          <cell r="C9">
            <v>33.700000000000003</v>
          </cell>
          <cell r="D9">
            <v>22</v>
          </cell>
          <cell r="E9">
            <v>81.375</v>
          </cell>
          <cell r="F9">
            <v>98</v>
          </cell>
          <cell r="G9">
            <v>48</v>
          </cell>
          <cell r="H9">
            <v>17.28</v>
          </cell>
          <cell r="I9" t="str">
            <v>L</v>
          </cell>
          <cell r="J9">
            <v>49.32</v>
          </cell>
          <cell r="K9">
            <v>14.6</v>
          </cell>
        </row>
        <row r="10">
          <cell r="B10">
            <v>24.899999999999995</v>
          </cell>
          <cell r="C10">
            <v>33.4</v>
          </cell>
          <cell r="D10">
            <v>22.3</v>
          </cell>
          <cell r="E10">
            <v>86.625</v>
          </cell>
          <cell r="F10">
            <v>98</v>
          </cell>
          <cell r="G10">
            <v>45</v>
          </cell>
          <cell r="H10">
            <v>14.76</v>
          </cell>
          <cell r="I10" t="str">
            <v>NE</v>
          </cell>
          <cell r="J10">
            <v>33.480000000000004</v>
          </cell>
          <cell r="K10">
            <v>13</v>
          </cell>
        </row>
        <row r="11">
          <cell r="B11">
            <v>26.737500000000001</v>
          </cell>
          <cell r="C11">
            <v>33.1</v>
          </cell>
          <cell r="D11">
            <v>22.7</v>
          </cell>
          <cell r="E11">
            <v>81.375</v>
          </cell>
          <cell r="F11">
            <v>99</v>
          </cell>
          <cell r="G11">
            <v>49</v>
          </cell>
          <cell r="H11">
            <v>6.84</v>
          </cell>
          <cell r="I11" t="str">
            <v>SO</v>
          </cell>
          <cell r="J11">
            <v>22.68</v>
          </cell>
          <cell r="K11">
            <v>0</v>
          </cell>
        </row>
        <row r="12">
          <cell r="B12">
            <v>28.658333333333335</v>
          </cell>
          <cell r="C12">
            <v>36.5</v>
          </cell>
          <cell r="D12">
            <v>23.5</v>
          </cell>
          <cell r="E12">
            <v>73.25</v>
          </cell>
          <cell r="F12">
            <v>97</v>
          </cell>
          <cell r="G12">
            <v>35</v>
          </cell>
          <cell r="H12">
            <v>7.5600000000000005</v>
          </cell>
          <cell r="I12" t="str">
            <v>NE</v>
          </cell>
          <cell r="J12">
            <v>19.079999999999998</v>
          </cell>
          <cell r="K12">
            <v>0</v>
          </cell>
        </row>
        <row r="13">
          <cell r="B13">
            <v>29.549999999999997</v>
          </cell>
          <cell r="C13">
            <v>36.9</v>
          </cell>
          <cell r="D13">
            <v>23.7</v>
          </cell>
          <cell r="E13">
            <v>68.916666666666671</v>
          </cell>
          <cell r="F13">
            <v>94</v>
          </cell>
          <cell r="G13">
            <v>34</v>
          </cell>
          <cell r="H13">
            <v>10.8</v>
          </cell>
          <cell r="I13" t="str">
            <v>SE</v>
          </cell>
          <cell r="J13">
            <v>26.64</v>
          </cell>
          <cell r="K13">
            <v>0</v>
          </cell>
        </row>
        <row r="14">
          <cell r="B14">
            <v>26.341666666666669</v>
          </cell>
          <cell r="C14">
            <v>29.6</v>
          </cell>
          <cell r="D14">
            <v>23.8</v>
          </cell>
          <cell r="E14">
            <v>84.583333333333329</v>
          </cell>
          <cell r="F14">
            <v>95</v>
          </cell>
          <cell r="G14">
            <v>68</v>
          </cell>
          <cell r="H14">
            <v>9</v>
          </cell>
          <cell r="I14" t="str">
            <v>O</v>
          </cell>
          <cell r="J14">
            <v>27.720000000000002</v>
          </cell>
          <cell r="K14">
            <v>4.2</v>
          </cell>
        </row>
        <row r="15">
          <cell r="B15">
            <v>26.820833333333336</v>
          </cell>
          <cell r="C15">
            <v>34.700000000000003</v>
          </cell>
          <cell r="D15">
            <v>21.7</v>
          </cell>
          <cell r="E15">
            <v>78.083333333333329</v>
          </cell>
          <cell r="F15">
            <v>98</v>
          </cell>
          <cell r="G15">
            <v>47</v>
          </cell>
          <cell r="H15">
            <v>8.64</v>
          </cell>
          <cell r="I15" t="str">
            <v>SE</v>
          </cell>
          <cell r="J15">
            <v>21.240000000000002</v>
          </cell>
          <cell r="K15">
            <v>2.6</v>
          </cell>
        </row>
        <row r="16">
          <cell r="B16">
            <v>28.887500000000006</v>
          </cell>
          <cell r="C16">
            <v>36.5</v>
          </cell>
          <cell r="D16">
            <v>22.6</v>
          </cell>
          <cell r="E16">
            <v>73.125</v>
          </cell>
          <cell r="F16">
            <v>98</v>
          </cell>
          <cell r="G16">
            <v>36</v>
          </cell>
          <cell r="H16">
            <v>7.5600000000000005</v>
          </cell>
          <cell r="I16" t="str">
            <v>O</v>
          </cell>
          <cell r="J16">
            <v>30.240000000000002</v>
          </cell>
          <cell r="K16">
            <v>0</v>
          </cell>
        </row>
        <row r="17">
          <cell r="B17">
            <v>26.729166666666668</v>
          </cell>
          <cell r="C17">
            <v>33.6</v>
          </cell>
          <cell r="D17">
            <v>21.9</v>
          </cell>
          <cell r="E17">
            <v>75.291666666666671</v>
          </cell>
          <cell r="F17">
            <v>96</v>
          </cell>
          <cell r="G17">
            <v>47</v>
          </cell>
          <cell r="H17">
            <v>11.16</v>
          </cell>
          <cell r="I17" t="str">
            <v>O</v>
          </cell>
          <cell r="J17">
            <v>45.36</v>
          </cell>
          <cell r="K17">
            <v>1.4000000000000001</v>
          </cell>
        </row>
        <row r="18">
          <cell r="B18">
            <v>26.700000000000003</v>
          </cell>
          <cell r="C18">
            <v>34.6</v>
          </cell>
          <cell r="D18">
            <v>21</v>
          </cell>
          <cell r="E18">
            <v>74</v>
          </cell>
          <cell r="F18">
            <v>97</v>
          </cell>
          <cell r="G18">
            <v>40</v>
          </cell>
          <cell r="H18">
            <v>9</v>
          </cell>
          <cell r="I18" t="str">
            <v>S</v>
          </cell>
          <cell r="J18">
            <v>24.48</v>
          </cell>
          <cell r="K18">
            <v>0</v>
          </cell>
        </row>
        <row r="19">
          <cell r="B19">
            <v>27.400000000000002</v>
          </cell>
          <cell r="C19">
            <v>35</v>
          </cell>
          <cell r="D19">
            <v>21.6</v>
          </cell>
          <cell r="E19">
            <v>69.916666666666671</v>
          </cell>
          <cell r="F19">
            <v>92</v>
          </cell>
          <cell r="G19">
            <v>39</v>
          </cell>
          <cell r="H19">
            <v>10.8</v>
          </cell>
          <cell r="I19" t="str">
            <v>S</v>
          </cell>
          <cell r="J19">
            <v>33.480000000000004</v>
          </cell>
          <cell r="K19">
            <v>0.8</v>
          </cell>
        </row>
        <row r="20">
          <cell r="B20">
            <v>27.754166666666674</v>
          </cell>
          <cell r="C20">
            <v>36</v>
          </cell>
          <cell r="D20">
            <v>21.3</v>
          </cell>
          <cell r="E20">
            <v>67.541666666666671</v>
          </cell>
          <cell r="F20">
            <v>96</v>
          </cell>
          <cell r="G20">
            <v>32</v>
          </cell>
          <cell r="H20">
            <v>10.8</v>
          </cell>
          <cell r="I20" t="str">
            <v>S</v>
          </cell>
          <cell r="J20">
            <v>29.16</v>
          </cell>
          <cell r="K20">
            <v>0</v>
          </cell>
        </row>
        <row r="21">
          <cell r="B21">
            <v>26.874999999999996</v>
          </cell>
          <cell r="C21">
            <v>32.799999999999997</v>
          </cell>
          <cell r="D21">
            <v>23.5</v>
          </cell>
          <cell r="E21">
            <v>73.583333333333329</v>
          </cell>
          <cell r="F21">
            <v>92</v>
          </cell>
          <cell r="G21">
            <v>46</v>
          </cell>
          <cell r="H21">
            <v>11.520000000000001</v>
          </cell>
          <cell r="I21" t="str">
            <v>NO</v>
          </cell>
          <cell r="J21">
            <v>25.92</v>
          </cell>
          <cell r="K21">
            <v>0</v>
          </cell>
        </row>
        <row r="22">
          <cell r="B22">
            <v>23.658333333333331</v>
          </cell>
          <cell r="C22">
            <v>27.4</v>
          </cell>
          <cell r="D22">
            <v>21.9</v>
          </cell>
          <cell r="E22">
            <v>87.208333333333329</v>
          </cell>
          <cell r="F22">
            <v>98</v>
          </cell>
          <cell r="G22">
            <v>69</v>
          </cell>
          <cell r="H22">
            <v>11.879999999999999</v>
          </cell>
          <cell r="I22" t="str">
            <v>SE</v>
          </cell>
          <cell r="J22">
            <v>27</v>
          </cell>
          <cell r="K22">
            <v>8</v>
          </cell>
        </row>
        <row r="23">
          <cell r="B23">
            <v>24.387499999999999</v>
          </cell>
          <cell r="C23">
            <v>29.3</v>
          </cell>
          <cell r="D23">
            <v>21.4</v>
          </cell>
          <cell r="E23">
            <v>83.208333333333329</v>
          </cell>
          <cell r="F23">
            <v>98</v>
          </cell>
          <cell r="G23">
            <v>61</v>
          </cell>
          <cell r="H23">
            <v>12.24</v>
          </cell>
          <cell r="I23" t="str">
            <v>O</v>
          </cell>
          <cell r="J23">
            <v>24.840000000000003</v>
          </cell>
          <cell r="K23">
            <v>0</v>
          </cell>
        </row>
        <row r="24">
          <cell r="B24">
            <v>23.933333333333334</v>
          </cell>
          <cell r="C24">
            <v>30.7</v>
          </cell>
          <cell r="D24">
            <v>19.899999999999999</v>
          </cell>
          <cell r="E24">
            <v>82.166666666666671</v>
          </cell>
          <cell r="F24">
            <v>98</v>
          </cell>
          <cell r="G24">
            <v>52</v>
          </cell>
          <cell r="H24">
            <v>7.9200000000000008</v>
          </cell>
          <cell r="I24" t="str">
            <v>O</v>
          </cell>
          <cell r="J24">
            <v>19.440000000000001</v>
          </cell>
          <cell r="K24">
            <v>0</v>
          </cell>
        </row>
        <row r="25">
          <cell r="B25">
            <v>24.766666666666666</v>
          </cell>
          <cell r="C25">
            <v>32.200000000000003</v>
          </cell>
          <cell r="D25">
            <v>19.3</v>
          </cell>
          <cell r="E25">
            <v>73.5</v>
          </cell>
          <cell r="F25">
            <v>96</v>
          </cell>
          <cell r="G25">
            <v>46</v>
          </cell>
          <cell r="H25">
            <v>10.08</v>
          </cell>
          <cell r="I25" t="str">
            <v>SO</v>
          </cell>
          <cell r="J25">
            <v>24.48</v>
          </cell>
          <cell r="K25">
            <v>0</v>
          </cell>
        </row>
        <row r="26">
          <cell r="B26">
            <v>26.55416666666666</v>
          </cell>
          <cell r="C26">
            <v>33.6</v>
          </cell>
          <cell r="D26">
            <v>21.7</v>
          </cell>
          <cell r="E26">
            <v>70.791666666666671</v>
          </cell>
          <cell r="F26">
            <v>91</v>
          </cell>
          <cell r="G26">
            <v>42</v>
          </cell>
          <cell r="H26">
            <v>11.16</v>
          </cell>
          <cell r="I26" t="str">
            <v>O</v>
          </cell>
          <cell r="J26">
            <v>23.759999999999998</v>
          </cell>
          <cell r="K26">
            <v>0</v>
          </cell>
        </row>
        <row r="27">
          <cell r="B27">
            <v>25.679166666666664</v>
          </cell>
          <cell r="C27">
            <v>34.1</v>
          </cell>
          <cell r="D27">
            <v>20.9</v>
          </cell>
          <cell r="E27">
            <v>78.458333333333329</v>
          </cell>
          <cell r="F27">
            <v>97</v>
          </cell>
          <cell r="G27">
            <v>40</v>
          </cell>
          <cell r="H27">
            <v>6.48</v>
          </cell>
          <cell r="I27" t="str">
            <v>SO</v>
          </cell>
          <cell r="J27">
            <v>22.32</v>
          </cell>
          <cell r="K27">
            <v>5.2</v>
          </cell>
        </row>
        <row r="28">
          <cell r="B28">
            <v>27.166666666666661</v>
          </cell>
          <cell r="C28">
            <v>34.799999999999997</v>
          </cell>
          <cell r="D28">
            <v>21.5</v>
          </cell>
          <cell r="E28">
            <v>75</v>
          </cell>
          <cell r="F28">
            <v>99</v>
          </cell>
          <cell r="G28">
            <v>38</v>
          </cell>
          <cell r="H28">
            <v>7.2</v>
          </cell>
          <cell r="I28" t="str">
            <v>O</v>
          </cell>
          <cell r="J28">
            <v>19.440000000000001</v>
          </cell>
          <cell r="K28">
            <v>0</v>
          </cell>
        </row>
        <row r="29">
          <cell r="B29">
            <v>27.954166666666666</v>
          </cell>
          <cell r="C29">
            <v>34.799999999999997</v>
          </cell>
          <cell r="D29">
            <v>24.4</v>
          </cell>
          <cell r="E29">
            <v>72.458333333333329</v>
          </cell>
          <cell r="F29">
            <v>91</v>
          </cell>
          <cell r="G29">
            <v>40</v>
          </cell>
          <cell r="H29">
            <v>11.16</v>
          </cell>
          <cell r="I29" t="str">
            <v>SE</v>
          </cell>
          <cell r="J29">
            <v>31.319999999999997</v>
          </cell>
          <cell r="K29">
            <v>0</v>
          </cell>
        </row>
        <row r="30">
          <cell r="B30">
            <v>27.091666666666669</v>
          </cell>
          <cell r="C30">
            <v>35</v>
          </cell>
          <cell r="D30">
            <v>22.4</v>
          </cell>
          <cell r="E30">
            <v>74.833333333333329</v>
          </cell>
          <cell r="F30">
            <v>96</v>
          </cell>
          <cell r="G30">
            <v>41</v>
          </cell>
          <cell r="H30">
            <v>9.7200000000000006</v>
          </cell>
          <cell r="I30" t="str">
            <v>SO</v>
          </cell>
          <cell r="J30">
            <v>44.28</v>
          </cell>
          <cell r="K30">
            <v>10.4</v>
          </cell>
        </row>
        <row r="31">
          <cell r="B31">
            <v>25.162499999999998</v>
          </cell>
          <cell r="C31">
            <v>31.2</v>
          </cell>
          <cell r="D31">
            <v>22.1</v>
          </cell>
          <cell r="E31">
            <v>84.583333333333329</v>
          </cell>
          <cell r="F31">
            <v>98</v>
          </cell>
          <cell r="G31">
            <v>57</v>
          </cell>
          <cell r="H31">
            <v>10.08</v>
          </cell>
          <cell r="I31" t="str">
            <v>O</v>
          </cell>
          <cell r="J31">
            <v>26.64</v>
          </cell>
          <cell r="K31">
            <v>8.5999999999999979</v>
          </cell>
        </row>
        <row r="32">
          <cell r="B32">
            <v>25.637499999999999</v>
          </cell>
          <cell r="C32">
            <v>32.1</v>
          </cell>
          <cell r="D32">
            <v>21.4</v>
          </cell>
          <cell r="E32">
            <v>79.25</v>
          </cell>
          <cell r="F32">
            <v>98</v>
          </cell>
          <cell r="G32">
            <v>47</v>
          </cell>
          <cell r="H32">
            <v>8.64</v>
          </cell>
          <cell r="I32" t="str">
            <v>O</v>
          </cell>
          <cell r="J32">
            <v>24.48</v>
          </cell>
          <cell r="K32">
            <v>0</v>
          </cell>
        </row>
        <row r="33">
          <cell r="B33">
            <v>24.970833333333331</v>
          </cell>
          <cell r="C33">
            <v>31.7</v>
          </cell>
          <cell r="D33">
            <v>19.600000000000001</v>
          </cell>
          <cell r="E33">
            <v>74.958333333333329</v>
          </cell>
          <cell r="F33">
            <v>96</v>
          </cell>
          <cell r="G33">
            <v>47</v>
          </cell>
          <cell r="H33">
            <v>11.16</v>
          </cell>
          <cell r="I33" t="str">
            <v>O</v>
          </cell>
          <cell r="J33">
            <v>24.12</v>
          </cell>
          <cell r="K33">
            <v>0</v>
          </cell>
        </row>
        <row r="34">
          <cell r="B34">
            <v>24.512500000000003</v>
          </cell>
          <cell r="C34">
            <v>32.1</v>
          </cell>
          <cell r="D34">
            <v>18.3</v>
          </cell>
          <cell r="E34">
            <v>71.208333333333329</v>
          </cell>
          <cell r="F34">
            <v>94</v>
          </cell>
          <cell r="G34">
            <v>36</v>
          </cell>
          <cell r="H34">
            <v>9.3600000000000012</v>
          </cell>
          <cell r="I34" t="str">
            <v>O</v>
          </cell>
          <cell r="J34">
            <v>21.240000000000002</v>
          </cell>
          <cell r="K34">
            <v>0</v>
          </cell>
        </row>
        <row r="35">
          <cell r="B35">
            <v>24.108333333333334</v>
          </cell>
          <cell r="C35">
            <v>32.299999999999997</v>
          </cell>
          <cell r="D35">
            <v>17.8</v>
          </cell>
          <cell r="E35">
            <v>72.291666666666671</v>
          </cell>
          <cell r="F35">
            <v>97</v>
          </cell>
          <cell r="G35">
            <v>38</v>
          </cell>
          <cell r="H35">
            <v>12.6</v>
          </cell>
          <cell r="I35" t="str">
            <v>O</v>
          </cell>
          <cell r="J35">
            <v>23.759999999999998</v>
          </cell>
          <cell r="K35">
            <v>0</v>
          </cell>
        </row>
        <row r="36">
          <cell r="I36" t="str">
            <v>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23.354166666666668</v>
          </cell>
          <cell r="C5">
            <v>29.6</v>
          </cell>
          <cell r="D5">
            <v>19.7</v>
          </cell>
          <cell r="E5">
            <v>83.291666666666671</v>
          </cell>
          <cell r="F5">
            <v>95</v>
          </cell>
          <cell r="G5">
            <v>54</v>
          </cell>
          <cell r="H5">
            <v>21.6</v>
          </cell>
          <cell r="I5" t="str">
            <v>N</v>
          </cell>
          <cell r="J5">
            <v>33.840000000000003</v>
          </cell>
          <cell r="K5" t="str">
            <v>*</v>
          </cell>
        </row>
        <row r="6">
          <cell r="B6">
            <v>23.245833333333334</v>
          </cell>
          <cell r="C6">
            <v>29.6</v>
          </cell>
          <cell r="D6">
            <v>20.7</v>
          </cell>
          <cell r="E6">
            <v>84.541666666666671</v>
          </cell>
          <cell r="F6">
            <v>95</v>
          </cell>
          <cell r="G6">
            <v>54</v>
          </cell>
          <cell r="H6">
            <v>18</v>
          </cell>
          <cell r="I6" t="str">
            <v>N</v>
          </cell>
          <cell r="J6">
            <v>40.32</v>
          </cell>
          <cell r="K6" t="str">
            <v>*</v>
          </cell>
        </row>
        <row r="7">
          <cell r="B7">
            <v>23.879166666666666</v>
          </cell>
          <cell r="C7">
            <v>30.6</v>
          </cell>
          <cell r="D7">
            <v>21</v>
          </cell>
          <cell r="E7">
            <v>81.625</v>
          </cell>
          <cell r="F7">
            <v>94</v>
          </cell>
          <cell r="G7">
            <v>50</v>
          </cell>
          <cell r="H7">
            <v>25.2</v>
          </cell>
          <cell r="I7" t="str">
            <v>N</v>
          </cell>
          <cell r="J7">
            <v>50.76</v>
          </cell>
          <cell r="K7" t="str">
            <v>*</v>
          </cell>
        </row>
        <row r="8">
          <cell r="B8">
            <v>24.416666666666668</v>
          </cell>
          <cell r="C8">
            <v>32.200000000000003</v>
          </cell>
          <cell r="D8">
            <v>20.7</v>
          </cell>
          <cell r="E8">
            <v>79.5</v>
          </cell>
          <cell r="F8">
            <v>94</v>
          </cell>
          <cell r="G8">
            <v>45</v>
          </cell>
          <cell r="H8">
            <v>19.079999999999998</v>
          </cell>
          <cell r="I8" t="str">
            <v>NE</v>
          </cell>
          <cell r="J8">
            <v>38.880000000000003</v>
          </cell>
          <cell r="K8" t="str">
            <v>*</v>
          </cell>
        </row>
        <row r="9">
          <cell r="B9">
            <v>22.858333333333331</v>
          </cell>
          <cell r="C9">
            <v>28.5</v>
          </cell>
          <cell r="D9">
            <v>21.5</v>
          </cell>
          <cell r="E9">
            <v>90.083333333333329</v>
          </cell>
          <cell r="F9">
            <v>95</v>
          </cell>
          <cell r="G9">
            <v>66</v>
          </cell>
          <cell r="H9">
            <v>19.8</v>
          </cell>
          <cell r="I9" t="str">
            <v>NE</v>
          </cell>
          <cell r="J9">
            <v>30.240000000000002</v>
          </cell>
          <cell r="K9" t="str">
            <v>*</v>
          </cell>
        </row>
        <row r="10">
          <cell r="B10">
            <v>23.404166666666672</v>
          </cell>
          <cell r="C10">
            <v>30.3</v>
          </cell>
          <cell r="D10">
            <v>19.5</v>
          </cell>
          <cell r="E10">
            <v>80.666666666666671</v>
          </cell>
          <cell r="F10">
            <v>96</v>
          </cell>
          <cell r="G10">
            <v>50</v>
          </cell>
          <cell r="H10">
            <v>15.48</v>
          </cell>
          <cell r="I10" t="str">
            <v>N</v>
          </cell>
          <cell r="J10">
            <v>25.92</v>
          </cell>
          <cell r="K10" t="str">
            <v>*</v>
          </cell>
        </row>
        <row r="11">
          <cell r="B11">
            <v>23.633333333333336</v>
          </cell>
          <cell r="C11">
            <v>30.8</v>
          </cell>
          <cell r="D11">
            <v>20.6</v>
          </cell>
          <cell r="E11">
            <v>85.333333333333329</v>
          </cell>
          <cell r="F11">
            <v>97</v>
          </cell>
          <cell r="G11">
            <v>52</v>
          </cell>
          <cell r="H11">
            <v>14.04</v>
          </cell>
          <cell r="I11" t="str">
            <v>N</v>
          </cell>
          <cell r="J11">
            <v>28.8</v>
          </cell>
          <cell r="K11" t="str">
            <v>*</v>
          </cell>
        </row>
        <row r="12">
          <cell r="B12">
            <v>25.287499999999998</v>
          </cell>
          <cell r="C12">
            <v>32.799999999999997</v>
          </cell>
          <cell r="D12">
            <v>20</v>
          </cell>
          <cell r="E12">
            <v>76.375</v>
          </cell>
          <cell r="F12">
            <v>96</v>
          </cell>
          <cell r="G12">
            <v>43</v>
          </cell>
          <cell r="H12">
            <v>17.64</v>
          </cell>
          <cell r="I12" t="str">
            <v>NE</v>
          </cell>
          <cell r="J12">
            <v>34.56</v>
          </cell>
          <cell r="K12" t="str">
            <v>*</v>
          </cell>
        </row>
        <row r="13">
          <cell r="B13">
            <v>26.287499999999998</v>
          </cell>
          <cell r="C13">
            <v>34.1</v>
          </cell>
          <cell r="D13">
            <v>21</v>
          </cell>
          <cell r="E13">
            <v>72.416666666666671</v>
          </cell>
          <cell r="F13">
            <v>95</v>
          </cell>
          <cell r="G13">
            <v>37</v>
          </cell>
          <cell r="H13">
            <v>14.76</v>
          </cell>
          <cell r="I13" t="str">
            <v>NE</v>
          </cell>
          <cell r="J13">
            <v>49.32</v>
          </cell>
          <cell r="K13" t="str">
            <v>*</v>
          </cell>
        </row>
        <row r="14">
          <cell r="B14">
            <v>24.124999999999996</v>
          </cell>
          <cell r="C14">
            <v>29.3</v>
          </cell>
          <cell r="D14">
            <v>20.100000000000001</v>
          </cell>
          <cell r="E14">
            <v>82.541666666666671</v>
          </cell>
          <cell r="F14">
            <v>96</v>
          </cell>
          <cell r="G14">
            <v>54</v>
          </cell>
          <cell r="H14">
            <v>17.28</v>
          </cell>
          <cell r="I14" t="str">
            <v>L</v>
          </cell>
          <cell r="J14">
            <v>29.880000000000003</v>
          </cell>
          <cell r="K14" t="str">
            <v>*</v>
          </cell>
        </row>
        <row r="15">
          <cell r="B15">
            <v>23.120833333333326</v>
          </cell>
          <cell r="C15">
            <v>32.1</v>
          </cell>
          <cell r="D15">
            <v>19.3</v>
          </cell>
          <cell r="E15">
            <v>82.416666666666671</v>
          </cell>
          <cell r="F15">
            <v>97</v>
          </cell>
          <cell r="G15">
            <v>44</v>
          </cell>
          <cell r="H15">
            <v>18.720000000000002</v>
          </cell>
          <cell r="I15" t="str">
            <v>L</v>
          </cell>
          <cell r="J15">
            <v>38.880000000000003</v>
          </cell>
          <cell r="K15" t="str">
            <v>*</v>
          </cell>
        </row>
        <row r="16">
          <cell r="B16">
            <v>24.783333333333335</v>
          </cell>
          <cell r="C16">
            <v>33.9</v>
          </cell>
          <cell r="D16">
            <v>19.600000000000001</v>
          </cell>
          <cell r="E16">
            <v>74.833333333333329</v>
          </cell>
          <cell r="F16">
            <v>94</v>
          </cell>
          <cell r="G16">
            <v>37</v>
          </cell>
          <cell r="H16">
            <v>16.559999999999999</v>
          </cell>
          <cell r="I16" t="str">
            <v>NE</v>
          </cell>
          <cell r="J16">
            <v>42.480000000000004</v>
          </cell>
          <cell r="K16" t="str">
            <v>*</v>
          </cell>
        </row>
        <row r="17">
          <cell r="B17">
            <v>23.525000000000002</v>
          </cell>
          <cell r="C17">
            <v>31.6</v>
          </cell>
          <cell r="D17">
            <v>19.8</v>
          </cell>
          <cell r="E17">
            <v>80.583333333333329</v>
          </cell>
          <cell r="F17">
            <v>96</v>
          </cell>
          <cell r="G17">
            <v>46</v>
          </cell>
          <cell r="H17">
            <v>18.36</v>
          </cell>
          <cell r="I17" t="str">
            <v>NE</v>
          </cell>
          <cell r="J17">
            <v>34.92</v>
          </cell>
          <cell r="K17" t="str">
            <v>*</v>
          </cell>
        </row>
        <row r="18">
          <cell r="B18">
            <v>24.116666666666671</v>
          </cell>
          <cell r="C18">
            <v>32.299999999999997</v>
          </cell>
          <cell r="D18">
            <v>19.100000000000001</v>
          </cell>
          <cell r="E18">
            <v>75.625</v>
          </cell>
          <cell r="F18">
            <v>96</v>
          </cell>
          <cell r="G18">
            <v>35</v>
          </cell>
          <cell r="H18">
            <v>20.16</v>
          </cell>
          <cell r="I18" t="str">
            <v>NE</v>
          </cell>
          <cell r="J18">
            <v>33.119999999999997</v>
          </cell>
          <cell r="K18" t="str">
            <v>*</v>
          </cell>
        </row>
        <row r="19">
          <cell r="B19">
            <v>22.966666666666665</v>
          </cell>
          <cell r="C19">
            <v>31.8</v>
          </cell>
          <cell r="D19">
            <v>18.8</v>
          </cell>
          <cell r="E19">
            <v>79.166666666666671</v>
          </cell>
          <cell r="F19">
            <v>94</v>
          </cell>
          <cell r="G19">
            <v>40</v>
          </cell>
          <cell r="H19">
            <v>15.840000000000002</v>
          </cell>
          <cell r="I19" t="str">
            <v>NE</v>
          </cell>
          <cell r="J19">
            <v>35.28</v>
          </cell>
          <cell r="K19" t="str">
            <v>*</v>
          </cell>
        </row>
        <row r="20">
          <cell r="B20">
            <v>23.762500000000003</v>
          </cell>
          <cell r="C20">
            <v>30.4</v>
          </cell>
          <cell r="D20">
            <v>18.600000000000001</v>
          </cell>
          <cell r="E20">
            <v>75.5</v>
          </cell>
          <cell r="F20">
            <v>95</v>
          </cell>
          <cell r="G20">
            <v>45</v>
          </cell>
          <cell r="H20">
            <v>16.920000000000002</v>
          </cell>
          <cell r="I20" t="str">
            <v>NE</v>
          </cell>
          <cell r="J20">
            <v>32.4</v>
          </cell>
          <cell r="K20" t="str">
            <v>*</v>
          </cell>
        </row>
        <row r="21">
          <cell r="B21">
            <v>22.320833333333336</v>
          </cell>
          <cell r="C21">
            <v>29.7</v>
          </cell>
          <cell r="D21">
            <v>19.7</v>
          </cell>
          <cell r="E21">
            <v>88.583333333333329</v>
          </cell>
          <cell r="F21">
            <v>97</v>
          </cell>
          <cell r="G21">
            <v>57</v>
          </cell>
          <cell r="H21">
            <v>25.92</v>
          </cell>
          <cell r="I21" t="str">
            <v>NO</v>
          </cell>
          <cell r="J21">
            <v>47.519999999999996</v>
          </cell>
          <cell r="K21" t="str">
            <v>*</v>
          </cell>
        </row>
        <row r="22">
          <cell r="B22">
            <v>22.204166666666666</v>
          </cell>
          <cell r="C22">
            <v>27.8</v>
          </cell>
          <cell r="D22">
            <v>19.899999999999999</v>
          </cell>
          <cell r="E22">
            <v>85.791666666666671</v>
          </cell>
          <cell r="F22">
            <v>96</v>
          </cell>
          <cell r="G22">
            <v>59</v>
          </cell>
          <cell r="H22">
            <v>22.68</v>
          </cell>
          <cell r="I22" t="str">
            <v>NE</v>
          </cell>
          <cell r="J22">
            <v>40.680000000000007</v>
          </cell>
          <cell r="K22" t="str">
            <v>*</v>
          </cell>
        </row>
        <row r="23">
          <cell r="B23">
            <v>22.158333333333335</v>
          </cell>
          <cell r="C23">
            <v>27.4</v>
          </cell>
          <cell r="D23">
            <v>19.7</v>
          </cell>
          <cell r="E23">
            <v>88.583333333333329</v>
          </cell>
          <cell r="F23">
            <v>96</v>
          </cell>
          <cell r="G23">
            <v>63</v>
          </cell>
          <cell r="H23">
            <v>15.840000000000002</v>
          </cell>
          <cell r="I23" t="str">
            <v>L</v>
          </cell>
          <cell r="J23">
            <v>33.480000000000004</v>
          </cell>
          <cell r="K23" t="str">
            <v>*</v>
          </cell>
        </row>
        <row r="24">
          <cell r="B24">
            <v>23.150000000000002</v>
          </cell>
          <cell r="C24">
            <v>30.1</v>
          </cell>
          <cell r="D24">
            <v>20.5</v>
          </cell>
          <cell r="E24">
            <v>85.666666666666671</v>
          </cell>
          <cell r="F24">
            <v>96</v>
          </cell>
          <cell r="G24">
            <v>56</v>
          </cell>
          <cell r="H24">
            <v>19.079999999999998</v>
          </cell>
          <cell r="I24" t="str">
            <v>NE</v>
          </cell>
          <cell r="J24">
            <v>32.04</v>
          </cell>
          <cell r="K24" t="str">
            <v>*</v>
          </cell>
        </row>
        <row r="25">
          <cell r="B25">
            <v>23.95</v>
          </cell>
          <cell r="C25">
            <v>29.2</v>
          </cell>
          <cell r="D25">
            <v>20.5</v>
          </cell>
          <cell r="E25">
            <v>79.458333333333329</v>
          </cell>
          <cell r="F25">
            <v>93</v>
          </cell>
          <cell r="G25">
            <v>55</v>
          </cell>
          <cell r="H25">
            <v>11.879999999999999</v>
          </cell>
          <cell r="I25" t="str">
            <v>L</v>
          </cell>
          <cell r="J25">
            <v>23.400000000000002</v>
          </cell>
          <cell r="K25" t="str">
            <v>*</v>
          </cell>
        </row>
        <row r="26">
          <cell r="B26">
            <v>23.504166666666663</v>
          </cell>
          <cell r="C26">
            <v>31</v>
          </cell>
          <cell r="D26">
            <v>17.899999999999999</v>
          </cell>
          <cell r="E26">
            <v>82.083333333333329</v>
          </cell>
          <cell r="F26">
            <v>97</v>
          </cell>
          <cell r="G26">
            <v>50</v>
          </cell>
          <cell r="H26">
            <v>36.36</v>
          </cell>
          <cell r="I26" t="str">
            <v>NE</v>
          </cell>
          <cell r="J26">
            <v>90</v>
          </cell>
          <cell r="K26" t="str">
            <v>*</v>
          </cell>
        </row>
        <row r="27">
          <cell r="B27">
            <v>22.845833333333335</v>
          </cell>
          <cell r="C27">
            <v>32.1</v>
          </cell>
          <cell r="D27">
            <v>18.600000000000001</v>
          </cell>
          <cell r="E27">
            <v>83.916666666666671</v>
          </cell>
          <cell r="F27">
            <v>97</v>
          </cell>
          <cell r="G27">
            <v>42</v>
          </cell>
          <cell r="H27">
            <v>22.68</v>
          </cell>
          <cell r="I27" t="str">
            <v>NE</v>
          </cell>
          <cell r="J27">
            <v>39.96</v>
          </cell>
          <cell r="K27" t="str">
            <v>*</v>
          </cell>
        </row>
        <row r="28">
          <cell r="B28">
            <v>24.279166666666669</v>
          </cell>
          <cell r="C28">
            <v>32.799999999999997</v>
          </cell>
          <cell r="D28">
            <v>18.7</v>
          </cell>
          <cell r="E28">
            <v>76.166666666666671</v>
          </cell>
          <cell r="F28">
            <v>96</v>
          </cell>
          <cell r="G28">
            <v>38</v>
          </cell>
          <cell r="H28">
            <v>14.4</v>
          </cell>
          <cell r="I28" t="str">
            <v>NE</v>
          </cell>
          <cell r="J28">
            <v>31.319999999999997</v>
          </cell>
          <cell r="K28" t="str">
            <v>*</v>
          </cell>
        </row>
        <row r="29">
          <cell r="B29">
            <v>23.966666666666665</v>
          </cell>
          <cell r="C29">
            <v>32</v>
          </cell>
          <cell r="D29">
            <v>20</v>
          </cell>
          <cell r="E29">
            <v>78.75</v>
          </cell>
          <cell r="F29">
            <v>95</v>
          </cell>
          <cell r="G29">
            <v>46</v>
          </cell>
          <cell r="H29">
            <v>28.44</v>
          </cell>
          <cell r="I29" t="str">
            <v>NE</v>
          </cell>
          <cell r="J29">
            <v>44.28</v>
          </cell>
          <cell r="K29" t="str">
            <v>*</v>
          </cell>
        </row>
        <row r="30">
          <cell r="B30">
            <v>23.624999999999996</v>
          </cell>
          <cell r="C30">
            <v>31.5</v>
          </cell>
          <cell r="D30">
            <v>20.100000000000001</v>
          </cell>
          <cell r="E30">
            <v>82.125</v>
          </cell>
          <cell r="F30">
            <v>95</v>
          </cell>
          <cell r="G30">
            <v>49</v>
          </cell>
          <cell r="H30">
            <v>17.64</v>
          </cell>
          <cell r="I30" t="str">
            <v>N</v>
          </cell>
          <cell r="J30">
            <v>45.36</v>
          </cell>
          <cell r="K30" t="str">
            <v>*</v>
          </cell>
        </row>
        <row r="31">
          <cell r="B31">
            <v>22.808333333333334</v>
          </cell>
          <cell r="C31">
            <v>30.2</v>
          </cell>
          <cell r="D31">
            <v>19.8</v>
          </cell>
          <cell r="E31">
            <v>87.458333333333329</v>
          </cell>
          <cell r="F31">
            <v>96</v>
          </cell>
          <cell r="G31">
            <v>56</v>
          </cell>
          <cell r="H31">
            <v>22.32</v>
          </cell>
          <cell r="I31" t="str">
            <v>NE</v>
          </cell>
          <cell r="J31">
            <v>46.440000000000005</v>
          </cell>
          <cell r="K31" t="str">
            <v>*</v>
          </cell>
        </row>
        <row r="32">
          <cell r="B32">
            <v>22.716666666666669</v>
          </cell>
          <cell r="C32">
            <v>29.1</v>
          </cell>
          <cell r="D32">
            <v>20</v>
          </cell>
          <cell r="E32">
            <v>88.208333333333329</v>
          </cell>
          <cell r="F32">
            <v>97</v>
          </cell>
          <cell r="G32">
            <v>60</v>
          </cell>
          <cell r="H32">
            <v>20.52</v>
          </cell>
          <cell r="I32" t="str">
            <v>SE</v>
          </cell>
          <cell r="J32">
            <v>29.16</v>
          </cell>
          <cell r="K32" t="str">
            <v>*</v>
          </cell>
        </row>
        <row r="33">
          <cell r="B33">
            <v>24.170833333333334</v>
          </cell>
          <cell r="C33">
            <v>30.6</v>
          </cell>
          <cell r="D33">
            <v>20</v>
          </cell>
          <cell r="E33">
            <v>75.791666666666671</v>
          </cell>
          <cell r="F33">
            <v>96</v>
          </cell>
          <cell r="G33">
            <v>42</v>
          </cell>
          <cell r="H33">
            <v>16.2</v>
          </cell>
          <cell r="I33" t="str">
            <v>L</v>
          </cell>
          <cell r="J33">
            <v>28.8</v>
          </cell>
          <cell r="K33" t="str">
            <v>*</v>
          </cell>
        </row>
        <row r="34">
          <cell r="B34">
            <v>24.320833333333329</v>
          </cell>
          <cell r="C34">
            <v>30.9</v>
          </cell>
          <cell r="D34">
            <v>18.7</v>
          </cell>
          <cell r="E34">
            <v>69.166666666666671</v>
          </cell>
          <cell r="F34">
            <v>90</v>
          </cell>
          <cell r="G34">
            <v>45</v>
          </cell>
          <cell r="H34">
            <v>17.28</v>
          </cell>
          <cell r="I34" t="str">
            <v>L</v>
          </cell>
          <cell r="J34">
            <v>32.4</v>
          </cell>
          <cell r="K34" t="str">
            <v>*</v>
          </cell>
        </row>
        <row r="35">
          <cell r="B35">
            <v>24.854166666666668</v>
          </cell>
          <cell r="C35">
            <v>31.1</v>
          </cell>
          <cell r="D35">
            <v>19.5</v>
          </cell>
          <cell r="E35">
            <v>66.458333333333329</v>
          </cell>
          <cell r="F35">
            <v>87</v>
          </cell>
          <cell r="G35">
            <v>43</v>
          </cell>
          <cell r="H35">
            <v>21.6</v>
          </cell>
          <cell r="I35" t="str">
            <v>L</v>
          </cell>
          <cell r="J35">
            <v>32.76</v>
          </cell>
          <cell r="K35" t="str">
            <v>*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24.495833333333334</v>
          </cell>
          <cell r="C5">
            <v>29.6</v>
          </cell>
          <cell r="D5">
            <v>21.9</v>
          </cell>
          <cell r="E5">
            <v>88.666666666666671</v>
          </cell>
          <cell r="F5">
            <v>96</v>
          </cell>
          <cell r="G5">
            <v>66</v>
          </cell>
          <cell r="H5">
            <v>13.32</v>
          </cell>
          <cell r="I5" t="str">
            <v>L</v>
          </cell>
          <cell r="J5">
            <v>39.24</v>
          </cell>
          <cell r="K5" t="str">
            <v>*</v>
          </cell>
        </row>
        <row r="6">
          <cell r="B6">
            <v>25.287500000000009</v>
          </cell>
          <cell r="C6">
            <v>31.7</v>
          </cell>
          <cell r="D6">
            <v>22.8</v>
          </cell>
          <cell r="E6">
            <v>85.875</v>
          </cell>
          <cell r="F6">
            <v>95</v>
          </cell>
          <cell r="G6">
            <v>55</v>
          </cell>
          <cell r="H6">
            <v>12.96</v>
          </cell>
          <cell r="I6" t="str">
            <v>L</v>
          </cell>
          <cell r="J6">
            <v>27.36</v>
          </cell>
          <cell r="K6" t="str">
            <v>*</v>
          </cell>
        </row>
        <row r="7">
          <cell r="B7">
            <v>25.729166666666668</v>
          </cell>
          <cell r="C7">
            <v>33.700000000000003</v>
          </cell>
          <cell r="D7">
            <v>22.1</v>
          </cell>
          <cell r="E7">
            <v>83.333333333333329</v>
          </cell>
          <cell r="F7">
            <v>96</v>
          </cell>
          <cell r="G7">
            <v>46</v>
          </cell>
          <cell r="H7">
            <v>16.2</v>
          </cell>
          <cell r="I7" t="str">
            <v>L</v>
          </cell>
          <cell r="J7">
            <v>40.32</v>
          </cell>
          <cell r="K7" t="str">
            <v>*</v>
          </cell>
        </row>
        <row r="8">
          <cell r="B8">
            <v>26.900000000000006</v>
          </cell>
          <cell r="C8">
            <v>33.700000000000003</v>
          </cell>
          <cell r="D8">
            <v>22.6</v>
          </cell>
          <cell r="E8">
            <v>78.791666666666671</v>
          </cell>
          <cell r="F8">
            <v>96</v>
          </cell>
          <cell r="G8">
            <v>45</v>
          </cell>
          <cell r="H8">
            <v>13.68</v>
          </cell>
          <cell r="I8" t="str">
            <v>NO</v>
          </cell>
          <cell r="J8">
            <v>31.319999999999997</v>
          </cell>
          <cell r="K8" t="str">
            <v>*</v>
          </cell>
        </row>
        <row r="9">
          <cell r="B9">
            <v>25.616666666666664</v>
          </cell>
          <cell r="C9">
            <v>32.200000000000003</v>
          </cell>
          <cell r="D9">
            <v>23.1</v>
          </cell>
          <cell r="E9">
            <v>86.583333333333329</v>
          </cell>
          <cell r="F9">
            <v>96</v>
          </cell>
          <cell r="G9">
            <v>62</v>
          </cell>
          <cell r="H9">
            <v>24.12</v>
          </cell>
          <cell r="I9" t="str">
            <v>L</v>
          </cell>
          <cell r="J9">
            <v>48.6</v>
          </cell>
          <cell r="K9" t="str">
            <v>*</v>
          </cell>
        </row>
        <row r="10">
          <cell r="B10">
            <v>24.983333333333331</v>
          </cell>
          <cell r="C10">
            <v>32.200000000000003</v>
          </cell>
          <cell r="D10">
            <v>21.8</v>
          </cell>
          <cell r="E10">
            <v>85.708333333333329</v>
          </cell>
          <cell r="F10">
            <v>96</v>
          </cell>
          <cell r="G10">
            <v>48</v>
          </cell>
          <cell r="H10">
            <v>11.520000000000001</v>
          </cell>
          <cell r="I10" t="str">
            <v>L</v>
          </cell>
          <cell r="J10">
            <v>33.119999999999997</v>
          </cell>
          <cell r="K10" t="str">
            <v>*</v>
          </cell>
        </row>
        <row r="11">
          <cell r="B11">
            <v>25.779166666666665</v>
          </cell>
          <cell r="C11">
            <v>31.8</v>
          </cell>
          <cell r="D11">
            <v>22.8</v>
          </cell>
          <cell r="E11">
            <v>84.625</v>
          </cell>
          <cell r="F11">
            <v>96</v>
          </cell>
          <cell r="G11">
            <v>55</v>
          </cell>
          <cell r="H11">
            <v>12.24</v>
          </cell>
          <cell r="I11" t="str">
            <v>L</v>
          </cell>
          <cell r="J11">
            <v>28.08</v>
          </cell>
          <cell r="K11" t="str">
            <v>*</v>
          </cell>
        </row>
        <row r="12">
          <cell r="B12">
            <v>27.224999999999998</v>
          </cell>
          <cell r="C12">
            <v>33.9</v>
          </cell>
          <cell r="D12">
            <v>23</v>
          </cell>
          <cell r="E12">
            <v>79.625</v>
          </cell>
          <cell r="F12">
            <v>97</v>
          </cell>
          <cell r="G12">
            <v>45</v>
          </cell>
          <cell r="H12">
            <v>10.8</v>
          </cell>
          <cell r="I12" t="str">
            <v>O</v>
          </cell>
          <cell r="J12">
            <v>28.08</v>
          </cell>
          <cell r="K12" t="str">
            <v>*</v>
          </cell>
        </row>
        <row r="13">
          <cell r="B13">
            <v>26.054166666666671</v>
          </cell>
          <cell r="C13">
            <v>35.5</v>
          </cell>
          <cell r="D13">
            <v>22.3</v>
          </cell>
          <cell r="E13">
            <v>83.333333333333329</v>
          </cell>
          <cell r="F13">
            <v>96</v>
          </cell>
          <cell r="G13">
            <v>42</v>
          </cell>
          <cell r="H13">
            <v>19.8</v>
          </cell>
          <cell r="I13" t="str">
            <v>SO</v>
          </cell>
          <cell r="J13">
            <v>44.64</v>
          </cell>
          <cell r="K13" t="str">
            <v>*</v>
          </cell>
        </row>
        <row r="14">
          <cell r="B14">
            <v>25.237500000000001</v>
          </cell>
          <cell r="C14">
            <v>32.799999999999997</v>
          </cell>
          <cell r="D14">
            <v>22.2</v>
          </cell>
          <cell r="E14">
            <v>86.125</v>
          </cell>
          <cell r="F14">
            <v>96</v>
          </cell>
          <cell r="G14">
            <v>57</v>
          </cell>
          <cell r="H14">
            <v>14.4</v>
          </cell>
          <cell r="I14" t="str">
            <v>NO</v>
          </cell>
          <cell r="J14">
            <v>28.8</v>
          </cell>
          <cell r="K14" t="str">
            <v>*</v>
          </cell>
        </row>
        <row r="15">
          <cell r="B15">
            <v>25.624999999999996</v>
          </cell>
          <cell r="C15">
            <v>33.5</v>
          </cell>
          <cell r="D15">
            <v>20.7</v>
          </cell>
          <cell r="E15">
            <v>81.125</v>
          </cell>
          <cell r="F15">
            <v>97</v>
          </cell>
          <cell r="G15">
            <v>46</v>
          </cell>
          <cell r="H15">
            <v>10.44</v>
          </cell>
          <cell r="I15" t="str">
            <v>SE</v>
          </cell>
          <cell r="J15">
            <v>21.6</v>
          </cell>
          <cell r="K15" t="str">
            <v>*</v>
          </cell>
        </row>
        <row r="16">
          <cell r="B16">
            <v>27.037499999999994</v>
          </cell>
          <cell r="C16">
            <v>34.4</v>
          </cell>
          <cell r="D16">
            <v>22.1</v>
          </cell>
          <cell r="E16">
            <v>77.791666666666671</v>
          </cell>
          <cell r="F16">
            <v>96</v>
          </cell>
          <cell r="G16">
            <v>47</v>
          </cell>
          <cell r="H16">
            <v>13.68</v>
          </cell>
          <cell r="I16" t="str">
            <v>L</v>
          </cell>
          <cell r="J16">
            <v>26.28</v>
          </cell>
          <cell r="K16" t="str">
            <v>*</v>
          </cell>
        </row>
        <row r="17">
          <cell r="B17">
            <v>25.679166666666671</v>
          </cell>
          <cell r="C17">
            <v>31.9</v>
          </cell>
          <cell r="D17">
            <v>21.7</v>
          </cell>
          <cell r="E17">
            <v>80.333333333333329</v>
          </cell>
          <cell r="F17">
            <v>94</v>
          </cell>
          <cell r="G17">
            <v>53</v>
          </cell>
          <cell r="H17">
            <v>10.44</v>
          </cell>
          <cell r="I17" t="str">
            <v>L</v>
          </cell>
          <cell r="J17">
            <v>23.759999999999998</v>
          </cell>
          <cell r="K17" t="str">
            <v>*</v>
          </cell>
        </row>
        <row r="18">
          <cell r="B18">
            <v>26.55</v>
          </cell>
          <cell r="C18">
            <v>33.9</v>
          </cell>
          <cell r="D18">
            <v>21.6</v>
          </cell>
          <cell r="E18">
            <v>75.791666666666671</v>
          </cell>
          <cell r="F18">
            <v>95</v>
          </cell>
          <cell r="G18">
            <v>44</v>
          </cell>
          <cell r="H18">
            <v>10.8</v>
          </cell>
          <cell r="I18" t="str">
            <v>NE</v>
          </cell>
          <cell r="J18">
            <v>26.64</v>
          </cell>
          <cell r="K18" t="str">
            <v>*</v>
          </cell>
        </row>
        <row r="19">
          <cell r="B19">
            <v>25.733333333333334</v>
          </cell>
          <cell r="C19">
            <v>33.5</v>
          </cell>
          <cell r="D19">
            <v>20.5</v>
          </cell>
          <cell r="E19">
            <v>77.166666666666671</v>
          </cell>
          <cell r="F19">
            <v>96</v>
          </cell>
          <cell r="G19">
            <v>42</v>
          </cell>
          <cell r="H19">
            <v>14.04</v>
          </cell>
          <cell r="I19" t="str">
            <v>L</v>
          </cell>
          <cell r="J19">
            <v>37.440000000000005</v>
          </cell>
          <cell r="K19" t="str">
            <v>*</v>
          </cell>
        </row>
        <row r="20">
          <cell r="B20">
            <v>25.200000000000006</v>
          </cell>
          <cell r="C20">
            <v>31.8</v>
          </cell>
          <cell r="D20">
            <v>21.2</v>
          </cell>
          <cell r="E20">
            <v>84.791666666666671</v>
          </cell>
          <cell r="F20">
            <v>96</v>
          </cell>
          <cell r="G20">
            <v>57</v>
          </cell>
          <cell r="H20">
            <v>6.84</v>
          </cell>
          <cell r="I20" t="str">
            <v>S</v>
          </cell>
          <cell r="J20">
            <v>27.720000000000002</v>
          </cell>
          <cell r="K20" t="str">
            <v>*</v>
          </cell>
        </row>
        <row r="21">
          <cell r="B21">
            <v>25.491666666666664</v>
          </cell>
          <cell r="C21">
            <v>31.3</v>
          </cell>
          <cell r="D21">
            <v>21.6</v>
          </cell>
          <cell r="E21">
            <v>81.208333333333329</v>
          </cell>
          <cell r="F21">
            <v>95</v>
          </cell>
          <cell r="G21">
            <v>56</v>
          </cell>
          <cell r="H21">
            <v>10.08</v>
          </cell>
          <cell r="I21" t="str">
            <v>N</v>
          </cell>
          <cell r="J21">
            <v>27.720000000000002</v>
          </cell>
          <cell r="K21" t="str">
            <v>*</v>
          </cell>
        </row>
        <row r="22">
          <cell r="B22">
            <v>24.708333333333332</v>
          </cell>
          <cell r="C22">
            <v>29.6</v>
          </cell>
          <cell r="D22">
            <v>22.4</v>
          </cell>
          <cell r="E22">
            <v>87.625</v>
          </cell>
          <cell r="F22">
            <v>96</v>
          </cell>
          <cell r="G22">
            <v>62</v>
          </cell>
          <cell r="H22">
            <v>10.08</v>
          </cell>
          <cell r="I22" t="str">
            <v>L</v>
          </cell>
          <cell r="J22">
            <v>23.400000000000002</v>
          </cell>
          <cell r="K22" t="str">
            <v>*</v>
          </cell>
        </row>
        <row r="23">
          <cell r="B23">
            <v>25.679166666666664</v>
          </cell>
          <cell r="C23">
            <v>31.8</v>
          </cell>
          <cell r="D23">
            <v>22.5</v>
          </cell>
          <cell r="E23">
            <v>82.25</v>
          </cell>
          <cell r="F23">
            <v>95</v>
          </cell>
          <cell r="G23">
            <v>53</v>
          </cell>
          <cell r="H23">
            <v>9</v>
          </cell>
          <cell r="I23" t="str">
            <v>SO</v>
          </cell>
          <cell r="J23">
            <v>26.64</v>
          </cell>
          <cell r="K23" t="str">
            <v>*</v>
          </cell>
        </row>
        <row r="24">
          <cell r="B24">
            <v>25.866666666666671</v>
          </cell>
          <cell r="C24">
            <v>32.299999999999997</v>
          </cell>
          <cell r="D24">
            <v>22.8</v>
          </cell>
          <cell r="E24">
            <v>81.208333333333329</v>
          </cell>
          <cell r="F24">
            <v>94</v>
          </cell>
          <cell r="G24">
            <v>51</v>
          </cell>
          <cell r="H24">
            <v>7.5600000000000005</v>
          </cell>
          <cell r="I24" t="str">
            <v>SE</v>
          </cell>
          <cell r="J24">
            <v>30.240000000000002</v>
          </cell>
          <cell r="K24" t="str">
            <v>*</v>
          </cell>
        </row>
        <row r="25">
          <cell r="B25">
            <v>26.220833333333335</v>
          </cell>
          <cell r="C25">
            <v>32.299999999999997</v>
          </cell>
          <cell r="D25">
            <v>23</v>
          </cell>
          <cell r="E25">
            <v>81.25</v>
          </cell>
          <cell r="F25">
            <v>95</v>
          </cell>
          <cell r="G25">
            <v>52</v>
          </cell>
          <cell r="H25">
            <v>9.3600000000000012</v>
          </cell>
          <cell r="I25" t="str">
            <v>SE</v>
          </cell>
          <cell r="J25">
            <v>21.96</v>
          </cell>
          <cell r="K25" t="str">
            <v>*</v>
          </cell>
        </row>
        <row r="26">
          <cell r="B26">
            <v>25.308333333333341</v>
          </cell>
          <cell r="C26">
            <v>29.8</v>
          </cell>
          <cell r="D26">
            <v>23.4</v>
          </cell>
          <cell r="E26">
            <v>86.25</v>
          </cell>
          <cell r="F26">
            <v>95</v>
          </cell>
          <cell r="G26">
            <v>64</v>
          </cell>
          <cell r="H26">
            <v>15.840000000000002</v>
          </cell>
          <cell r="I26" t="str">
            <v>S</v>
          </cell>
          <cell r="J26">
            <v>38.159999999999997</v>
          </cell>
          <cell r="K26" t="str">
            <v>*</v>
          </cell>
        </row>
        <row r="27">
          <cell r="B27">
            <v>25.970833333333328</v>
          </cell>
          <cell r="C27">
            <v>33.799999999999997</v>
          </cell>
          <cell r="D27">
            <v>21</v>
          </cell>
          <cell r="E27">
            <v>80.208333333333329</v>
          </cell>
          <cell r="F27">
            <v>97</v>
          </cell>
          <cell r="G27">
            <v>43</v>
          </cell>
          <cell r="H27">
            <v>12.24</v>
          </cell>
          <cell r="I27" t="str">
            <v>S</v>
          </cell>
          <cell r="J27">
            <v>23.040000000000003</v>
          </cell>
          <cell r="K27" t="str">
            <v>*</v>
          </cell>
        </row>
        <row r="28">
          <cell r="B28">
            <v>26.883333333333336</v>
          </cell>
          <cell r="C28">
            <v>33.799999999999997</v>
          </cell>
          <cell r="D28">
            <v>21.7</v>
          </cell>
          <cell r="E28">
            <v>75.958333333333329</v>
          </cell>
          <cell r="F28">
            <v>94</v>
          </cell>
          <cell r="G28">
            <v>41</v>
          </cell>
          <cell r="H28">
            <v>5.7600000000000007</v>
          </cell>
          <cell r="I28" t="str">
            <v>SE</v>
          </cell>
          <cell r="J28">
            <v>24.48</v>
          </cell>
          <cell r="K28" t="str">
            <v>*</v>
          </cell>
        </row>
        <row r="29">
          <cell r="B29">
            <v>25.954166666666666</v>
          </cell>
          <cell r="C29">
            <v>33.799999999999997</v>
          </cell>
          <cell r="D29">
            <v>22.3</v>
          </cell>
          <cell r="E29">
            <v>81.583333333333329</v>
          </cell>
          <cell r="F29">
            <v>95</v>
          </cell>
          <cell r="G29">
            <v>52</v>
          </cell>
          <cell r="H29">
            <v>16.920000000000002</v>
          </cell>
          <cell r="I29" t="str">
            <v>L</v>
          </cell>
          <cell r="J29">
            <v>30.240000000000002</v>
          </cell>
          <cell r="K29" t="str">
            <v>*</v>
          </cell>
        </row>
        <row r="30">
          <cell r="B30">
            <v>26.154166666666665</v>
          </cell>
          <cell r="C30">
            <v>32.799999999999997</v>
          </cell>
          <cell r="D30">
            <v>22.7</v>
          </cell>
          <cell r="E30">
            <v>83.166666666666671</v>
          </cell>
          <cell r="F30">
            <v>96</v>
          </cell>
          <cell r="G30">
            <v>55</v>
          </cell>
          <cell r="H30">
            <v>12.96</v>
          </cell>
          <cell r="I30" t="str">
            <v>N</v>
          </cell>
          <cell r="J30">
            <v>38.159999999999997</v>
          </cell>
          <cell r="K30" t="str">
            <v>*</v>
          </cell>
        </row>
        <row r="31">
          <cell r="B31">
            <v>25.887500000000003</v>
          </cell>
          <cell r="C31">
            <v>32.4</v>
          </cell>
          <cell r="D31">
            <v>21.3</v>
          </cell>
          <cell r="E31">
            <v>79.416666666666671</v>
          </cell>
          <cell r="F31">
            <v>96</v>
          </cell>
          <cell r="G31">
            <v>47</v>
          </cell>
          <cell r="H31">
            <v>14.76</v>
          </cell>
          <cell r="I31" t="str">
            <v>L</v>
          </cell>
          <cell r="J31">
            <v>29.16</v>
          </cell>
          <cell r="K31" t="str">
            <v>*</v>
          </cell>
        </row>
        <row r="32">
          <cell r="B32">
            <v>25.208333333333339</v>
          </cell>
          <cell r="C32">
            <v>30.6</v>
          </cell>
          <cell r="D32">
            <v>22.1</v>
          </cell>
          <cell r="E32">
            <v>86.375</v>
          </cell>
          <cell r="F32">
            <v>96</v>
          </cell>
          <cell r="G32">
            <v>61</v>
          </cell>
          <cell r="H32">
            <v>8.64</v>
          </cell>
          <cell r="I32" t="str">
            <v>S</v>
          </cell>
          <cell r="J32">
            <v>29.16</v>
          </cell>
          <cell r="K32" t="str">
            <v>*</v>
          </cell>
        </row>
        <row r="33">
          <cell r="B33">
            <v>26.479166666666661</v>
          </cell>
          <cell r="C33">
            <v>32.700000000000003</v>
          </cell>
          <cell r="D33">
            <v>22.2</v>
          </cell>
          <cell r="E33">
            <v>76.208333333333329</v>
          </cell>
          <cell r="F33">
            <v>96</v>
          </cell>
          <cell r="G33">
            <v>43</v>
          </cell>
          <cell r="H33">
            <v>9.3600000000000012</v>
          </cell>
          <cell r="I33" t="str">
            <v>SE</v>
          </cell>
          <cell r="J33">
            <v>22.68</v>
          </cell>
          <cell r="K33" t="str">
            <v>*</v>
          </cell>
        </row>
        <row r="34">
          <cell r="B34">
            <v>27.322222222222226</v>
          </cell>
          <cell r="C34">
            <v>32.5</v>
          </cell>
          <cell r="D34">
            <v>22.2</v>
          </cell>
          <cell r="E34">
            <v>73.333333333333329</v>
          </cell>
          <cell r="F34">
            <v>93</v>
          </cell>
          <cell r="G34">
            <v>49</v>
          </cell>
          <cell r="H34">
            <v>7.9200000000000008</v>
          </cell>
          <cell r="I34" t="str">
            <v>L</v>
          </cell>
          <cell r="J34">
            <v>20.16</v>
          </cell>
          <cell r="K34" t="str">
            <v>*</v>
          </cell>
        </row>
        <row r="35">
          <cell r="B35">
            <v>28.808333333333337</v>
          </cell>
          <cell r="C35">
            <v>32.1</v>
          </cell>
          <cell r="D35">
            <v>22.5</v>
          </cell>
          <cell r="E35">
            <v>65.333333333333329</v>
          </cell>
          <cell r="F35">
            <v>90</v>
          </cell>
          <cell r="G35">
            <v>51</v>
          </cell>
          <cell r="H35">
            <v>10.44</v>
          </cell>
          <cell r="I35" t="str">
            <v>SE</v>
          </cell>
          <cell r="J35">
            <v>30.240000000000002</v>
          </cell>
          <cell r="K35" t="str">
            <v>*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>
        <row r="5">
          <cell r="B5">
            <v>27.429166666666671</v>
          </cell>
          <cell r="C5">
            <v>33.4</v>
          </cell>
          <cell r="D5">
            <v>22.7</v>
          </cell>
          <cell r="E5">
            <v>65.791666666666671</v>
          </cell>
          <cell r="F5">
            <v>83</v>
          </cell>
          <cell r="G5">
            <v>43</v>
          </cell>
          <cell r="H5">
            <v>18.720000000000002</v>
          </cell>
          <cell r="I5" t="str">
            <v>N</v>
          </cell>
          <cell r="J5">
            <v>37.080000000000005</v>
          </cell>
          <cell r="K5">
            <v>1.2</v>
          </cell>
        </row>
        <row r="6">
          <cell r="B6">
            <v>25.533333333333328</v>
          </cell>
          <cell r="C6">
            <v>30.9</v>
          </cell>
          <cell r="D6">
            <v>22.5</v>
          </cell>
          <cell r="E6">
            <v>80.583333333333329</v>
          </cell>
          <cell r="F6">
            <v>95</v>
          </cell>
          <cell r="G6">
            <v>54</v>
          </cell>
          <cell r="H6">
            <v>18</v>
          </cell>
          <cell r="I6" t="str">
            <v>N</v>
          </cell>
          <cell r="J6">
            <v>37.800000000000004</v>
          </cell>
          <cell r="K6">
            <v>0.8</v>
          </cell>
        </row>
        <row r="7">
          <cell r="B7">
            <v>25.258333333333336</v>
          </cell>
          <cell r="C7">
            <v>32.799999999999997</v>
          </cell>
          <cell r="D7">
            <v>22.3</v>
          </cell>
          <cell r="E7">
            <v>84.208333333333329</v>
          </cell>
          <cell r="F7">
            <v>96</v>
          </cell>
          <cell r="G7">
            <v>51</v>
          </cell>
          <cell r="H7">
            <v>19.079999999999998</v>
          </cell>
          <cell r="I7" t="str">
            <v>N</v>
          </cell>
          <cell r="J7">
            <v>40.680000000000007</v>
          </cell>
          <cell r="K7">
            <v>0.60000000000000009</v>
          </cell>
        </row>
        <row r="8">
          <cell r="B8">
            <v>25.529166666666669</v>
          </cell>
          <cell r="C8">
            <v>32.4</v>
          </cell>
          <cell r="D8">
            <v>22.1</v>
          </cell>
          <cell r="E8">
            <v>82.666666666666671</v>
          </cell>
          <cell r="F8">
            <v>97</v>
          </cell>
          <cell r="G8">
            <v>49</v>
          </cell>
          <cell r="H8">
            <v>17.28</v>
          </cell>
          <cell r="I8" t="str">
            <v>N</v>
          </cell>
          <cell r="J8">
            <v>52.92</v>
          </cell>
          <cell r="K8">
            <v>1.2</v>
          </cell>
        </row>
        <row r="9">
          <cell r="B9">
            <v>25.004166666666659</v>
          </cell>
          <cell r="C9">
            <v>31.2</v>
          </cell>
          <cell r="D9">
            <v>22.5</v>
          </cell>
          <cell r="E9">
            <v>83.083333333333329</v>
          </cell>
          <cell r="F9">
            <v>93</v>
          </cell>
          <cell r="G9">
            <v>57</v>
          </cell>
          <cell r="H9">
            <v>22.32</v>
          </cell>
          <cell r="I9" t="str">
            <v>N</v>
          </cell>
          <cell r="J9">
            <v>54</v>
          </cell>
          <cell r="K9">
            <v>3.2000000000000006</v>
          </cell>
        </row>
        <row r="10">
          <cell r="B10">
            <v>24.837500000000002</v>
          </cell>
          <cell r="C10">
            <v>30.6</v>
          </cell>
          <cell r="D10">
            <v>21.1</v>
          </cell>
          <cell r="E10">
            <v>80.875</v>
          </cell>
          <cell r="F10">
            <v>100</v>
          </cell>
          <cell r="G10">
            <v>53</v>
          </cell>
          <cell r="H10">
            <v>13.32</v>
          </cell>
          <cell r="I10" t="str">
            <v>N</v>
          </cell>
          <cell r="J10">
            <v>23.400000000000002</v>
          </cell>
          <cell r="K10">
            <v>3.4000000000000008</v>
          </cell>
        </row>
        <row r="11">
          <cell r="B11">
            <v>27.420833333333331</v>
          </cell>
          <cell r="C11">
            <v>33.4</v>
          </cell>
          <cell r="D11">
            <v>21.6</v>
          </cell>
          <cell r="E11">
            <v>69.791666666666671</v>
          </cell>
          <cell r="F11">
            <v>96</v>
          </cell>
          <cell r="G11">
            <v>44</v>
          </cell>
          <cell r="H11">
            <v>8.2799999999999994</v>
          </cell>
          <cell r="I11" t="str">
            <v>N</v>
          </cell>
          <cell r="J11">
            <v>21.240000000000002</v>
          </cell>
          <cell r="K11">
            <v>1.2</v>
          </cell>
        </row>
        <row r="12">
          <cell r="B12">
            <v>28.037499999999998</v>
          </cell>
          <cell r="C12">
            <v>34</v>
          </cell>
          <cell r="D12">
            <v>23.1</v>
          </cell>
          <cell r="E12">
            <v>69.541666666666671</v>
          </cell>
          <cell r="F12">
            <v>91</v>
          </cell>
          <cell r="G12">
            <v>41</v>
          </cell>
          <cell r="H12">
            <v>12.24</v>
          </cell>
          <cell r="I12" t="str">
            <v>N</v>
          </cell>
          <cell r="J12">
            <v>28.44</v>
          </cell>
          <cell r="K12">
            <v>0.2</v>
          </cell>
        </row>
        <row r="13">
          <cell r="B13">
            <v>28.575000000000003</v>
          </cell>
          <cell r="C13">
            <v>36.700000000000003</v>
          </cell>
          <cell r="D13">
            <v>21.9</v>
          </cell>
          <cell r="E13">
            <v>61.541666666666664</v>
          </cell>
          <cell r="F13">
            <v>91</v>
          </cell>
          <cell r="G13">
            <v>29</v>
          </cell>
          <cell r="H13">
            <v>23.759999999999998</v>
          </cell>
          <cell r="I13" t="str">
            <v>N</v>
          </cell>
          <cell r="J13">
            <v>47.16</v>
          </cell>
          <cell r="K13">
            <v>0.2</v>
          </cell>
        </row>
        <row r="14">
          <cell r="B14">
            <v>28.966666666666672</v>
          </cell>
          <cell r="C14">
            <v>35.6</v>
          </cell>
          <cell r="D14">
            <v>23.6</v>
          </cell>
          <cell r="E14">
            <v>60.375</v>
          </cell>
          <cell r="F14">
            <v>90</v>
          </cell>
          <cell r="G14">
            <v>34</v>
          </cell>
          <cell r="H14">
            <v>24.840000000000003</v>
          </cell>
          <cell r="I14" t="str">
            <v>N</v>
          </cell>
          <cell r="J14">
            <v>38.159999999999997</v>
          </cell>
          <cell r="K14">
            <v>0</v>
          </cell>
        </row>
        <row r="15">
          <cell r="B15">
            <v>26.158333333333335</v>
          </cell>
          <cell r="C15">
            <v>33.6</v>
          </cell>
          <cell r="D15">
            <v>21.3</v>
          </cell>
          <cell r="E15">
            <v>76.291666666666671</v>
          </cell>
          <cell r="F15">
            <v>95</v>
          </cell>
          <cell r="G15">
            <v>44</v>
          </cell>
          <cell r="H15">
            <v>15.48</v>
          </cell>
          <cell r="I15" t="str">
            <v>N</v>
          </cell>
          <cell r="J15">
            <v>46.440000000000005</v>
          </cell>
          <cell r="K15">
            <v>0</v>
          </cell>
        </row>
        <row r="16">
          <cell r="B16">
            <v>27.529166666666669</v>
          </cell>
          <cell r="C16">
            <v>35.200000000000003</v>
          </cell>
          <cell r="D16">
            <v>21.4</v>
          </cell>
          <cell r="E16">
            <v>70.541666666666671</v>
          </cell>
          <cell r="F16">
            <v>93</v>
          </cell>
          <cell r="G16">
            <v>40</v>
          </cell>
          <cell r="H16">
            <v>22.32</v>
          </cell>
          <cell r="I16" t="str">
            <v>N</v>
          </cell>
          <cell r="J16">
            <v>53.64</v>
          </cell>
          <cell r="K16">
            <v>0</v>
          </cell>
        </row>
        <row r="17">
          <cell r="B17">
            <v>23.783333333333335</v>
          </cell>
          <cell r="C17">
            <v>28.7</v>
          </cell>
          <cell r="D17">
            <v>20.6</v>
          </cell>
          <cell r="E17">
            <v>83.541666666666671</v>
          </cell>
          <cell r="F17">
            <v>97</v>
          </cell>
          <cell r="G17">
            <v>62</v>
          </cell>
          <cell r="H17">
            <v>21.6</v>
          </cell>
          <cell r="I17" t="str">
            <v>N</v>
          </cell>
          <cell r="J17">
            <v>37.440000000000005</v>
          </cell>
          <cell r="K17">
            <v>0</v>
          </cell>
        </row>
        <row r="18">
          <cell r="B18">
            <v>25.604166666666671</v>
          </cell>
          <cell r="C18">
            <v>32.5</v>
          </cell>
          <cell r="D18">
            <v>19.5</v>
          </cell>
          <cell r="E18">
            <v>67.125</v>
          </cell>
          <cell r="F18">
            <v>83</v>
          </cell>
          <cell r="G18">
            <v>45</v>
          </cell>
          <cell r="H18">
            <v>18</v>
          </cell>
          <cell r="I18" t="str">
            <v>N</v>
          </cell>
          <cell r="J18">
            <v>36</v>
          </cell>
          <cell r="K18">
            <v>0</v>
          </cell>
        </row>
        <row r="19">
          <cell r="B19">
            <v>26.904166666666669</v>
          </cell>
          <cell r="C19">
            <v>33.9</v>
          </cell>
          <cell r="D19">
            <v>20.9</v>
          </cell>
          <cell r="E19">
            <v>66.541666666666671</v>
          </cell>
          <cell r="F19">
            <v>93</v>
          </cell>
          <cell r="G19">
            <v>38</v>
          </cell>
          <cell r="H19">
            <v>15.120000000000001</v>
          </cell>
          <cell r="I19" t="str">
            <v>N</v>
          </cell>
          <cell r="J19">
            <v>34.200000000000003</v>
          </cell>
          <cell r="K19">
            <v>0</v>
          </cell>
        </row>
        <row r="20">
          <cell r="B20">
            <v>25.633333333333329</v>
          </cell>
          <cell r="C20">
            <v>32.5</v>
          </cell>
          <cell r="D20">
            <v>20.3</v>
          </cell>
          <cell r="E20">
            <v>75.541666666666671</v>
          </cell>
          <cell r="F20">
            <v>97</v>
          </cell>
          <cell r="G20">
            <v>44</v>
          </cell>
          <cell r="H20">
            <v>18.36</v>
          </cell>
          <cell r="I20" t="str">
            <v>N</v>
          </cell>
          <cell r="J20">
            <v>37.800000000000004</v>
          </cell>
          <cell r="K20">
            <v>5.4</v>
          </cell>
        </row>
        <row r="21">
          <cell r="B21">
            <v>21.708333333333332</v>
          </cell>
          <cell r="C21">
            <v>25.3</v>
          </cell>
          <cell r="D21">
            <v>20.100000000000001</v>
          </cell>
          <cell r="E21">
            <v>88.166666666666671</v>
          </cell>
          <cell r="F21">
            <v>96</v>
          </cell>
          <cell r="G21">
            <v>70</v>
          </cell>
          <cell r="H21">
            <v>17.28</v>
          </cell>
          <cell r="I21" t="str">
            <v>N</v>
          </cell>
          <cell r="J21">
            <v>33.480000000000004</v>
          </cell>
          <cell r="K21">
            <v>14.6</v>
          </cell>
        </row>
        <row r="22">
          <cell r="B22">
            <v>21.816666666666663</v>
          </cell>
          <cell r="C22">
            <v>27.7</v>
          </cell>
          <cell r="D22">
            <v>19.2</v>
          </cell>
          <cell r="E22">
            <v>84.625</v>
          </cell>
          <cell r="F22">
            <v>93</v>
          </cell>
          <cell r="G22">
            <v>67</v>
          </cell>
          <cell r="H22">
            <v>18.720000000000002</v>
          </cell>
          <cell r="I22" t="str">
            <v>N</v>
          </cell>
          <cell r="J22">
            <v>34.200000000000003</v>
          </cell>
          <cell r="K22">
            <v>1.4</v>
          </cell>
        </row>
        <row r="23">
          <cell r="B23">
            <v>22.175000000000001</v>
          </cell>
          <cell r="C23">
            <v>25.8</v>
          </cell>
          <cell r="D23">
            <v>19</v>
          </cell>
          <cell r="E23">
            <v>88.708333333333329</v>
          </cell>
          <cell r="F23">
            <v>97</v>
          </cell>
          <cell r="G23">
            <v>75</v>
          </cell>
          <cell r="H23">
            <v>12.24</v>
          </cell>
          <cell r="I23" t="str">
            <v>N</v>
          </cell>
          <cell r="J23">
            <v>24.48</v>
          </cell>
          <cell r="K23">
            <v>0</v>
          </cell>
        </row>
        <row r="24">
          <cell r="B24">
            <v>23.287499999999998</v>
          </cell>
          <cell r="C24">
            <v>28.7</v>
          </cell>
          <cell r="D24">
            <v>19.600000000000001</v>
          </cell>
          <cell r="E24">
            <v>77.041666666666671</v>
          </cell>
          <cell r="F24">
            <v>92</v>
          </cell>
          <cell r="G24">
            <v>54</v>
          </cell>
          <cell r="H24">
            <v>14.4</v>
          </cell>
          <cell r="I24" t="str">
            <v>N</v>
          </cell>
          <cell r="J24">
            <v>25.92</v>
          </cell>
          <cell r="K24">
            <v>0</v>
          </cell>
        </row>
        <row r="25">
          <cell r="B25">
            <v>24.150000000000002</v>
          </cell>
          <cell r="C25">
            <v>29.4</v>
          </cell>
          <cell r="D25">
            <v>19.3</v>
          </cell>
          <cell r="E25">
            <v>66.041666666666671</v>
          </cell>
          <cell r="F25">
            <v>86</v>
          </cell>
          <cell r="G25">
            <v>37</v>
          </cell>
          <cell r="H25">
            <v>18.36</v>
          </cell>
          <cell r="I25" t="str">
            <v>N</v>
          </cell>
          <cell r="J25">
            <v>39.96</v>
          </cell>
          <cell r="K25">
            <v>0.2</v>
          </cell>
        </row>
        <row r="26">
          <cell r="B26">
            <v>24.754166666666663</v>
          </cell>
          <cell r="C26">
            <v>30.5</v>
          </cell>
          <cell r="D26">
            <v>20.2</v>
          </cell>
          <cell r="E26">
            <v>65.375</v>
          </cell>
          <cell r="F26">
            <v>83</v>
          </cell>
          <cell r="G26">
            <v>51</v>
          </cell>
          <cell r="H26">
            <v>16.2</v>
          </cell>
          <cell r="I26" t="str">
            <v>N</v>
          </cell>
          <cell r="J26">
            <v>32.04</v>
          </cell>
          <cell r="K26">
            <v>0.2</v>
          </cell>
        </row>
        <row r="27">
          <cell r="B27">
            <v>26.387499999999999</v>
          </cell>
          <cell r="C27">
            <v>31.4</v>
          </cell>
          <cell r="D27">
            <v>22.8</v>
          </cell>
          <cell r="E27">
            <v>63.833333333333336</v>
          </cell>
          <cell r="F27">
            <v>79</v>
          </cell>
          <cell r="G27">
            <v>46</v>
          </cell>
          <cell r="H27">
            <v>11.879999999999999</v>
          </cell>
          <cell r="I27" t="str">
            <v>N</v>
          </cell>
          <cell r="J27">
            <v>24.48</v>
          </cell>
          <cell r="K27">
            <v>0.2</v>
          </cell>
        </row>
        <row r="28">
          <cell r="B28">
            <v>26.75</v>
          </cell>
          <cell r="C28">
            <v>32.5</v>
          </cell>
          <cell r="D28">
            <v>20.7</v>
          </cell>
          <cell r="E28">
            <v>64.333333333333329</v>
          </cell>
          <cell r="F28">
            <v>92</v>
          </cell>
          <cell r="G28">
            <v>42</v>
          </cell>
          <cell r="H28">
            <v>9</v>
          </cell>
          <cell r="I28" t="str">
            <v>N</v>
          </cell>
          <cell r="J28">
            <v>20.88</v>
          </cell>
          <cell r="K28">
            <v>0.2</v>
          </cell>
        </row>
        <row r="29">
          <cell r="B29">
            <v>27.504166666666666</v>
          </cell>
          <cell r="C29">
            <v>33.200000000000003</v>
          </cell>
          <cell r="D29">
            <v>23.9</v>
          </cell>
          <cell r="E29">
            <v>62.833333333333336</v>
          </cell>
          <cell r="F29">
            <v>80</v>
          </cell>
          <cell r="G29">
            <v>45</v>
          </cell>
          <cell r="H29">
            <v>14.04</v>
          </cell>
          <cell r="I29" t="str">
            <v>N</v>
          </cell>
          <cell r="J29">
            <v>31.680000000000003</v>
          </cell>
          <cell r="K29">
            <v>0</v>
          </cell>
        </row>
        <row r="30">
          <cell r="B30">
            <v>24.120833333333334</v>
          </cell>
          <cell r="C30">
            <v>28.8</v>
          </cell>
          <cell r="D30">
            <v>20.6</v>
          </cell>
          <cell r="E30">
            <v>82.333333333333329</v>
          </cell>
          <cell r="F30">
            <v>96</v>
          </cell>
          <cell r="G30">
            <v>64</v>
          </cell>
          <cell r="H30">
            <v>20.16</v>
          </cell>
          <cell r="I30" t="str">
            <v>N</v>
          </cell>
          <cell r="J30">
            <v>39.96</v>
          </cell>
          <cell r="K30">
            <v>0.4</v>
          </cell>
        </row>
        <row r="31">
          <cell r="B31">
            <v>23.141666666666666</v>
          </cell>
          <cell r="C31">
            <v>28.1</v>
          </cell>
          <cell r="D31">
            <v>20.3</v>
          </cell>
          <cell r="E31">
            <v>85.208333333333329</v>
          </cell>
          <cell r="F31">
            <v>97</v>
          </cell>
          <cell r="G31">
            <v>62</v>
          </cell>
          <cell r="H31">
            <v>10.8</v>
          </cell>
          <cell r="I31" t="str">
            <v>N</v>
          </cell>
          <cell r="J31">
            <v>25.92</v>
          </cell>
          <cell r="K31">
            <v>0.60000000000000009</v>
          </cell>
        </row>
        <row r="32">
          <cell r="B32">
            <v>23.991666666666664</v>
          </cell>
          <cell r="C32">
            <v>29.4</v>
          </cell>
          <cell r="D32">
            <v>19.399999999999999</v>
          </cell>
          <cell r="E32">
            <v>76.458333333333329</v>
          </cell>
          <cell r="F32">
            <v>95</v>
          </cell>
          <cell r="G32">
            <v>52</v>
          </cell>
          <cell r="H32">
            <v>11.16</v>
          </cell>
          <cell r="I32" t="str">
            <v>N</v>
          </cell>
          <cell r="J32">
            <v>24.840000000000003</v>
          </cell>
          <cell r="K32">
            <v>0.2</v>
          </cell>
        </row>
        <row r="33">
          <cell r="B33">
            <v>24.391666666666666</v>
          </cell>
          <cell r="C33">
            <v>29.3</v>
          </cell>
          <cell r="D33">
            <v>20</v>
          </cell>
          <cell r="E33">
            <v>67.291666666666671</v>
          </cell>
          <cell r="F33">
            <v>84</v>
          </cell>
          <cell r="G33">
            <v>49</v>
          </cell>
          <cell r="H33">
            <v>19.440000000000001</v>
          </cell>
          <cell r="I33" t="str">
            <v>N</v>
          </cell>
          <cell r="J33">
            <v>38.880000000000003</v>
          </cell>
          <cell r="K33">
            <v>0</v>
          </cell>
        </row>
        <row r="34">
          <cell r="B34">
            <v>23.799999999999997</v>
          </cell>
          <cell r="C34">
            <v>28.8</v>
          </cell>
          <cell r="D34">
            <v>19</v>
          </cell>
          <cell r="E34">
            <v>65.208333333333329</v>
          </cell>
          <cell r="F34">
            <v>80</v>
          </cell>
          <cell r="G34">
            <v>47</v>
          </cell>
          <cell r="H34">
            <v>17.64</v>
          </cell>
          <cell r="I34" t="str">
            <v>N</v>
          </cell>
          <cell r="J34">
            <v>34.200000000000003</v>
          </cell>
          <cell r="K34">
            <v>0</v>
          </cell>
        </row>
        <row r="35">
          <cell r="B35">
            <v>24.358333333333334</v>
          </cell>
          <cell r="C35">
            <v>29.1</v>
          </cell>
          <cell r="D35">
            <v>20.399999999999999</v>
          </cell>
          <cell r="E35">
            <v>62.125</v>
          </cell>
          <cell r="F35">
            <v>75</v>
          </cell>
          <cell r="G35">
            <v>47</v>
          </cell>
          <cell r="H35">
            <v>18</v>
          </cell>
          <cell r="I35" t="str">
            <v>N</v>
          </cell>
          <cell r="J35">
            <v>37.800000000000004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25.529166666666665</v>
          </cell>
          <cell r="C5">
            <v>33.799999999999997</v>
          </cell>
          <cell r="D5">
            <v>21.1</v>
          </cell>
          <cell r="E5">
            <v>78.833333333333329</v>
          </cell>
          <cell r="F5">
            <v>96</v>
          </cell>
          <cell r="G5">
            <v>49</v>
          </cell>
          <cell r="H5">
            <v>11.879999999999999</v>
          </cell>
          <cell r="I5" t="str">
            <v>SE</v>
          </cell>
          <cell r="J5">
            <v>54</v>
          </cell>
          <cell r="K5">
            <v>27</v>
          </cell>
        </row>
        <row r="6">
          <cell r="B6">
            <v>24.841666666666665</v>
          </cell>
          <cell r="C6">
            <v>31.8</v>
          </cell>
          <cell r="D6">
            <v>21.6</v>
          </cell>
          <cell r="E6">
            <v>88.083333333333329</v>
          </cell>
          <cell r="F6">
            <v>100</v>
          </cell>
          <cell r="G6">
            <v>61</v>
          </cell>
          <cell r="H6">
            <v>2.16</v>
          </cell>
          <cell r="I6" t="str">
            <v>N</v>
          </cell>
          <cell r="J6">
            <v>30.240000000000002</v>
          </cell>
          <cell r="K6">
            <v>26.999999999999996</v>
          </cell>
        </row>
        <row r="7">
          <cell r="B7">
            <v>25.670833333333334</v>
          </cell>
          <cell r="C7">
            <v>32.299999999999997</v>
          </cell>
          <cell r="D7">
            <v>22.8</v>
          </cell>
          <cell r="E7">
            <v>85.291666666666671</v>
          </cell>
          <cell r="F7">
            <v>99</v>
          </cell>
          <cell r="G7">
            <v>60</v>
          </cell>
          <cell r="H7">
            <v>2.8800000000000003</v>
          </cell>
          <cell r="I7" t="str">
            <v>NE</v>
          </cell>
          <cell r="J7">
            <v>32.4</v>
          </cell>
          <cell r="K7">
            <v>1.4</v>
          </cell>
        </row>
        <row r="8">
          <cell r="B8">
            <v>25.275000000000002</v>
          </cell>
          <cell r="C8">
            <v>32.1</v>
          </cell>
          <cell r="D8">
            <v>22.5</v>
          </cell>
          <cell r="E8">
            <v>87.916666666666671</v>
          </cell>
          <cell r="F8">
            <v>97</v>
          </cell>
          <cell r="G8">
            <v>60</v>
          </cell>
          <cell r="H8">
            <v>5.4</v>
          </cell>
          <cell r="I8" t="str">
            <v>N</v>
          </cell>
          <cell r="J8">
            <v>54.72</v>
          </cell>
          <cell r="K8">
            <v>11.4</v>
          </cell>
        </row>
        <row r="9">
          <cell r="B9">
            <v>23.245833333333337</v>
          </cell>
          <cell r="C9">
            <v>25.3</v>
          </cell>
          <cell r="D9">
            <v>21.4</v>
          </cell>
          <cell r="E9">
            <v>94.958333333333329</v>
          </cell>
          <cell r="F9">
            <v>100</v>
          </cell>
          <cell r="G9">
            <v>88</v>
          </cell>
          <cell r="H9">
            <v>12.6</v>
          </cell>
          <cell r="I9" t="str">
            <v>O</v>
          </cell>
          <cell r="J9">
            <v>42.480000000000004</v>
          </cell>
          <cell r="K9">
            <v>40</v>
          </cell>
        </row>
        <row r="10">
          <cell r="B10">
            <v>24.754166666666663</v>
          </cell>
          <cell r="C10">
            <v>31.5</v>
          </cell>
          <cell r="D10">
            <v>21.4</v>
          </cell>
          <cell r="E10">
            <v>86.666666666666671</v>
          </cell>
          <cell r="F10">
            <v>100</v>
          </cell>
          <cell r="G10">
            <v>54</v>
          </cell>
          <cell r="H10">
            <v>0</v>
          </cell>
          <cell r="I10" t="str">
            <v>NO</v>
          </cell>
          <cell r="J10">
            <v>0</v>
          </cell>
          <cell r="K10">
            <v>0</v>
          </cell>
        </row>
        <row r="11">
          <cell r="B11">
            <v>26.400000000000002</v>
          </cell>
          <cell r="C11">
            <v>32.1</v>
          </cell>
          <cell r="D11">
            <v>21.9</v>
          </cell>
          <cell r="E11">
            <v>81.782608695652172</v>
          </cell>
          <cell r="F11">
            <v>100</v>
          </cell>
          <cell r="G11">
            <v>50</v>
          </cell>
          <cell r="H11">
            <v>0.72000000000000008</v>
          </cell>
          <cell r="I11" t="str">
            <v>L</v>
          </cell>
          <cell r="J11">
            <v>22.32</v>
          </cell>
          <cell r="K11">
            <v>0</v>
          </cell>
        </row>
        <row r="12">
          <cell r="B12">
            <v>27.516666666666666</v>
          </cell>
          <cell r="C12">
            <v>33.6</v>
          </cell>
          <cell r="D12">
            <v>22.9</v>
          </cell>
          <cell r="E12">
            <v>77.166666666666671</v>
          </cell>
          <cell r="F12">
            <v>95</v>
          </cell>
          <cell r="G12">
            <v>55</v>
          </cell>
          <cell r="H12">
            <v>15.120000000000001</v>
          </cell>
          <cell r="I12" t="str">
            <v>NE</v>
          </cell>
          <cell r="J12">
            <v>31.319999999999997</v>
          </cell>
          <cell r="K12">
            <v>0</v>
          </cell>
        </row>
        <row r="13">
          <cell r="B13">
            <v>29.4375</v>
          </cell>
          <cell r="C13">
            <v>35.799999999999997</v>
          </cell>
          <cell r="D13">
            <v>24</v>
          </cell>
          <cell r="E13">
            <v>67.291666666666671</v>
          </cell>
          <cell r="F13">
            <v>95</v>
          </cell>
          <cell r="G13">
            <v>35</v>
          </cell>
          <cell r="H13">
            <v>17.28</v>
          </cell>
          <cell r="I13" t="str">
            <v>N</v>
          </cell>
          <cell r="J13">
            <v>45.36</v>
          </cell>
          <cell r="K13">
            <v>0</v>
          </cell>
        </row>
        <row r="14">
          <cell r="B14">
            <v>29.395833333333339</v>
          </cell>
          <cell r="C14">
            <v>36.9</v>
          </cell>
          <cell r="D14">
            <v>23.4</v>
          </cell>
          <cell r="E14">
            <v>63.916666666666664</v>
          </cell>
          <cell r="F14">
            <v>86</v>
          </cell>
          <cell r="G14">
            <v>32</v>
          </cell>
          <cell r="H14">
            <v>7.2</v>
          </cell>
          <cell r="I14" t="str">
            <v>O</v>
          </cell>
          <cell r="J14">
            <v>30.6</v>
          </cell>
          <cell r="K14">
            <v>0</v>
          </cell>
        </row>
        <row r="15">
          <cell r="B15">
            <v>27.441666666666663</v>
          </cell>
          <cell r="C15">
            <v>34.5</v>
          </cell>
          <cell r="D15">
            <v>21.4</v>
          </cell>
          <cell r="E15">
            <v>74.166666666666671</v>
          </cell>
          <cell r="F15">
            <v>97</v>
          </cell>
          <cell r="G15">
            <v>48</v>
          </cell>
          <cell r="H15">
            <v>7.9200000000000008</v>
          </cell>
          <cell r="I15" t="str">
            <v>NE</v>
          </cell>
          <cell r="J15">
            <v>28.8</v>
          </cell>
          <cell r="K15">
            <v>0</v>
          </cell>
        </row>
        <row r="16">
          <cell r="B16">
            <v>26.862500000000001</v>
          </cell>
          <cell r="C16">
            <v>36.1</v>
          </cell>
          <cell r="D16">
            <v>21.4</v>
          </cell>
          <cell r="E16">
            <v>75.625</v>
          </cell>
          <cell r="F16">
            <v>98</v>
          </cell>
          <cell r="G16">
            <v>42</v>
          </cell>
          <cell r="H16">
            <v>18.720000000000002</v>
          </cell>
          <cell r="I16" t="str">
            <v>N</v>
          </cell>
          <cell r="J16">
            <v>49.32</v>
          </cell>
          <cell r="K16">
            <v>13</v>
          </cell>
        </row>
        <row r="17">
          <cell r="B17">
            <v>24.099999999999998</v>
          </cell>
          <cell r="C17">
            <v>29.9</v>
          </cell>
          <cell r="D17">
            <v>21.1</v>
          </cell>
          <cell r="E17">
            <v>81</v>
          </cell>
          <cell r="F17">
            <v>97</v>
          </cell>
          <cell r="G17">
            <v>52</v>
          </cell>
          <cell r="H17">
            <v>3.24</v>
          </cell>
          <cell r="I17" t="str">
            <v>SE</v>
          </cell>
          <cell r="J17">
            <v>23.759999999999998</v>
          </cell>
          <cell r="K17">
            <v>0.4</v>
          </cell>
        </row>
        <row r="18">
          <cell r="B18">
            <v>24.441666666666659</v>
          </cell>
          <cell r="C18">
            <v>32.5</v>
          </cell>
          <cell r="D18">
            <v>18</v>
          </cell>
          <cell r="E18">
            <v>75.083333333333329</v>
          </cell>
          <cell r="F18">
            <v>97</v>
          </cell>
          <cell r="G18">
            <v>52</v>
          </cell>
          <cell r="H18">
            <v>1.4400000000000002</v>
          </cell>
          <cell r="I18" t="str">
            <v>NE</v>
          </cell>
          <cell r="J18">
            <v>25.56</v>
          </cell>
          <cell r="K18">
            <v>0</v>
          </cell>
        </row>
        <row r="19">
          <cell r="B19">
            <v>27.083333333333332</v>
          </cell>
          <cell r="C19">
            <v>32.9</v>
          </cell>
          <cell r="D19">
            <v>22.5</v>
          </cell>
          <cell r="E19">
            <v>73.041666666666671</v>
          </cell>
          <cell r="F19">
            <v>93</v>
          </cell>
          <cell r="G19">
            <v>51</v>
          </cell>
          <cell r="H19">
            <v>16.920000000000002</v>
          </cell>
          <cell r="I19" t="str">
            <v>NE</v>
          </cell>
          <cell r="J19">
            <v>33.119999999999997</v>
          </cell>
          <cell r="K19">
            <v>0</v>
          </cell>
        </row>
        <row r="20">
          <cell r="B20">
            <v>25.379166666666666</v>
          </cell>
          <cell r="C20">
            <v>31.9</v>
          </cell>
          <cell r="D20">
            <v>21.7</v>
          </cell>
          <cell r="E20">
            <v>79.625</v>
          </cell>
          <cell r="F20">
            <v>93</v>
          </cell>
          <cell r="G20">
            <v>56</v>
          </cell>
          <cell r="H20">
            <v>27.720000000000002</v>
          </cell>
          <cell r="I20" t="str">
            <v>N</v>
          </cell>
          <cell r="J20">
            <v>43.56</v>
          </cell>
          <cell r="K20">
            <v>3</v>
          </cell>
        </row>
        <row r="21">
          <cell r="B21">
            <v>22.708333333333339</v>
          </cell>
          <cell r="C21">
            <v>27.5</v>
          </cell>
          <cell r="D21">
            <v>19.399999999999999</v>
          </cell>
          <cell r="E21">
            <v>85.541666666666671</v>
          </cell>
          <cell r="F21">
            <v>98</v>
          </cell>
          <cell r="G21">
            <v>65</v>
          </cell>
          <cell r="H21">
            <v>7.2</v>
          </cell>
          <cell r="I21" t="str">
            <v>S</v>
          </cell>
          <cell r="J21">
            <v>30.6</v>
          </cell>
          <cell r="K21">
            <v>0.2</v>
          </cell>
        </row>
        <row r="22">
          <cell r="B22">
            <v>22.583333333333329</v>
          </cell>
          <cell r="C22">
            <v>27.6</v>
          </cell>
          <cell r="D22">
            <v>19</v>
          </cell>
          <cell r="E22">
            <v>84.708333333333329</v>
          </cell>
          <cell r="F22">
            <v>95</v>
          </cell>
          <cell r="G22">
            <v>70</v>
          </cell>
          <cell r="H22">
            <v>5.4</v>
          </cell>
          <cell r="I22" t="str">
            <v>S</v>
          </cell>
          <cell r="J22">
            <v>29.52</v>
          </cell>
          <cell r="K22">
            <v>0</v>
          </cell>
        </row>
        <row r="23">
          <cell r="B23">
            <v>23.529166666666669</v>
          </cell>
          <cell r="C23">
            <v>29.5</v>
          </cell>
          <cell r="D23">
            <v>18.7</v>
          </cell>
          <cell r="E23">
            <v>75.25</v>
          </cell>
          <cell r="F23">
            <v>97</v>
          </cell>
          <cell r="G23">
            <v>50</v>
          </cell>
          <cell r="H23">
            <v>16.920000000000002</v>
          </cell>
          <cell r="I23" t="str">
            <v>SE</v>
          </cell>
          <cell r="J23">
            <v>33.840000000000003</v>
          </cell>
          <cell r="K23">
            <v>0</v>
          </cell>
        </row>
        <row r="24">
          <cell r="B24">
            <v>23.508333333333336</v>
          </cell>
          <cell r="C24">
            <v>29.9</v>
          </cell>
          <cell r="D24">
            <v>18</v>
          </cell>
          <cell r="E24">
            <v>68.458333333333329</v>
          </cell>
          <cell r="F24">
            <v>92</v>
          </cell>
          <cell r="G24">
            <v>41</v>
          </cell>
          <cell r="H24">
            <v>14.04</v>
          </cell>
          <cell r="I24" t="str">
            <v>NE</v>
          </cell>
          <cell r="J24">
            <v>32.4</v>
          </cell>
          <cell r="K24">
            <v>0</v>
          </cell>
        </row>
        <row r="25">
          <cell r="B25">
            <v>23.508333333333336</v>
          </cell>
          <cell r="C25">
            <v>29.9</v>
          </cell>
          <cell r="D25">
            <v>18</v>
          </cell>
          <cell r="E25">
            <v>68.458333333333329</v>
          </cell>
          <cell r="F25">
            <v>92</v>
          </cell>
          <cell r="G25">
            <v>41</v>
          </cell>
          <cell r="H25">
            <v>14.04</v>
          </cell>
          <cell r="I25" t="str">
            <v>NE</v>
          </cell>
          <cell r="J25">
            <v>32.4</v>
          </cell>
          <cell r="K25">
            <v>0</v>
          </cell>
        </row>
        <row r="26">
          <cell r="B26">
            <v>23.625</v>
          </cell>
          <cell r="C26">
            <v>31.6</v>
          </cell>
          <cell r="D26">
            <v>17.100000000000001</v>
          </cell>
          <cell r="E26">
            <v>69.875</v>
          </cell>
          <cell r="F26">
            <v>91</v>
          </cell>
          <cell r="G26">
            <v>48</v>
          </cell>
          <cell r="H26">
            <v>11.16</v>
          </cell>
          <cell r="I26" t="str">
            <v>L</v>
          </cell>
          <cell r="J26">
            <v>30.96</v>
          </cell>
          <cell r="K26">
            <v>0</v>
          </cell>
        </row>
        <row r="27">
          <cell r="B27">
            <v>24.950000000000003</v>
          </cell>
          <cell r="C27">
            <v>30.9</v>
          </cell>
          <cell r="D27">
            <v>20.7</v>
          </cell>
          <cell r="E27">
            <v>69.541666666666671</v>
          </cell>
          <cell r="F27">
            <v>90</v>
          </cell>
          <cell r="G27">
            <v>45</v>
          </cell>
          <cell r="H27">
            <v>6.48</v>
          </cell>
          <cell r="I27" t="str">
            <v>L</v>
          </cell>
          <cell r="J27">
            <v>30.240000000000002</v>
          </cell>
          <cell r="K27">
            <v>0</v>
          </cell>
        </row>
        <row r="28">
          <cell r="B28">
            <v>26.141666666666669</v>
          </cell>
          <cell r="C28">
            <v>32.9</v>
          </cell>
          <cell r="D28">
            <v>20.8</v>
          </cell>
          <cell r="E28">
            <v>66.416666666666671</v>
          </cell>
          <cell r="F28">
            <v>91</v>
          </cell>
          <cell r="G28">
            <v>40</v>
          </cell>
          <cell r="H28">
            <v>0</v>
          </cell>
          <cell r="I28" t="str">
            <v>SE</v>
          </cell>
          <cell r="J28">
            <v>11.16</v>
          </cell>
          <cell r="K28">
            <v>0</v>
          </cell>
        </row>
        <row r="29">
          <cell r="B29">
            <v>26.679166666666664</v>
          </cell>
          <cell r="C29">
            <v>34.6</v>
          </cell>
          <cell r="D29">
            <v>21.2</v>
          </cell>
          <cell r="E29">
            <v>64.583333333333329</v>
          </cell>
          <cell r="F29">
            <v>88</v>
          </cell>
          <cell r="G29">
            <v>41</v>
          </cell>
          <cell r="H29">
            <v>0.36000000000000004</v>
          </cell>
          <cell r="I29" t="str">
            <v>SE</v>
          </cell>
          <cell r="J29">
            <v>20.52</v>
          </cell>
          <cell r="K29">
            <v>0</v>
          </cell>
        </row>
        <row r="30">
          <cell r="B30">
            <v>22.895833333333332</v>
          </cell>
          <cell r="C30">
            <v>26.5</v>
          </cell>
          <cell r="D30">
            <v>19.899999999999999</v>
          </cell>
          <cell r="E30">
            <v>84.666666666666671</v>
          </cell>
          <cell r="F30">
            <v>100</v>
          </cell>
          <cell r="G30">
            <v>68</v>
          </cell>
          <cell r="H30">
            <v>16.559999999999999</v>
          </cell>
          <cell r="I30" t="str">
            <v>SE</v>
          </cell>
          <cell r="J30">
            <v>31.680000000000003</v>
          </cell>
          <cell r="K30">
            <v>26.8</v>
          </cell>
        </row>
        <row r="31">
          <cell r="B31">
            <v>22.245833333333337</v>
          </cell>
          <cell r="C31">
            <v>27.2</v>
          </cell>
          <cell r="D31">
            <v>19.5</v>
          </cell>
          <cell r="E31">
            <v>89.041666666666671</v>
          </cell>
          <cell r="F31">
            <v>100</v>
          </cell>
          <cell r="G31">
            <v>68</v>
          </cell>
          <cell r="H31">
            <v>7.5600000000000005</v>
          </cell>
          <cell r="I31" t="str">
            <v>L</v>
          </cell>
          <cell r="J31">
            <v>27</v>
          </cell>
          <cell r="K31">
            <v>0.2</v>
          </cell>
        </row>
        <row r="32">
          <cell r="B32">
            <v>22.954166666666666</v>
          </cell>
          <cell r="C32">
            <v>29.9</v>
          </cell>
          <cell r="D32">
            <v>18.100000000000001</v>
          </cell>
          <cell r="E32">
            <v>78.916666666666671</v>
          </cell>
          <cell r="F32">
            <v>95</v>
          </cell>
          <cell r="G32">
            <v>50</v>
          </cell>
          <cell r="H32">
            <v>2.8800000000000003</v>
          </cell>
          <cell r="I32" t="str">
            <v>L</v>
          </cell>
          <cell r="J32">
            <v>27.36</v>
          </cell>
          <cell r="K32">
            <v>0</v>
          </cell>
        </row>
        <row r="33">
          <cell r="B33">
            <v>23.645833333333332</v>
          </cell>
          <cell r="C33">
            <v>30.1</v>
          </cell>
          <cell r="D33">
            <v>19</v>
          </cell>
          <cell r="E33">
            <v>73.166666666666671</v>
          </cell>
          <cell r="F33">
            <v>91</v>
          </cell>
          <cell r="G33">
            <v>46</v>
          </cell>
          <cell r="H33">
            <v>21.240000000000002</v>
          </cell>
          <cell r="I33" t="str">
            <v>L</v>
          </cell>
          <cell r="J33">
            <v>43.56</v>
          </cell>
          <cell r="K33">
            <v>0</v>
          </cell>
        </row>
        <row r="34">
          <cell r="B34">
            <v>23.183333333333334</v>
          </cell>
          <cell r="C34">
            <v>29.3</v>
          </cell>
          <cell r="D34">
            <v>18.100000000000001</v>
          </cell>
          <cell r="E34">
            <v>70.166666666666671</v>
          </cell>
          <cell r="F34">
            <v>88</v>
          </cell>
          <cell r="G34">
            <v>44</v>
          </cell>
          <cell r="H34">
            <v>18.720000000000002</v>
          </cell>
          <cell r="I34" t="str">
            <v>L</v>
          </cell>
          <cell r="J34">
            <v>33.119999999999997</v>
          </cell>
          <cell r="K34">
            <v>0</v>
          </cell>
        </row>
        <row r="35">
          <cell r="B35">
            <v>23.037499999999998</v>
          </cell>
          <cell r="C35">
            <v>29.8</v>
          </cell>
          <cell r="D35">
            <v>17.399999999999999</v>
          </cell>
          <cell r="E35">
            <v>69</v>
          </cell>
          <cell r="F35">
            <v>91</v>
          </cell>
          <cell r="G35">
            <v>42</v>
          </cell>
          <cell r="H35">
            <v>19.079999999999998</v>
          </cell>
          <cell r="I35" t="str">
            <v>L</v>
          </cell>
          <cell r="J35">
            <v>37.800000000000004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27.579166666666666</v>
          </cell>
          <cell r="C5">
            <v>34.200000000000003</v>
          </cell>
          <cell r="D5">
            <v>22.7</v>
          </cell>
          <cell r="E5">
            <v>69.125</v>
          </cell>
          <cell r="F5">
            <v>90</v>
          </cell>
          <cell r="G5">
            <v>43</v>
          </cell>
          <cell r="H5">
            <v>17.28</v>
          </cell>
          <cell r="I5" t="str">
            <v>NO</v>
          </cell>
          <cell r="J5">
            <v>33.119999999999997</v>
          </cell>
          <cell r="K5">
            <v>1.8</v>
          </cell>
        </row>
        <row r="6">
          <cell r="B6">
            <v>26.108333333333338</v>
          </cell>
          <cell r="C6">
            <v>32.1</v>
          </cell>
          <cell r="D6">
            <v>22.6</v>
          </cell>
          <cell r="E6">
            <v>79.291666666666671</v>
          </cell>
          <cell r="F6">
            <v>95</v>
          </cell>
          <cell r="G6">
            <v>48</v>
          </cell>
          <cell r="H6">
            <v>19.079999999999998</v>
          </cell>
          <cell r="I6" t="str">
            <v>N</v>
          </cell>
          <cell r="J6">
            <v>51.12</v>
          </cell>
          <cell r="K6">
            <v>1.4</v>
          </cell>
        </row>
        <row r="7">
          <cell r="B7">
            <v>25.791666666666668</v>
          </cell>
          <cell r="C7">
            <v>33.4</v>
          </cell>
          <cell r="D7">
            <v>22.9</v>
          </cell>
          <cell r="E7">
            <v>81.833333333333329</v>
          </cell>
          <cell r="F7">
            <v>95</v>
          </cell>
          <cell r="G7">
            <v>44</v>
          </cell>
          <cell r="H7">
            <v>22.68</v>
          </cell>
          <cell r="I7" t="str">
            <v>N</v>
          </cell>
          <cell r="J7">
            <v>39.24</v>
          </cell>
          <cell r="K7">
            <v>20.8</v>
          </cell>
        </row>
        <row r="8">
          <cell r="B8">
            <v>26.129166666666674</v>
          </cell>
          <cell r="C8">
            <v>31</v>
          </cell>
          <cell r="D8">
            <v>22.8</v>
          </cell>
          <cell r="E8">
            <v>80.833333333333329</v>
          </cell>
          <cell r="F8">
            <v>95</v>
          </cell>
          <cell r="G8">
            <v>57</v>
          </cell>
          <cell r="H8">
            <v>15.120000000000001</v>
          </cell>
          <cell r="I8" t="str">
            <v>N</v>
          </cell>
          <cell r="J8">
            <v>34.56</v>
          </cell>
          <cell r="K8">
            <v>0</v>
          </cell>
        </row>
        <row r="9">
          <cell r="B9">
            <v>25.237499999999997</v>
          </cell>
          <cell r="C9">
            <v>32.1</v>
          </cell>
          <cell r="D9">
            <v>21.5</v>
          </cell>
          <cell r="E9">
            <v>83.333333333333329</v>
          </cell>
          <cell r="F9">
            <v>95</v>
          </cell>
          <cell r="G9">
            <v>56</v>
          </cell>
          <cell r="H9">
            <v>23.400000000000002</v>
          </cell>
          <cell r="I9" t="str">
            <v>N</v>
          </cell>
          <cell r="J9">
            <v>51.12</v>
          </cell>
          <cell r="K9">
            <v>29.4</v>
          </cell>
        </row>
        <row r="10">
          <cell r="B10">
            <v>24.633333333333329</v>
          </cell>
          <cell r="C10">
            <v>30.7</v>
          </cell>
          <cell r="D10">
            <v>21.4</v>
          </cell>
          <cell r="E10">
            <v>82.208333333333329</v>
          </cell>
          <cell r="F10">
            <v>96</v>
          </cell>
          <cell r="G10">
            <v>53</v>
          </cell>
          <cell r="H10">
            <v>7.5600000000000005</v>
          </cell>
          <cell r="I10" t="str">
            <v>N</v>
          </cell>
          <cell r="J10">
            <v>19.079999999999998</v>
          </cell>
          <cell r="K10">
            <v>0.2</v>
          </cell>
        </row>
        <row r="11">
          <cell r="B11">
            <v>27.587500000000002</v>
          </cell>
          <cell r="C11">
            <v>33.200000000000003</v>
          </cell>
          <cell r="D11">
            <v>22.6</v>
          </cell>
          <cell r="E11">
            <v>71.916666666666671</v>
          </cell>
          <cell r="F11">
            <v>93</v>
          </cell>
          <cell r="G11">
            <v>48</v>
          </cell>
          <cell r="H11">
            <v>10.8</v>
          </cell>
          <cell r="I11" t="str">
            <v>SE</v>
          </cell>
          <cell r="J11">
            <v>21.6</v>
          </cell>
          <cell r="K11">
            <v>0</v>
          </cell>
        </row>
        <row r="12">
          <cell r="B12">
            <v>28.791666666666661</v>
          </cell>
          <cell r="C12">
            <v>34.6</v>
          </cell>
          <cell r="D12">
            <v>23.9</v>
          </cell>
          <cell r="E12">
            <v>69.791666666666671</v>
          </cell>
          <cell r="F12">
            <v>90</v>
          </cell>
          <cell r="G12">
            <v>42</v>
          </cell>
          <cell r="H12">
            <v>10.8</v>
          </cell>
          <cell r="I12" t="str">
            <v>NE</v>
          </cell>
          <cell r="J12">
            <v>23.040000000000003</v>
          </cell>
          <cell r="K12">
            <v>0</v>
          </cell>
        </row>
        <row r="13">
          <cell r="B13">
            <v>29.675000000000001</v>
          </cell>
          <cell r="C13">
            <v>36.200000000000003</v>
          </cell>
          <cell r="D13">
            <v>24.2</v>
          </cell>
          <cell r="E13">
            <v>65</v>
          </cell>
          <cell r="F13">
            <v>89</v>
          </cell>
          <cell r="G13">
            <v>35</v>
          </cell>
          <cell r="H13">
            <v>19.440000000000001</v>
          </cell>
          <cell r="I13" t="str">
            <v>N</v>
          </cell>
          <cell r="J13">
            <v>35.64</v>
          </cell>
          <cell r="K13">
            <v>0</v>
          </cell>
        </row>
        <row r="14">
          <cell r="B14">
            <v>29.145833333333329</v>
          </cell>
          <cell r="C14">
            <v>35.9</v>
          </cell>
          <cell r="D14">
            <v>24.3</v>
          </cell>
          <cell r="E14">
            <v>64.5</v>
          </cell>
          <cell r="F14">
            <v>87</v>
          </cell>
          <cell r="G14">
            <v>36</v>
          </cell>
          <cell r="H14">
            <v>17.64</v>
          </cell>
          <cell r="I14" t="str">
            <v>NO</v>
          </cell>
          <cell r="J14">
            <v>35.64</v>
          </cell>
          <cell r="K14">
            <v>0</v>
          </cell>
        </row>
        <row r="15">
          <cell r="B15">
            <v>27.216666666666669</v>
          </cell>
          <cell r="C15">
            <v>34.1</v>
          </cell>
          <cell r="D15">
            <v>21.9</v>
          </cell>
          <cell r="E15">
            <v>70.833333333333329</v>
          </cell>
          <cell r="F15">
            <v>92</v>
          </cell>
          <cell r="G15">
            <v>44</v>
          </cell>
          <cell r="H15">
            <v>16.559999999999999</v>
          </cell>
          <cell r="I15" t="str">
            <v>NE</v>
          </cell>
          <cell r="J15">
            <v>28.08</v>
          </cell>
          <cell r="K15">
            <v>0</v>
          </cell>
        </row>
        <row r="16">
          <cell r="B16">
            <v>28.870833333333337</v>
          </cell>
          <cell r="C16">
            <v>35.799999999999997</v>
          </cell>
          <cell r="D16">
            <v>21.8</v>
          </cell>
          <cell r="E16">
            <v>67.541666666666671</v>
          </cell>
          <cell r="F16">
            <v>96</v>
          </cell>
          <cell r="G16">
            <v>38</v>
          </cell>
          <cell r="H16">
            <v>27.36</v>
          </cell>
          <cell r="I16" t="str">
            <v>NE</v>
          </cell>
          <cell r="J16">
            <v>65.88000000000001</v>
          </cell>
          <cell r="K16">
            <v>16</v>
          </cell>
        </row>
        <row r="17">
          <cell r="B17">
            <v>25.137500000000003</v>
          </cell>
          <cell r="C17">
            <v>31</v>
          </cell>
          <cell r="D17">
            <v>21.4</v>
          </cell>
          <cell r="E17">
            <v>77.375</v>
          </cell>
          <cell r="F17">
            <v>95</v>
          </cell>
          <cell r="G17">
            <v>52</v>
          </cell>
          <cell r="H17">
            <v>17.64</v>
          </cell>
          <cell r="I17" t="str">
            <v>S</v>
          </cell>
          <cell r="J17">
            <v>43.56</v>
          </cell>
          <cell r="K17">
            <v>0.60000000000000009</v>
          </cell>
        </row>
        <row r="18">
          <cell r="B18">
            <v>26.974999999999998</v>
          </cell>
          <cell r="C18">
            <v>33.4</v>
          </cell>
          <cell r="D18">
            <v>22.1</v>
          </cell>
          <cell r="E18">
            <v>65.541666666666671</v>
          </cell>
          <cell r="F18">
            <v>87</v>
          </cell>
          <cell r="G18">
            <v>45</v>
          </cell>
          <cell r="H18">
            <v>12.24</v>
          </cell>
          <cell r="I18" t="str">
            <v>S</v>
          </cell>
          <cell r="J18">
            <v>27.720000000000002</v>
          </cell>
          <cell r="K18">
            <v>0</v>
          </cell>
        </row>
        <row r="19">
          <cell r="B19">
            <v>27.420833333333334</v>
          </cell>
          <cell r="C19">
            <v>34.5</v>
          </cell>
          <cell r="D19">
            <v>22.2</v>
          </cell>
          <cell r="E19">
            <v>69.791666666666671</v>
          </cell>
          <cell r="F19">
            <v>91</v>
          </cell>
          <cell r="G19">
            <v>43</v>
          </cell>
          <cell r="H19">
            <v>14.4</v>
          </cell>
          <cell r="I19" t="str">
            <v>NE</v>
          </cell>
          <cell r="J19">
            <v>55.800000000000004</v>
          </cell>
          <cell r="K19">
            <v>5.4</v>
          </cell>
        </row>
        <row r="20">
          <cell r="B20">
            <v>27.454166666666669</v>
          </cell>
          <cell r="C20">
            <v>33.5</v>
          </cell>
          <cell r="D20">
            <v>23</v>
          </cell>
          <cell r="E20">
            <v>70.125</v>
          </cell>
          <cell r="F20">
            <v>90</v>
          </cell>
          <cell r="G20">
            <v>42</v>
          </cell>
          <cell r="H20">
            <v>22.32</v>
          </cell>
          <cell r="I20" t="str">
            <v>NE</v>
          </cell>
          <cell r="J20">
            <v>47.88</v>
          </cell>
          <cell r="K20">
            <v>0</v>
          </cell>
        </row>
        <row r="21">
          <cell r="B21">
            <v>24.618181818181821</v>
          </cell>
          <cell r="C21">
            <v>26.6</v>
          </cell>
          <cell r="D21">
            <v>21.4</v>
          </cell>
          <cell r="E21">
            <v>76.454545454545453</v>
          </cell>
          <cell r="F21">
            <v>92</v>
          </cell>
          <cell r="G21">
            <v>66</v>
          </cell>
          <cell r="H21">
            <v>18</v>
          </cell>
          <cell r="I21" t="str">
            <v>S</v>
          </cell>
          <cell r="J21">
            <v>33.119999999999997</v>
          </cell>
          <cell r="K21">
            <v>0</v>
          </cell>
        </row>
        <row r="22">
          <cell r="B22">
            <v>24.436363636363637</v>
          </cell>
          <cell r="C22">
            <v>28.5</v>
          </cell>
          <cell r="D22">
            <v>20.3</v>
          </cell>
          <cell r="E22">
            <v>82.272727272727266</v>
          </cell>
          <cell r="F22">
            <v>97</v>
          </cell>
          <cell r="G22">
            <v>64</v>
          </cell>
          <cell r="H22">
            <v>20.16</v>
          </cell>
          <cell r="I22" t="str">
            <v>NE</v>
          </cell>
          <cell r="J22">
            <v>33.119999999999997</v>
          </cell>
          <cell r="K22">
            <v>47.2</v>
          </cell>
        </row>
        <row r="23">
          <cell r="B23">
            <v>24.008333333333329</v>
          </cell>
          <cell r="C23">
            <v>25.9</v>
          </cell>
          <cell r="D23">
            <v>21.3</v>
          </cell>
          <cell r="E23">
            <v>77.5</v>
          </cell>
          <cell r="F23">
            <v>89</v>
          </cell>
          <cell r="G23">
            <v>68</v>
          </cell>
          <cell r="H23">
            <v>10.44</v>
          </cell>
          <cell r="I23" t="str">
            <v>SE</v>
          </cell>
          <cell r="J23">
            <v>22.68</v>
          </cell>
          <cell r="K23">
            <v>0</v>
          </cell>
        </row>
        <row r="24">
          <cell r="B24">
            <v>25.180000000000003</v>
          </cell>
          <cell r="C24">
            <v>28.9</v>
          </cell>
          <cell r="D24">
            <v>19.600000000000001</v>
          </cell>
          <cell r="E24">
            <v>67.333333333333329</v>
          </cell>
          <cell r="F24">
            <v>92</v>
          </cell>
          <cell r="G24">
            <v>51</v>
          </cell>
          <cell r="H24">
            <v>17.28</v>
          </cell>
          <cell r="I24" t="str">
            <v>SE</v>
          </cell>
          <cell r="J24">
            <v>28.8</v>
          </cell>
          <cell r="K24">
            <v>0</v>
          </cell>
        </row>
        <row r="25">
          <cell r="B25">
            <v>24.379166666666666</v>
          </cell>
          <cell r="C25">
            <v>30.2</v>
          </cell>
          <cell r="D25">
            <v>18.899999999999999</v>
          </cell>
          <cell r="E25">
            <v>66.208333333333329</v>
          </cell>
          <cell r="F25">
            <v>89</v>
          </cell>
          <cell r="G25">
            <v>37</v>
          </cell>
          <cell r="H25">
            <v>16.559999999999999</v>
          </cell>
          <cell r="I25" t="str">
            <v>L</v>
          </cell>
          <cell r="J25">
            <v>33.480000000000004</v>
          </cell>
          <cell r="K25">
            <v>0</v>
          </cell>
        </row>
        <row r="26">
          <cell r="B26">
            <v>26.278947368421058</v>
          </cell>
          <cell r="C26">
            <v>31.5</v>
          </cell>
          <cell r="D26">
            <v>19.899999999999999</v>
          </cell>
          <cell r="E26">
            <v>59.842105263157897</v>
          </cell>
          <cell r="F26">
            <v>88</v>
          </cell>
          <cell r="G26">
            <v>46</v>
          </cell>
          <cell r="H26">
            <v>13.32</v>
          </cell>
          <cell r="I26" t="str">
            <v>SE</v>
          </cell>
          <cell r="J26">
            <v>31.680000000000003</v>
          </cell>
          <cell r="K26">
            <v>0</v>
          </cell>
        </row>
        <row r="27">
          <cell r="B27">
            <v>28.54615384615385</v>
          </cell>
          <cell r="C27">
            <v>31.7</v>
          </cell>
          <cell r="D27">
            <v>22.9</v>
          </cell>
          <cell r="E27">
            <v>55.692307692307693</v>
          </cell>
          <cell r="F27">
            <v>75</v>
          </cell>
          <cell r="G27">
            <v>41</v>
          </cell>
          <cell r="H27">
            <v>14.4</v>
          </cell>
          <cell r="I27" t="str">
            <v>SE</v>
          </cell>
          <cell r="J27">
            <v>27</v>
          </cell>
          <cell r="K27">
            <v>0</v>
          </cell>
        </row>
        <row r="28">
          <cell r="B28">
            <v>31.309999999999995</v>
          </cell>
          <cell r="C28">
            <v>33.9</v>
          </cell>
          <cell r="D28">
            <v>24</v>
          </cell>
          <cell r="E28">
            <v>46.3</v>
          </cell>
          <cell r="F28">
            <v>74</v>
          </cell>
          <cell r="G28">
            <v>36</v>
          </cell>
          <cell r="H28">
            <v>8.64</v>
          </cell>
          <cell r="I28" t="str">
            <v>L</v>
          </cell>
          <cell r="J28">
            <v>19.8</v>
          </cell>
          <cell r="K28">
            <v>0</v>
          </cell>
        </row>
        <row r="29">
          <cell r="B29">
            <v>32.337499999999999</v>
          </cell>
          <cell r="C29">
            <v>34.5</v>
          </cell>
          <cell r="D29">
            <v>27.4</v>
          </cell>
          <cell r="E29">
            <v>45</v>
          </cell>
          <cell r="F29">
            <v>62</v>
          </cell>
          <cell r="G29">
            <v>39</v>
          </cell>
          <cell r="H29">
            <v>12.24</v>
          </cell>
          <cell r="I29" t="str">
            <v>NE</v>
          </cell>
          <cell r="J29">
            <v>25.56</v>
          </cell>
          <cell r="K29">
            <v>0</v>
          </cell>
        </row>
        <row r="30">
          <cell r="B30">
            <v>30.18</v>
          </cell>
          <cell r="C30">
            <v>31.2</v>
          </cell>
          <cell r="D30">
            <v>27.2</v>
          </cell>
          <cell r="E30">
            <v>60.2</v>
          </cell>
          <cell r="F30">
            <v>71</v>
          </cell>
          <cell r="G30">
            <v>56</v>
          </cell>
          <cell r="H30">
            <v>10.08</v>
          </cell>
          <cell r="I30" t="str">
            <v>L</v>
          </cell>
          <cell r="J30">
            <v>26.28</v>
          </cell>
          <cell r="K30">
            <v>0</v>
          </cell>
        </row>
        <row r="31">
          <cell r="B31">
            <v>26.412500000000001</v>
          </cell>
          <cell r="C31">
            <v>29</v>
          </cell>
          <cell r="D31">
            <v>23.9</v>
          </cell>
          <cell r="E31">
            <v>72.125</v>
          </cell>
          <cell r="F31">
            <v>87</v>
          </cell>
          <cell r="G31">
            <v>59</v>
          </cell>
          <cell r="H31">
            <v>10.08</v>
          </cell>
          <cell r="I31" t="str">
            <v>SE</v>
          </cell>
          <cell r="J31">
            <v>22.32</v>
          </cell>
          <cell r="K31">
            <v>0</v>
          </cell>
        </row>
        <row r="32">
          <cell r="B32">
            <v>27.912500000000001</v>
          </cell>
          <cell r="C32">
            <v>29.5</v>
          </cell>
          <cell r="D32">
            <v>23.4</v>
          </cell>
          <cell r="E32">
            <v>60</v>
          </cell>
          <cell r="F32">
            <v>78</v>
          </cell>
          <cell r="G32">
            <v>53</v>
          </cell>
          <cell r="H32">
            <v>12.96</v>
          </cell>
          <cell r="I32" t="str">
            <v>L</v>
          </cell>
          <cell r="J32">
            <v>24.840000000000003</v>
          </cell>
          <cell r="K32">
            <v>0</v>
          </cell>
        </row>
        <row r="33">
          <cell r="B33">
            <v>28.277777777777775</v>
          </cell>
          <cell r="C33">
            <v>30.5</v>
          </cell>
          <cell r="D33">
            <v>23.3</v>
          </cell>
          <cell r="E33">
            <v>50.555555555555557</v>
          </cell>
          <cell r="F33">
            <v>71</v>
          </cell>
          <cell r="G33">
            <v>42</v>
          </cell>
          <cell r="H33">
            <v>18.36</v>
          </cell>
          <cell r="I33" t="str">
            <v>L</v>
          </cell>
          <cell r="J33">
            <v>40.32</v>
          </cell>
          <cell r="K33">
            <v>0</v>
          </cell>
        </row>
        <row r="34">
          <cell r="B34">
            <v>28</v>
          </cell>
          <cell r="C34">
            <v>30.3</v>
          </cell>
          <cell r="D34">
            <v>22.2</v>
          </cell>
          <cell r="E34">
            <v>49.875</v>
          </cell>
          <cell r="F34">
            <v>69</v>
          </cell>
          <cell r="G34">
            <v>42</v>
          </cell>
          <cell r="H34">
            <v>15.120000000000001</v>
          </cell>
          <cell r="I34" t="str">
            <v>L</v>
          </cell>
          <cell r="J34">
            <v>32.76</v>
          </cell>
          <cell r="K34">
            <v>0</v>
          </cell>
        </row>
        <row r="35">
          <cell r="B35">
            <v>27.191666666666666</v>
          </cell>
          <cell r="C35">
            <v>30.3</v>
          </cell>
          <cell r="D35">
            <v>20.8</v>
          </cell>
          <cell r="E35">
            <v>50.75</v>
          </cell>
          <cell r="F35">
            <v>75</v>
          </cell>
          <cell r="G35">
            <v>39</v>
          </cell>
          <cell r="H35">
            <v>18</v>
          </cell>
          <cell r="I35" t="str">
            <v>L</v>
          </cell>
          <cell r="J35">
            <v>39.96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26.816666666666663</v>
          </cell>
          <cell r="C5">
            <v>32.799999999999997</v>
          </cell>
          <cell r="D5">
            <v>22.8</v>
          </cell>
          <cell r="E5">
            <v>76</v>
          </cell>
          <cell r="F5">
            <v>99</v>
          </cell>
          <cell r="G5">
            <v>46</v>
          </cell>
          <cell r="H5">
            <v>12.6</v>
          </cell>
          <cell r="I5" t="str">
            <v>N</v>
          </cell>
          <cell r="J5">
            <v>33.119999999999997</v>
          </cell>
          <cell r="K5">
            <v>0</v>
          </cell>
        </row>
        <row r="6">
          <cell r="B6">
            <v>26.625</v>
          </cell>
          <cell r="C6">
            <v>31.7</v>
          </cell>
          <cell r="D6">
            <v>23.7</v>
          </cell>
          <cell r="E6">
            <v>81.208333333333329</v>
          </cell>
          <cell r="F6">
            <v>97</v>
          </cell>
          <cell r="G6">
            <v>59</v>
          </cell>
          <cell r="H6">
            <v>12.96</v>
          </cell>
          <cell r="I6" t="str">
            <v>N</v>
          </cell>
          <cell r="J6">
            <v>33.840000000000003</v>
          </cell>
          <cell r="K6">
            <v>0.6</v>
          </cell>
        </row>
        <row r="7">
          <cell r="B7">
            <v>26.887499999999999</v>
          </cell>
          <cell r="C7">
            <v>33.5</v>
          </cell>
          <cell r="D7">
            <v>23.5</v>
          </cell>
          <cell r="E7">
            <v>77.958333333333329</v>
          </cell>
          <cell r="F7">
            <v>93</v>
          </cell>
          <cell r="G7">
            <v>48</v>
          </cell>
          <cell r="H7">
            <v>18</v>
          </cell>
          <cell r="I7" t="str">
            <v>N</v>
          </cell>
          <cell r="J7">
            <v>42.84</v>
          </cell>
          <cell r="K7">
            <v>0.2</v>
          </cell>
        </row>
        <row r="8">
          <cell r="B8">
            <v>26.220833333333335</v>
          </cell>
          <cell r="C8">
            <v>33.200000000000003</v>
          </cell>
          <cell r="D8">
            <v>23.1</v>
          </cell>
          <cell r="E8">
            <v>83.083333333333329</v>
          </cell>
          <cell r="F8">
            <v>99</v>
          </cell>
          <cell r="G8">
            <v>49</v>
          </cell>
          <cell r="H8">
            <v>12.96</v>
          </cell>
          <cell r="I8" t="str">
            <v>N</v>
          </cell>
          <cell r="J8">
            <v>25.2</v>
          </cell>
          <cell r="K8">
            <v>0.4</v>
          </cell>
        </row>
        <row r="9">
          <cell r="B9">
            <v>24.625000000000004</v>
          </cell>
          <cell r="C9">
            <v>29.2</v>
          </cell>
          <cell r="D9">
            <v>23.5</v>
          </cell>
          <cell r="E9">
            <v>94.625</v>
          </cell>
          <cell r="F9">
            <v>100</v>
          </cell>
          <cell r="G9">
            <v>71</v>
          </cell>
          <cell r="H9">
            <v>7.9200000000000008</v>
          </cell>
          <cell r="I9" t="str">
            <v>SE</v>
          </cell>
          <cell r="J9">
            <v>38.159999999999997</v>
          </cell>
          <cell r="K9">
            <v>35.20000000000001</v>
          </cell>
        </row>
        <row r="10">
          <cell r="B10">
            <v>25.591666666666665</v>
          </cell>
          <cell r="C10">
            <v>32.6</v>
          </cell>
          <cell r="D10">
            <v>21.9</v>
          </cell>
          <cell r="E10">
            <v>84.875</v>
          </cell>
          <cell r="F10">
            <v>100</v>
          </cell>
          <cell r="G10">
            <v>53</v>
          </cell>
          <cell r="H10">
            <v>6.48</v>
          </cell>
          <cell r="I10" t="str">
            <v>S</v>
          </cell>
          <cell r="J10">
            <v>16.559999999999999</v>
          </cell>
          <cell r="K10">
            <v>0.4</v>
          </cell>
        </row>
        <row r="11">
          <cell r="B11">
            <v>28.525000000000002</v>
          </cell>
          <cell r="C11">
            <v>35.700000000000003</v>
          </cell>
          <cell r="D11">
            <v>22.9</v>
          </cell>
          <cell r="E11">
            <v>74.291666666666671</v>
          </cell>
          <cell r="F11">
            <v>100</v>
          </cell>
          <cell r="G11">
            <v>39</v>
          </cell>
          <cell r="H11">
            <v>7.2</v>
          </cell>
          <cell r="I11" t="str">
            <v>SE</v>
          </cell>
          <cell r="J11">
            <v>16.2</v>
          </cell>
          <cell r="K11">
            <v>0</v>
          </cell>
        </row>
        <row r="12">
          <cell r="B12">
            <v>28.812499999999996</v>
          </cell>
          <cell r="C12">
            <v>33.9</v>
          </cell>
          <cell r="D12">
            <v>24.4</v>
          </cell>
          <cell r="E12">
            <v>74.958333333333329</v>
          </cell>
          <cell r="F12">
            <v>100</v>
          </cell>
          <cell r="G12">
            <v>46</v>
          </cell>
          <cell r="H12">
            <v>13.32</v>
          </cell>
          <cell r="I12" t="str">
            <v>N</v>
          </cell>
          <cell r="J12">
            <v>29.16</v>
          </cell>
          <cell r="K12">
            <v>1.8</v>
          </cell>
        </row>
        <row r="13">
          <cell r="B13">
            <v>29.062500000000004</v>
          </cell>
          <cell r="C13">
            <v>35.1</v>
          </cell>
          <cell r="D13">
            <v>23.2</v>
          </cell>
          <cell r="E13">
            <v>67.666666666666671</v>
          </cell>
          <cell r="F13">
            <v>99</v>
          </cell>
          <cell r="G13">
            <v>41</v>
          </cell>
          <cell r="H13">
            <v>18</v>
          </cell>
          <cell r="I13" t="str">
            <v>N</v>
          </cell>
          <cell r="J13">
            <v>41.04</v>
          </cell>
          <cell r="K13">
            <v>0</v>
          </cell>
        </row>
        <row r="14">
          <cell r="B14">
            <v>28.416666666666661</v>
          </cell>
          <cell r="C14">
            <v>35.4</v>
          </cell>
          <cell r="D14">
            <v>23.1</v>
          </cell>
          <cell r="E14">
            <v>71.708333333333329</v>
          </cell>
          <cell r="F14">
            <v>97</v>
          </cell>
          <cell r="G14">
            <v>42</v>
          </cell>
          <cell r="H14">
            <v>12.24</v>
          </cell>
          <cell r="I14" t="str">
            <v>SE</v>
          </cell>
          <cell r="J14">
            <v>33.840000000000003</v>
          </cell>
          <cell r="K14">
            <v>0.2</v>
          </cell>
        </row>
        <row r="15">
          <cell r="B15">
            <v>28.566666666666666</v>
          </cell>
          <cell r="C15">
            <v>35.6</v>
          </cell>
          <cell r="D15">
            <v>22.2</v>
          </cell>
          <cell r="E15">
            <v>66.458333333333329</v>
          </cell>
          <cell r="F15">
            <v>97</v>
          </cell>
          <cell r="G15">
            <v>33</v>
          </cell>
          <cell r="H15">
            <v>9.3600000000000012</v>
          </cell>
          <cell r="I15" t="str">
            <v>L</v>
          </cell>
          <cell r="J15">
            <v>26.64</v>
          </cell>
          <cell r="K15">
            <v>0</v>
          </cell>
        </row>
        <row r="16">
          <cell r="B16">
            <v>28.75</v>
          </cell>
          <cell r="C16">
            <v>35.799999999999997</v>
          </cell>
          <cell r="D16">
            <v>23</v>
          </cell>
          <cell r="E16">
            <v>68.75</v>
          </cell>
          <cell r="F16">
            <v>94</v>
          </cell>
          <cell r="G16">
            <v>40</v>
          </cell>
          <cell r="H16">
            <v>14.04</v>
          </cell>
          <cell r="I16" t="str">
            <v>SE</v>
          </cell>
          <cell r="J16">
            <v>30.96</v>
          </cell>
          <cell r="K16">
            <v>0.2</v>
          </cell>
        </row>
        <row r="17">
          <cell r="B17">
            <v>26.575000000000003</v>
          </cell>
          <cell r="C17">
            <v>31.9</v>
          </cell>
          <cell r="D17">
            <v>22.8</v>
          </cell>
          <cell r="E17">
            <v>72.75</v>
          </cell>
          <cell r="F17">
            <v>91</v>
          </cell>
          <cell r="G17">
            <v>51</v>
          </cell>
          <cell r="H17">
            <v>10.08</v>
          </cell>
          <cell r="I17" t="str">
            <v>SO</v>
          </cell>
          <cell r="J17">
            <v>23.759999999999998</v>
          </cell>
          <cell r="K17">
            <v>0.2</v>
          </cell>
        </row>
        <row r="18">
          <cell r="B18">
            <v>27.416666666666668</v>
          </cell>
          <cell r="C18">
            <v>34.299999999999997</v>
          </cell>
          <cell r="D18">
            <v>21.3</v>
          </cell>
          <cell r="E18">
            <v>69.625</v>
          </cell>
          <cell r="F18">
            <v>99</v>
          </cell>
          <cell r="G18">
            <v>40</v>
          </cell>
          <cell r="H18">
            <v>15.120000000000001</v>
          </cell>
          <cell r="I18" t="str">
            <v>NE</v>
          </cell>
          <cell r="J18">
            <v>28.8</v>
          </cell>
          <cell r="K18">
            <v>0</v>
          </cell>
        </row>
        <row r="19">
          <cell r="B19">
            <v>28.245833333333334</v>
          </cell>
          <cell r="C19">
            <v>35.5</v>
          </cell>
          <cell r="D19">
            <v>21.7</v>
          </cell>
          <cell r="E19">
            <v>65</v>
          </cell>
          <cell r="F19">
            <v>98</v>
          </cell>
          <cell r="G19">
            <v>33</v>
          </cell>
          <cell r="H19">
            <v>14.76</v>
          </cell>
          <cell r="I19" t="str">
            <v>NE</v>
          </cell>
          <cell r="J19">
            <v>30.96</v>
          </cell>
          <cell r="K19">
            <v>0</v>
          </cell>
        </row>
        <row r="20">
          <cell r="B20">
            <v>26.075000000000003</v>
          </cell>
          <cell r="C20">
            <v>32.799999999999997</v>
          </cell>
          <cell r="D20">
            <v>22.8</v>
          </cell>
          <cell r="E20">
            <v>77.708333333333329</v>
          </cell>
          <cell r="F20">
            <v>99</v>
          </cell>
          <cell r="G20">
            <v>52</v>
          </cell>
          <cell r="H20">
            <v>18.720000000000002</v>
          </cell>
          <cell r="I20" t="str">
            <v>SE</v>
          </cell>
          <cell r="J20">
            <v>43.2</v>
          </cell>
          <cell r="K20">
            <v>9.1999999999999993</v>
          </cell>
        </row>
        <row r="21">
          <cell r="B21">
            <v>22.891666666666662</v>
          </cell>
          <cell r="C21">
            <v>27</v>
          </cell>
          <cell r="D21">
            <v>20.2</v>
          </cell>
          <cell r="E21">
            <v>85.666666666666671</v>
          </cell>
          <cell r="F21">
            <v>99</v>
          </cell>
          <cell r="G21">
            <v>64</v>
          </cell>
          <cell r="H21">
            <v>10.08</v>
          </cell>
          <cell r="I21" t="str">
            <v>S</v>
          </cell>
          <cell r="J21">
            <v>26.28</v>
          </cell>
          <cell r="K21">
            <v>0.8</v>
          </cell>
        </row>
        <row r="22">
          <cell r="B22">
            <v>23.212500000000006</v>
          </cell>
          <cell r="C22">
            <v>28.5</v>
          </cell>
          <cell r="D22">
            <v>20.2</v>
          </cell>
          <cell r="E22">
            <v>77.75</v>
          </cell>
          <cell r="F22">
            <v>93</v>
          </cell>
          <cell r="G22">
            <v>58</v>
          </cell>
          <cell r="H22">
            <v>9</v>
          </cell>
          <cell r="I22" t="str">
            <v>SO</v>
          </cell>
          <cell r="J22">
            <v>25.2</v>
          </cell>
          <cell r="K22">
            <v>0.2</v>
          </cell>
        </row>
        <row r="23">
          <cell r="B23">
            <v>24.495833333333334</v>
          </cell>
          <cell r="C23">
            <v>31.3</v>
          </cell>
          <cell r="D23">
            <v>19.899999999999999</v>
          </cell>
          <cell r="E23">
            <v>79.083333333333329</v>
          </cell>
          <cell r="F23">
            <v>100</v>
          </cell>
          <cell r="G23">
            <v>51</v>
          </cell>
          <cell r="H23">
            <v>5.7600000000000007</v>
          </cell>
          <cell r="I23" t="str">
            <v>SE</v>
          </cell>
          <cell r="J23">
            <v>18</v>
          </cell>
          <cell r="K23">
            <v>0.2</v>
          </cell>
        </row>
        <row r="24">
          <cell r="B24">
            <v>25.333333333333332</v>
          </cell>
          <cell r="C24">
            <v>32.9</v>
          </cell>
          <cell r="D24">
            <v>18.600000000000001</v>
          </cell>
          <cell r="E24">
            <v>73.625</v>
          </cell>
          <cell r="F24">
            <v>100</v>
          </cell>
          <cell r="G24">
            <v>37</v>
          </cell>
          <cell r="H24">
            <v>9.3600000000000012</v>
          </cell>
          <cell r="I24" t="str">
            <v>SE</v>
          </cell>
          <cell r="J24">
            <v>20.52</v>
          </cell>
          <cell r="K24">
            <v>0</v>
          </cell>
        </row>
        <row r="25">
          <cell r="B25">
            <v>25.941666666666666</v>
          </cell>
          <cell r="C25">
            <v>33.799999999999997</v>
          </cell>
          <cell r="D25">
            <v>18.600000000000001</v>
          </cell>
          <cell r="E25">
            <v>65.041666666666671</v>
          </cell>
          <cell r="F25">
            <v>98</v>
          </cell>
          <cell r="G25">
            <v>32</v>
          </cell>
          <cell r="H25">
            <v>14.04</v>
          </cell>
          <cell r="I25" t="str">
            <v>SE</v>
          </cell>
          <cell r="J25">
            <v>30.240000000000002</v>
          </cell>
          <cell r="K25">
            <v>0</v>
          </cell>
        </row>
        <row r="26">
          <cell r="B26">
            <v>26.033333333333342</v>
          </cell>
          <cell r="C26">
            <v>30.8</v>
          </cell>
          <cell r="D26">
            <v>21.1</v>
          </cell>
          <cell r="E26">
            <v>64.583333333333329</v>
          </cell>
          <cell r="F26">
            <v>79</v>
          </cell>
          <cell r="G26">
            <v>48</v>
          </cell>
          <cell r="H26">
            <v>9.3600000000000012</v>
          </cell>
          <cell r="I26" t="str">
            <v>N</v>
          </cell>
          <cell r="J26">
            <v>23.040000000000003</v>
          </cell>
          <cell r="K26">
            <v>0</v>
          </cell>
        </row>
        <row r="27">
          <cell r="B27">
            <v>26.283333333333342</v>
          </cell>
          <cell r="C27">
            <v>33.1</v>
          </cell>
          <cell r="D27">
            <v>22.1</v>
          </cell>
          <cell r="E27">
            <v>78.5</v>
          </cell>
          <cell r="F27">
            <v>100</v>
          </cell>
          <cell r="G27">
            <v>49</v>
          </cell>
          <cell r="H27">
            <v>6.12</v>
          </cell>
          <cell r="I27" t="str">
            <v>N</v>
          </cell>
          <cell r="J27">
            <v>16.2</v>
          </cell>
          <cell r="K27">
            <v>0</v>
          </cell>
        </row>
        <row r="28">
          <cell r="B28">
            <v>26.708333333333329</v>
          </cell>
          <cell r="C28">
            <v>35.700000000000003</v>
          </cell>
          <cell r="D28">
            <v>21.4</v>
          </cell>
          <cell r="E28">
            <v>73.583333333333329</v>
          </cell>
          <cell r="F28">
            <v>99</v>
          </cell>
          <cell r="G28">
            <v>38</v>
          </cell>
          <cell r="H28">
            <v>9</v>
          </cell>
          <cell r="I28" t="str">
            <v>S</v>
          </cell>
          <cell r="J28">
            <v>21.6</v>
          </cell>
          <cell r="K28">
            <v>0</v>
          </cell>
        </row>
        <row r="29">
          <cell r="B29">
            <v>27.208333333333329</v>
          </cell>
          <cell r="C29">
            <v>34.6</v>
          </cell>
          <cell r="D29">
            <v>22.2</v>
          </cell>
          <cell r="E29">
            <v>73.916666666666671</v>
          </cell>
          <cell r="F29">
            <v>99</v>
          </cell>
          <cell r="G29">
            <v>40</v>
          </cell>
          <cell r="H29">
            <v>11.16</v>
          </cell>
          <cell r="I29" t="str">
            <v>NO</v>
          </cell>
          <cell r="J29">
            <v>37.080000000000005</v>
          </cell>
          <cell r="K29">
            <v>0</v>
          </cell>
        </row>
        <row r="30">
          <cell r="B30">
            <v>25.883333333333329</v>
          </cell>
          <cell r="C30">
            <v>32.6</v>
          </cell>
          <cell r="D30">
            <v>23.2</v>
          </cell>
          <cell r="E30">
            <v>80.166666666666671</v>
          </cell>
          <cell r="F30">
            <v>92</v>
          </cell>
          <cell r="G30">
            <v>53</v>
          </cell>
          <cell r="H30">
            <v>15.840000000000002</v>
          </cell>
          <cell r="I30" t="str">
            <v>N</v>
          </cell>
          <cell r="J30">
            <v>36.36</v>
          </cell>
          <cell r="K30">
            <v>0.8</v>
          </cell>
        </row>
        <row r="31">
          <cell r="B31">
            <v>25.099999999999998</v>
          </cell>
          <cell r="C31">
            <v>32</v>
          </cell>
          <cell r="D31">
            <v>21.5</v>
          </cell>
          <cell r="E31">
            <v>81.208333333333329</v>
          </cell>
          <cell r="F31">
            <v>99</v>
          </cell>
          <cell r="G31">
            <v>54</v>
          </cell>
          <cell r="H31">
            <v>9.3600000000000012</v>
          </cell>
          <cell r="I31" t="str">
            <v>SE</v>
          </cell>
          <cell r="J31">
            <v>18.36</v>
          </cell>
          <cell r="K31">
            <v>0.4</v>
          </cell>
        </row>
        <row r="32">
          <cell r="B32">
            <v>27.045833333333334</v>
          </cell>
          <cell r="C32">
            <v>34.5</v>
          </cell>
          <cell r="D32">
            <v>21.9</v>
          </cell>
          <cell r="E32">
            <v>70.791666666666671</v>
          </cell>
          <cell r="F32">
            <v>94</v>
          </cell>
          <cell r="G32">
            <v>39</v>
          </cell>
          <cell r="H32">
            <v>8.2799999999999994</v>
          </cell>
          <cell r="I32" t="str">
            <v>SE</v>
          </cell>
          <cell r="J32">
            <v>20.88</v>
          </cell>
          <cell r="K32">
            <v>0</v>
          </cell>
        </row>
        <row r="33">
          <cell r="B33">
            <v>26.254166666666663</v>
          </cell>
          <cell r="C33">
            <v>33.799999999999997</v>
          </cell>
          <cell r="D33">
            <v>19.399999999999999</v>
          </cell>
          <cell r="E33">
            <v>67.583333333333329</v>
          </cell>
          <cell r="F33">
            <v>99</v>
          </cell>
          <cell r="G33">
            <v>34</v>
          </cell>
          <cell r="H33">
            <v>11.520000000000001</v>
          </cell>
          <cell r="I33" t="str">
            <v>L</v>
          </cell>
          <cell r="J33">
            <v>26.64</v>
          </cell>
          <cell r="K33">
            <v>0</v>
          </cell>
        </row>
        <row r="34">
          <cell r="B34">
            <v>26.629166666666674</v>
          </cell>
          <cell r="C34">
            <v>34.5</v>
          </cell>
          <cell r="D34">
            <v>21.5</v>
          </cell>
          <cell r="E34">
            <v>59.666666666666664</v>
          </cell>
          <cell r="F34">
            <v>82</v>
          </cell>
          <cell r="G34">
            <v>32</v>
          </cell>
          <cell r="H34">
            <v>10.8</v>
          </cell>
          <cell r="I34" t="str">
            <v>SE</v>
          </cell>
          <cell r="J34">
            <v>27</v>
          </cell>
          <cell r="K34">
            <v>0</v>
          </cell>
        </row>
        <row r="35">
          <cell r="B35">
            <v>26.745833333333334</v>
          </cell>
          <cell r="C35">
            <v>34.4</v>
          </cell>
          <cell r="D35">
            <v>20.2</v>
          </cell>
          <cell r="E35">
            <v>58.416666666666664</v>
          </cell>
          <cell r="F35">
            <v>85</v>
          </cell>
          <cell r="G35">
            <v>33</v>
          </cell>
          <cell r="H35">
            <v>13.32</v>
          </cell>
          <cell r="I35" t="str">
            <v>SE</v>
          </cell>
          <cell r="J35">
            <v>23.759999999999998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28.125000000000004</v>
          </cell>
          <cell r="C5">
            <v>35.299999999999997</v>
          </cell>
          <cell r="D5">
            <v>22.7</v>
          </cell>
          <cell r="E5">
            <v>67.75</v>
          </cell>
          <cell r="F5">
            <v>93</v>
          </cell>
          <cell r="G5">
            <v>37</v>
          </cell>
          <cell r="H5">
            <v>12.96</v>
          </cell>
          <cell r="I5" t="str">
            <v>S</v>
          </cell>
          <cell r="J5">
            <v>33.480000000000004</v>
          </cell>
          <cell r="K5">
            <v>0</v>
          </cell>
        </row>
        <row r="6">
          <cell r="B6">
            <v>25.495833333333334</v>
          </cell>
          <cell r="C6">
            <v>32</v>
          </cell>
          <cell r="D6">
            <v>22.3</v>
          </cell>
          <cell r="E6">
            <v>80.625</v>
          </cell>
          <cell r="F6">
            <v>94</v>
          </cell>
          <cell r="G6">
            <v>52</v>
          </cell>
          <cell r="H6">
            <v>10.08</v>
          </cell>
          <cell r="I6" t="str">
            <v>SO</v>
          </cell>
          <cell r="J6">
            <v>33.840000000000003</v>
          </cell>
          <cell r="K6">
            <v>0.4</v>
          </cell>
        </row>
        <row r="7">
          <cell r="B7">
            <v>25.462500000000002</v>
          </cell>
          <cell r="C7">
            <v>32.9</v>
          </cell>
          <cell r="D7">
            <v>21.9</v>
          </cell>
          <cell r="E7">
            <v>82.5</v>
          </cell>
          <cell r="F7">
            <v>97</v>
          </cell>
          <cell r="G7">
            <v>49</v>
          </cell>
          <cell r="H7">
            <v>11.520000000000001</v>
          </cell>
          <cell r="I7" t="str">
            <v>SO</v>
          </cell>
          <cell r="J7">
            <v>52.56</v>
          </cell>
          <cell r="K7">
            <v>37.799999999999997</v>
          </cell>
        </row>
        <row r="8">
          <cell r="B8">
            <v>26.254166666666663</v>
          </cell>
          <cell r="C8">
            <v>32.4</v>
          </cell>
          <cell r="D8">
            <v>23</v>
          </cell>
          <cell r="E8">
            <v>81.958333333333329</v>
          </cell>
          <cell r="F8">
            <v>96</v>
          </cell>
          <cell r="G8">
            <v>55</v>
          </cell>
          <cell r="H8">
            <v>9.7200000000000006</v>
          </cell>
          <cell r="I8" t="str">
            <v>SO</v>
          </cell>
          <cell r="J8">
            <v>29.880000000000003</v>
          </cell>
          <cell r="K8">
            <v>3</v>
          </cell>
        </row>
        <row r="9">
          <cell r="B9">
            <v>23.604166666666668</v>
          </cell>
          <cell r="C9">
            <v>28.1</v>
          </cell>
          <cell r="D9">
            <v>20.3</v>
          </cell>
          <cell r="E9">
            <v>90.166666666666671</v>
          </cell>
          <cell r="F9">
            <v>97</v>
          </cell>
          <cell r="G9">
            <v>71</v>
          </cell>
          <cell r="H9">
            <v>14.76</v>
          </cell>
          <cell r="I9" t="str">
            <v>S</v>
          </cell>
          <cell r="J9">
            <v>36.36</v>
          </cell>
          <cell r="K9">
            <v>62.20000000000001</v>
          </cell>
        </row>
        <row r="10">
          <cell r="B10">
            <v>24.858333333333331</v>
          </cell>
          <cell r="C10">
            <v>31.4</v>
          </cell>
          <cell r="D10">
            <v>21.5</v>
          </cell>
          <cell r="E10">
            <v>84.291666666666671</v>
          </cell>
          <cell r="F10">
            <v>96</v>
          </cell>
          <cell r="G10">
            <v>55</v>
          </cell>
          <cell r="H10">
            <v>4.32</v>
          </cell>
          <cell r="I10" t="str">
            <v>S</v>
          </cell>
          <cell r="J10">
            <v>11.16</v>
          </cell>
          <cell r="K10">
            <v>0</v>
          </cell>
        </row>
        <row r="11">
          <cell r="B11">
            <v>27.066666666666663</v>
          </cell>
          <cell r="C11">
            <v>33.700000000000003</v>
          </cell>
          <cell r="D11">
            <v>22</v>
          </cell>
          <cell r="E11">
            <v>76.958333333333329</v>
          </cell>
          <cell r="F11">
            <v>97</v>
          </cell>
          <cell r="G11">
            <v>45</v>
          </cell>
          <cell r="H11">
            <v>5.04</v>
          </cell>
          <cell r="I11" t="str">
            <v>NO</v>
          </cell>
          <cell r="J11">
            <v>15.840000000000002</v>
          </cell>
          <cell r="K11">
            <v>0</v>
          </cell>
        </row>
        <row r="12">
          <cell r="B12">
            <v>28.50833333333334</v>
          </cell>
          <cell r="C12">
            <v>34.5</v>
          </cell>
          <cell r="D12">
            <v>23.3</v>
          </cell>
          <cell r="E12">
            <v>71.583333333333329</v>
          </cell>
          <cell r="F12">
            <v>94</v>
          </cell>
          <cell r="G12">
            <v>44</v>
          </cell>
          <cell r="H12">
            <v>13.32</v>
          </cell>
          <cell r="I12" t="str">
            <v>O</v>
          </cell>
          <cell r="J12">
            <v>28.8</v>
          </cell>
          <cell r="K12">
            <v>0</v>
          </cell>
        </row>
        <row r="13">
          <cell r="B13">
            <v>29.387499999999999</v>
          </cell>
          <cell r="C13">
            <v>36</v>
          </cell>
          <cell r="D13">
            <v>23.5</v>
          </cell>
          <cell r="E13">
            <v>61.416666666666664</v>
          </cell>
          <cell r="F13">
            <v>88</v>
          </cell>
          <cell r="G13">
            <v>30</v>
          </cell>
          <cell r="H13">
            <v>19.440000000000001</v>
          </cell>
          <cell r="I13" t="str">
            <v>SO</v>
          </cell>
          <cell r="J13">
            <v>40.32</v>
          </cell>
          <cell r="K13">
            <v>0</v>
          </cell>
        </row>
        <row r="14">
          <cell r="B14">
            <v>29.304166666666671</v>
          </cell>
          <cell r="C14">
            <v>36</v>
          </cell>
          <cell r="D14">
            <v>23.8</v>
          </cell>
          <cell r="E14">
            <v>61.791666666666664</v>
          </cell>
          <cell r="F14">
            <v>87</v>
          </cell>
          <cell r="G14">
            <v>34</v>
          </cell>
          <cell r="H14">
            <v>17.64</v>
          </cell>
          <cell r="I14" t="str">
            <v>S</v>
          </cell>
          <cell r="J14">
            <v>37.080000000000005</v>
          </cell>
          <cell r="K14">
            <v>7.4</v>
          </cell>
        </row>
        <row r="15">
          <cell r="B15">
            <v>27.254166666666674</v>
          </cell>
          <cell r="C15">
            <v>34.299999999999997</v>
          </cell>
          <cell r="D15">
            <v>22</v>
          </cell>
          <cell r="E15">
            <v>74.958333333333329</v>
          </cell>
          <cell r="F15">
            <v>96</v>
          </cell>
          <cell r="G15">
            <v>43</v>
          </cell>
          <cell r="H15">
            <v>14.4</v>
          </cell>
          <cell r="I15" t="str">
            <v>SO</v>
          </cell>
          <cell r="J15">
            <v>37.080000000000005</v>
          </cell>
          <cell r="K15">
            <v>19.8</v>
          </cell>
        </row>
        <row r="16">
          <cell r="B16">
            <v>27.441666666666666</v>
          </cell>
          <cell r="C16">
            <v>34.799999999999997</v>
          </cell>
          <cell r="D16">
            <v>22.5</v>
          </cell>
          <cell r="E16">
            <v>74.5</v>
          </cell>
          <cell r="F16">
            <v>94</v>
          </cell>
          <cell r="G16">
            <v>44</v>
          </cell>
          <cell r="H16">
            <v>19.079999999999998</v>
          </cell>
          <cell r="I16" t="str">
            <v>SO</v>
          </cell>
          <cell r="J16">
            <v>51.12</v>
          </cell>
          <cell r="K16">
            <v>2.8000000000000003</v>
          </cell>
        </row>
        <row r="17">
          <cell r="B17">
            <v>24.266666666666666</v>
          </cell>
          <cell r="C17">
            <v>29.6</v>
          </cell>
          <cell r="D17">
            <v>21.8</v>
          </cell>
          <cell r="E17">
            <v>82.833333333333329</v>
          </cell>
          <cell r="F17">
            <v>97</v>
          </cell>
          <cell r="G17">
            <v>56</v>
          </cell>
          <cell r="H17">
            <v>7.5600000000000005</v>
          </cell>
          <cell r="I17" t="str">
            <v>NE</v>
          </cell>
          <cell r="J17">
            <v>21.6</v>
          </cell>
          <cell r="K17">
            <v>1.8</v>
          </cell>
        </row>
        <row r="18">
          <cell r="B18">
            <v>25.133333333333336</v>
          </cell>
          <cell r="C18">
            <v>33.1</v>
          </cell>
          <cell r="D18">
            <v>18.5</v>
          </cell>
          <cell r="E18">
            <v>68.75</v>
          </cell>
          <cell r="F18">
            <v>92</v>
          </cell>
          <cell r="G18">
            <v>45</v>
          </cell>
          <cell r="H18">
            <v>9</v>
          </cell>
          <cell r="I18" t="str">
            <v>O</v>
          </cell>
          <cell r="J18">
            <v>27.36</v>
          </cell>
          <cell r="K18">
            <v>0</v>
          </cell>
        </row>
        <row r="19">
          <cell r="B19">
            <v>27.587500000000002</v>
          </cell>
          <cell r="C19">
            <v>34.9</v>
          </cell>
          <cell r="D19">
            <v>21.9</v>
          </cell>
          <cell r="E19">
            <v>68.958333333333329</v>
          </cell>
          <cell r="F19">
            <v>93</v>
          </cell>
          <cell r="G19">
            <v>39</v>
          </cell>
          <cell r="H19">
            <v>16.920000000000002</v>
          </cell>
          <cell r="I19" t="str">
            <v>SO</v>
          </cell>
          <cell r="J19">
            <v>33.119999999999997</v>
          </cell>
          <cell r="K19">
            <v>0</v>
          </cell>
        </row>
        <row r="20">
          <cell r="B20">
            <v>26.125000000000004</v>
          </cell>
          <cell r="C20">
            <v>33.1</v>
          </cell>
          <cell r="D20">
            <v>21.9</v>
          </cell>
          <cell r="E20">
            <v>76.625</v>
          </cell>
          <cell r="F20">
            <v>95</v>
          </cell>
          <cell r="G20">
            <v>46</v>
          </cell>
          <cell r="H20">
            <v>12.96</v>
          </cell>
          <cell r="I20" t="str">
            <v>SO</v>
          </cell>
          <cell r="J20">
            <v>31.319999999999997</v>
          </cell>
          <cell r="K20">
            <v>3.2</v>
          </cell>
        </row>
        <row r="21">
          <cell r="B21">
            <v>22.349999999999998</v>
          </cell>
          <cell r="C21">
            <v>27.6</v>
          </cell>
          <cell r="D21">
            <v>19.5</v>
          </cell>
          <cell r="E21">
            <v>86.916666666666671</v>
          </cell>
          <cell r="F21">
            <v>96</v>
          </cell>
          <cell r="G21">
            <v>62</v>
          </cell>
          <cell r="H21">
            <v>10.8</v>
          </cell>
          <cell r="I21" t="str">
            <v>NE</v>
          </cell>
          <cell r="J21">
            <v>27.36</v>
          </cell>
          <cell r="K21">
            <v>0.2</v>
          </cell>
        </row>
        <row r="22">
          <cell r="B22">
            <v>22.254166666666663</v>
          </cell>
          <cell r="C22">
            <v>28.2</v>
          </cell>
          <cell r="D22">
            <v>19.3</v>
          </cell>
          <cell r="E22">
            <v>85.25</v>
          </cell>
          <cell r="F22">
            <v>96</v>
          </cell>
          <cell r="G22">
            <v>63</v>
          </cell>
          <cell r="H22">
            <v>9.7200000000000006</v>
          </cell>
          <cell r="I22" t="str">
            <v>NE</v>
          </cell>
          <cell r="J22">
            <v>21.240000000000002</v>
          </cell>
          <cell r="K22">
            <v>8</v>
          </cell>
        </row>
        <row r="23">
          <cell r="B23">
            <v>22.575000000000003</v>
          </cell>
          <cell r="C23">
            <v>27.5</v>
          </cell>
          <cell r="D23">
            <v>20.399999999999999</v>
          </cell>
          <cell r="E23">
            <v>88</v>
          </cell>
          <cell r="F23">
            <v>97</v>
          </cell>
          <cell r="G23">
            <v>63</v>
          </cell>
          <cell r="H23">
            <v>5.7600000000000007</v>
          </cell>
          <cell r="I23" t="str">
            <v>NO</v>
          </cell>
          <cell r="J23">
            <v>16.559999999999999</v>
          </cell>
          <cell r="K23">
            <v>19.8</v>
          </cell>
        </row>
        <row r="24">
          <cell r="B24">
            <v>23.258333333333336</v>
          </cell>
          <cell r="C24">
            <v>29.4</v>
          </cell>
          <cell r="D24">
            <v>18.600000000000001</v>
          </cell>
          <cell r="E24">
            <v>79</v>
          </cell>
          <cell r="F24">
            <v>97</v>
          </cell>
          <cell r="G24">
            <v>51</v>
          </cell>
          <cell r="H24">
            <v>10.44</v>
          </cell>
          <cell r="I24" t="str">
            <v>NO</v>
          </cell>
          <cell r="J24">
            <v>23.040000000000003</v>
          </cell>
          <cell r="K24">
            <v>0</v>
          </cell>
        </row>
        <row r="25">
          <cell r="B25">
            <v>23.995833333333334</v>
          </cell>
          <cell r="C25">
            <v>30.7</v>
          </cell>
          <cell r="D25">
            <v>18.8</v>
          </cell>
          <cell r="E25">
            <v>67.583333333333329</v>
          </cell>
          <cell r="F25">
            <v>91</v>
          </cell>
          <cell r="G25">
            <v>32</v>
          </cell>
          <cell r="H25">
            <v>11.520000000000001</v>
          </cell>
          <cell r="I25" t="str">
            <v>NO</v>
          </cell>
          <cell r="J25">
            <v>30.240000000000002</v>
          </cell>
          <cell r="K25">
            <v>0</v>
          </cell>
        </row>
        <row r="26">
          <cell r="B26">
            <v>23.999999999999996</v>
          </cell>
          <cell r="C26">
            <v>31.7</v>
          </cell>
          <cell r="D26">
            <v>17.399999999999999</v>
          </cell>
          <cell r="E26">
            <v>70.25</v>
          </cell>
          <cell r="F26">
            <v>93</v>
          </cell>
          <cell r="G26">
            <v>45</v>
          </cell>
          <cell r="H26">
            <v>11.879999999999999</v>
          </cell>
          <cell r="I26" t="str">
            <v>O</v>
          </cell>
          <cell r="J26">
            <v>28.8</v>
          </cell>
          <cell r="K26">
            <v>0</v>
          </cell>
        </row>
        <row r="27">
          <cell r="B27">
            <v>25.487500000000001</v>
          </cell>
          <cell r="C27">
            <v>31.2</v>
          </cell>
          <cell r="D27">
            <v>21.4</v>
          </cell>
          <cell r="E27">
            <v>70.791666666666671</v>
          </cell>
          <cell r="F27">
            <v>90</v>
          </cell>
          <cell r="G27">
            <v>44</v>
          </cell>
          <cell r="H27">
            <v>6.48</v>
          </cell>
          <cell r="I27" t="str">
            <v>NO</v>
          </cell>
          <cell r="J27">
            <v>17.28</v>
          </cell>
          <cell r="K27">
            <v>0</v>
          </cell>
        </row>
        <row r="28">
          <cell r="B28">
            <v>26.275000000000002</v>
          </cell>
          <cell r="C28">
            <v>33.200000000000003</v>
          </cell>
          <cell r="D28">
            <v>20.3</v>
          </cell>
          <cell r="E28">
            <v>68.958333333333329</v>
          </cell>
          <cell r="F28">
            <v>94</v>
          </cell>
          <cell r="G28">
            <v>41</v>
          </cell>
          <cell r="H28">
            <v>8.64</v>
          </cell>
          <cell r="I28" t="str">
            <v>NO</v>
          </cell>
          <cell r="J28">
            <v>17.64</v>
          </cell>
          <cell r="K28">
            <v>0</v>
          </cell>
        </row>
        <row r="29">
          <cell r="B29">
            <v>27.745833333333326</v>
          </cell>
          <cell r="C29">
            <v>34.1</v>
          </cell>
          <cell r="D29">
            <v>22.2</v>
          </cell>
          <cell r="E29">
            <v>63.208333333333336</v>
          </cell>
          <cell r="F29">
            <v>87</v>
          </cell>
          <cell r="G29">
            <v>40</v>
          </cell>
          <cell r="H29">
            <v>8.64</v>
          </cell>
          <cell r="I29" t="str">
            <v>NO</v>
          </cell>
          <cell r="J29">
            <v>19.440000000000001</v>
          </cell>
          <cell r="K29">
            <v>0</v>
          </cell>
        </row>
        <row r="30">
          <cell r="B30">
            <v>24.304166666666671</v>
          </cell>
          <cell r="C30">
            <v>28.9</v>
          </cell>
          <cell r="D30">
            <v>20.7</v>
          </cell>
          <cell r="E30">
            <v>84.708333333333329</v>
          </cell>
          <cell r="F30">
            <v>96</v>
          </cell>
          <cell r="G30">
            <v>63</v>
          </cell>
          <cell r="H30">
            <v>18</v>
          </cell>
          <cell r="I30" t="str">
            <v>NO</v>
          </cell>
          <cell r="J30">
            <v>39.24</v>
          </cell>
          <cell r="K30">
            <v>1</v>
          </cell>
        </row>
        <row r="31">
          <cell r="B31">
            <v>22.974999999999998</v>
          </cell>
          <cell r="C31">
            <v>29.5</v>
          </cell>
          <cell r="D31">
            <v>19.7</v>
          </cell>
          <cell r="E31">
            <v>86.125</v>
          </cell>
          <cell r="F31">
            <v>97</v>
          </cell>
          <cell r="G31">
            <v>59</v>
          </cell>
          <cell r="H31">
            <v>10.8</v>
          </cell>
          <cell r="I31" t="str">
            <v>NO</v>
          </cell>
          <cell r="J31">
            <v>31.680000000000003</v>
          </cell>
          <cell r="K31">
            <v>0</v>
          </cell>
        </row>
        <row r="32">
          <cell r="B32">
            <v>23.591666666666665</v>
          </cell>
          <cell r="C32">
            <v>30.5</v>
          </cell>
          <cell r="D32">
            <v>18</v>
          </cell>
          <cell r="E32">
            <v>77.416666666666671</v>
          </cell>
          <cell r="F32">
            <v>96</v>
          </cell>
          <cell r="G32">
            <v>50</v>
          </cell>
          <cell r="H32">
            <v>9.7200000000000006</v>
          </cell>
          <cell r="I32" t="str">
            <v>NO</v>
          </cell>
          <cell r="J32">
            <v>23.759999999999998</v>
          </cell>
          <cell r="K32">
            <v>0.2</v>
          </cell>
        </row>
        <row r="33">
          <cell r="B33">
            <v>24.504166666666663</v>
          </cell>
          <cell r="C33">
            <v>31</v>
          </cell>
          <cell r="D33">
            <v>19.7</v>
          </cell>
          <cell r="E33">
            <v>67.958333333333329</v>
          </cell>
          <cell r="F33">
            <v>92</v>
          </cell>
          <cell r="G33">
            <v>42</v>
          </cell>
          <cell r="H33">
            <v>13.32</v>
          </cell>
          <cell r="I33" t="str">
            <v>NO</v>
          </cell>
          <cell r="J33">
            <v>36.72</v>
          </cell>
          <cell r="K33">
            <v>0</v>
          </cell>
        </row>
        <row r="34">
          <cell r="B34">
            <v>24.216666666666669</v>
          </cell>
          <cell r="C34">
            <v>31</v>
          </cell>
          <cell r="D34">
            <v>19</v>
          </cell>
          <cell r="E34">
            <v>65.625</v>
          </cell>
          <cell r="F34">
            <v>85</v>
          </cell>
          <cell r="G34">
            <v>42</v>
          </cell>
          <cell r="H34">
            <v>13.68</v>
          </cell>
          <cell r="I34" t="str">
            <v>NO</v>
          </cell>
          <cell r="J34">
            <v>35.28</v>
          </cell>
          <cell r="K34">
            <v>0</v>
          </cell>
        </row>
        <row r="35">
          <cell r="B35">
            <v>23.808333333333334</v>
          </cell>
          <cell r="C35">
            <v>31.5</v>
          </cell>
          <cell r="D35">
            <v>17.3</v>
          </cell>
          <cell r="E35">
            <v>65.666666666666671</v>
          </cell>
          <cell r="F35">
            <v>91</v>
          </cell>
          <cell r="G35">
            <v>36</v>
          </cell>
          <cell r="H35">
            <v>14.76</v>
          </cell>
          <cell r="I35" t="str">
            <v>NO</v>
          </cell>
          <cell r="J35">
            <v>34.200000000000003</v>
          </cell>
          <cell r="K35">
            <v>0</v>
          </cell>
        </row>
        <row r="36">
          <cell r="I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26.129166666666666</v>
          </cell>
          <cell r="C5">
            <v>33.4</v>
          </cell>
          <cell r="D5">
            <v>21.1</v>
          </cell>
          <cell r="E5">
            <v>77.083333333333329</v>
          </cell>
          <cell r="F5">
            <v>94</v>
          </cell>
          <cell r="G5">
            <v>47</v>
          </cell>
          <cell r="H5">
            <v>11.520000000000001</v>
          </cell>
          <cell r="I5" t="str">
            <v>NE</v>
          </cell>
          <cell r="J5">
            <v>29.52</v>
          </cell>
          <cell r="K5">
            <v>0</v>
          </cell>
        </row>
        <row r="6">
          <cell r="B6">
            <v>26.125000000000004</v>
          </cell>
          <cell r="C6">
            <v>33</v>
          </cell>
          <cell r="D6">
            <v>21.8</v>
          </cell>
          <cell r="E6">
            <v>77.166666666666671</v>
          </cell>
          <cell r="F6">
            <v>93</v>
          </cell>
          <cell r="G6">
            <v>50</v>
          </cell>
          <cell r="H6">
            <v>12.6</v>
          </cell>
          <cell r="I6" t="str">
            <v>NE</v>
          </cell>
          <cell r="J6">
            <v>29.880000000000003</v>
          </cell>
          <cell r="K6">
            <v>0</v>
          </cell>
        </row>
        <row r="7">
          <cell r="B7">
            <v>26.775000000000002</v>
          </cell>
          <cell r="C7">
            <v>34.4</v>
          </cell>
          <cell r="D7">
            <v>21.7</v>
          </cell>
          <cell r="E7">
            <v>74.083333333333329</v>
          </cell>
          <cell r="F7">
            <v>94</v>
          </cell>
          <cell r="G7">
            <v>44</v>
          </cell>
          <cell r="H7">
            <v>15.120000000000001</v>
          </cell>
          <cell r="I7" t="str">
            <v>NE</v>
          </cell>
          <cell r="J7">
            <v>39.96</v>
          </cell>
          <cell r="K7">
            <v>0</v>
          </cell>
        </row>
        <row r="8">
          <cell r="B8">
            <v>26.670833333333334</v>
          </cell>
          <cell r="C8">
            <v>32.6</v>
          </cell>
          <cell r="D8">
            <v>22.1</v>
          </cell>
          <cell r="E8">
            <v>73.208333333333329</v>
          </cell>
          <cell r="F8">
            <v>90</v>
          </cell>
          <cell r="G8">
            <v>48</v>
          </cell>
          <cell r="H8">
            <v>15.48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25.583333333333329</v>
          </cell>
          <cell r="C9">
            <v>31.6</v>
          </cell>
          <cell r="D9">
            <v>22.7</v>
          </cell>
          <cell r="E9">
            <v>78.291666666666671</v>
          </cell>
          <cell r="F9">
            <v>90</v>
          </cell>
          <cell r="G9">
            <v>55</v>
          </cell>
          <cell r="H9">
            <v>19.8</v>
          </cell>
          <cell r="I9" t="str">
            <v>NE</v>
          </cell>
          <cell r="J9">
            <v>52.56</v>
          </cell>
          <cell r="K9">
            <v>0</v>
          </cell>
        </row>
        <row r="10">
          <cell r="B10">
            <v>25.779166666666658</v>
          </cell>
          <cell r="C10">
            <v>32.5</v>
          </cell>
          <cell r="D10">
            <v>21.5</v>
          </cell>
          <cell r="E10">
            <v>76.5</v>
          </cell>
          <cell r="F10">
            <v>94</v>
          </cell>
          <cell r="G10">
            <v>45</v>
          </cell>
          <cell r="H10">
            <v>7.2</v>
          </cell>
          <cell r="I10" t="str">
            <v>NE</v>
          </cell>
          <cell r="J10">
            <v>20.88</v>
          </cell>
          <cell r="K10">
            <v>0</v>
          </cell>
        </row>
        <row r="11">
          <cell r="B11">
            <v>27.441666666666666</v>
          </cell>
          <cell r="C11">
            <v>35.4</v>
          </cell>
          <cell r="D11">
            <v>21</v>
          </cell>
          <cell r="E11">
            <v>68.5</v>
          </cell>
          <cell r="F11">
            <v>94</v>
          </cell>
          <cell r="G11">
            <v>36</v>
          </cell>
          <cell r="H11">
            <v>9.3600000000000012</v>
          </cell>
          <cell r="I11" t="str">
            <v>SO</v>
          </cell>
          <cell r="J11">
            <v>20.52</v>
          </cell>
          <cell r="K11">
            <v>0</v>
          </cell>
        </row>
        <row r="12">
          <cell r="B12">
            <v>28.362499999999997</v>
          </cell>
          <cell r="C12">
            <v>35.299999999999997</v>
          </cell>
          <cell r="D12">
            <v>22.3</v>
          </cell>
          <cell r="E12">
            <v>67.75</v>
          </cell>
          <cell r="F12">
            <v>92</v>
          </cell>
          <cell r="G12">
            <v>38</v>
          </cell>
          <cell r="H12">
            <v>6.84</v>
          </cell>
          <cell r="I12" t="str">
            <v>NE</v>
          </cell>
          <cell r="J12">
            <v>24.12</v>
          </cell>
          <cell r="K12">
            <v>0</v>
          </cell>
        </row>
        <row r="13">
          <cell r="B13">
            <v>28.375</v>
          </cell>
          <cell r="C13">
            <v>36.5</v>
          </cell>
          <cell r="D13">
            <v>20.7</v>
          </cell>
          <cell r="E13">
            <v>63.916666666666664</v>
          </cell>
          <cell r="F13">
            <v>93</v>
          </cell>
          <cell r="G13">
            <v>31</v>
          </cell>
          <cell r="H13">
            <v>10.44</v>
          </cell>
          <cell r="I13" t="str">
            <v>L</v>
          </cell>
          <cell r="J13">
            <v>34.92</v>
          </cell>
          <cell r="K13">
            <v>0</v>
          </cell>
        </row>
        <row r="14">
          <cell r="B14">
            <v>27.958333333333332</v>
          </cell>
          <cell r="C14">
            <v>37.1</v>
          </cell>
          <cell r="D14">
            <v>21.7</v>
          </cell>
          <cell r="E14">
            <v>67.666666666666671</v>
          </cell>
          <cell r="F14">
            <v>94</v>
          </cell>
          <cell r="G14">
            <v>32</v>
          </cell>
          <cell r="H14">
            <v>25.92</v>
          </cell>
          <cell r="I14" t="str">
            <v>NE</v>
          </cell>
          <cell r="J14">
            <v>52.2</v>
          </cell>
          <cell r="K14">
            <v>36.200000000000003</v>
          </cell>
        </row>
        <row r="15">
          <cell r="B15">
            <v>25.5625</v>
          </cell>
          <cell r="C15">
            <v>33.6</v>
          </cell>
          <cell r="D15">
            <v>21</v>
          </cell>
          <cell r="E15">
            <v>79.583333333333329</v>
          </cell>
          <cell r="F15">
            <v>95</v>
          </cell>
          <cell r="G15">
            <v>47</v>
          </cell>
          <cell r="H15">
            <v>6.12</v>
          </cell>
          <cell r="I15" t="str">
            <v>SO</v>
          </cell>
          <cell r="J15">
            <v>23.759999999999998</v>
          </cell>
          <cell r="K15">
            <v>1.8</v>
          </cell>
        </row>
        <row r="16">
          <cell r="B16">
            <v>26.204166666666666</v>
          </cell>
          <cell r="C16">
            <v>34.9</v>
          </cell>
          <cell r="D16">
            <v>21.4</v>
          </cell>
          <cell r="E16">
            <v>76.916666666666671</v>
          </cell>
          <cell r="F16">
            <v>94</v>
          </cell>
          <cell r="G16">
            <v>39</v>
          </cell>
          <cell r="H16">
            <v>11.879999999999999</v>
          </cell>
          <cell r="I16" t="str">
            <v>NE</v>
          </cell>
          <cell r="J16">
            <v>42.480000000000004</v>
          </cell>
          <cell r="K16">
            <v>1</v>
          </cell>
        </row>
        <row r="17">
          <cell r="B17">
            <v>24.795833333333331</v>
          </cell>
          <cell r="C17">
            <v>31.1</v>
          </cell>
          <cell r="D17">
            <v>20.7</v>
          </cell>
          <cell r="E17">
            <v>79.916666666666671</v>
          </cell>
          <cell r="F17">
            <v>95</v>
          </cell>
          <cell r="G17">
            <v>50</v>
          </cell>
          <cell r="H17">
            <v>9.3600000000000012</v>
          </cell>
          <cell r="I17" t="str">
            <v>O</v>
          </cell>
          <cell r="J17">
            <v>42.84</v>
          </cell>
          <cell r="K17">
            <v>14.4</v>
          </cell>
        </row>
        <row r="18">
          <cell r="B18">
            <v>25.387499999999999</v>
          </cell>
          <cell r="C18">
            <v>34.1</v>
          </cell>
          <cell r="D18">
            <v>20.399999999999999</v>
          </cell>
          <cell r="E18">
            <v>74.791666666666671</v>
          </cell>
          <cell r="F18">
            <v>93</v>
          </cell>
          <cell r="G18">
            <v>41</v>
          </cell>
          <cell r="H18">
            <v>7.9200000000000008</v>
          </cell>
          <cell r="I18" t="str">
            <v>SO</v>
          </cell>
          <cell r="J18">
            <v>32.4</v>
          </cell>
          <cell r="K18">
            <v>0</v>
          </cell>
        </row>
        <row r="19">
          <cell r="B19">
            <v>26.045833333333334</v>
          </cell>
          <cell r="C19">
            <v>34</v>
          </cell>
          <cell r="D19">
            <v>20.399999999999999</v>
          </cell>
          <cell r="E19">
            <v>72.333333333333329</v>
          </cell>
          <cell r="F19">
            <v>95</v>
          </cell>
          <cell r="G19">
            <v>36</v>
          </cell>
          <cell r="H19">
            <v>10.8</v>
          </cell>
          <cell r="I19" t="str">
            <v>SO</v>
          </cell>
          <cell r="J19">
            <v>30.240000000000002</v>
          </cell>
          <cell r="K19">
            <v>0</v>
          </cell>
        </row>
        <row r="20">
          <cell r="B20">
            <v>25.737500000000001</v>
          </cell>
          <cell r="C20">
            <v>33.200000000000003</v>
          </cell>
          <cell r="D20">
            <v>21</v>
          </cell>
          <cell r="E20">
            <v>76.458333333333329</v>
          </cell>
          <cell r="F20">
            <v>93</v>
          </cell>
          <cell r="G20">
            <v>47</v>
          </cell>
          <cell r="H20">
            <v>14.76</v>
          </cell>
          <cell r="I20" t="str">
            <v>NE</v>
          </cell>
          <cell r="J20">
            <v>30.6</v>
          </cell>
          <cell r="K20">
            <v>1.7999999999999998</v>
          </cell>
        </row>
        <row r="21">
          <cell r="B21">
            <v>22.570833333333336</v>
          </cell>
          <cell r="C21">
            <v>25.3</v>
          </cell>
          <cell r="D21">
            <v>21</v>
          </cell>
          <cell r="E21">
            <v>83.666666666666671</v>
          </cell>
          <cell r="F21">
            <v>92</v>
          </cell>
          <cell r="G21">
            <v>70</v>
          </cell>
          <cell r="H21">
            <v>10.08</v>
          </cell>
          <cell r="I21" t="str">
            <v>NO</v>
          </cell>
          <cell r="J21">
            <v>24.48</v>
          </cell>
          <cell r="K21">
            <v>0.2</v>
          </cell>
        </row>
        <row r="22">
          <cell r="B22">
            <v>22.745833333333334</v>
          </cell>
          <cell r="C22">
            <v>28.3</v>
          </cell>
          <cell r="D22">
            <v>20</v>
          </cell>
          <cell r="E22">
            <v>80.5</v>
          </cell>
          <cell r="F22">
            <v>87</v>
          </cell>
          <cell r="G22">
            <v>60</v>
          </cell>
          <cell r="H22">
            <v>12.96</v>
          </cell>
          <cell r="I22" t="str">
            <v>O</v>
          </cell>
          <cell r="J22">
            <v>34.200000000000003</v>
          </cell>
          <cell r="K22">
            <v>0.2</v>
          </cell>
        </row>
        <row r="23">
          <cell r="B23">
            <v>23.045833333333334</v>
          </cell>
          <cell r="C23">
            <v>26.9</v>
          </cell>
          <cell r="D23">
            <v>19.899999999999999</v>
          </cell>
          <cell r="E23">
            <v>84.208333333333329</v>
          </cell>
          <cell r="F23">
            <v>94</v>
          </cell>
          <cell r="G23">
            <v>65</v>
          </cell>
          <cell r="H23">
            <v>10.44</v>
          </cell>
          <cell r="I23" t="str">
            <v>SO</v>
          </cell>
          <cell r="J23">
            <v>30.6</v>
          </cell>
          <cell r="K23">
            <v>7.6</v>
          </cell>
        </row>
        <row r="24">
          <cell r="B24">
            <v>23.337499999999995</v>
          </cell>
          <cell r="C24">
            <v>29.6</v>
          </cell>
          <cell r="D24">
            <v>17.899999999999999</v>
          </cell>
          <cell r="E24">
            <v>78.208333333333329</v>
          </cell>
          <cell r="F24">
            <v>95</v>
          </cell>
          <cell r="G24">
            <v>50</v>
          </cell>
          <cell r="H24">
            <v>12.6</v>
          </cell>
          <cell r="I24" t="str">
            <v>SO</v>
          </cell>
          <cell r="J24">
            <v>28.44</v>
          </cell>
          <cell r="K24">
            <v>0.2</v>
          </cell>
        </row>
        <row r="25">
          <cell r="B25">
            <v>23.904166666666665</v>
          </cell>
          <cell r="C25">
            <v>30.5</v>
          </cell>
          <cell r="D25">
            <v>17.899999999999999</v>
          </cell>
          <cell r="E25">
            <v>71.166666666666671</v>
          </cell>
          <cell r="F25">
            <v>95</v>
          </cell>
          <cell r="G25">
            <v>43</v>
          </cell>
          <cell r="H25">
            <v>12.96</v>
          </cell>
          <cell r="I25" t="str">
            <v>SO</v>
          </cell>
          <cell r="J25">
            <v>30.6</v>
          </cell>
          <cell r="K25">
            <v>0</v>
          </cell>
        </row>
        <row r="26">
          <cell r="B26">
            <v>24.620833333333334</v>
          </cell>
          <cell r="C26">
            <v>31.1</v>
          </cell>
          <cell r="D26">
            <v>18.399999999999999</v>
          </cell>
          <cell r="E26">
            <v>69.208333333333329</v>
          </cell>
          <cell r="F26">
            <v>89</v>
          </cell>
          <cell r="G26">
            <v>47</v>
          </cell>
          <cell r="H26">
            <v>8.2799999999999994</v>
          </cell>
          <cell r="I26" t="str">
            <v>SO</v>
          </cell>
          <cell r="J26">
            <v>26.64</v>
          </cell>
          <cell r="K26">
            <v>0</v>
          </cell>
        </row>
        <row r="27">
          <cell r="B27">
            <v>25.404166666666669</v>
          </cell>
          <cell r="C27">
            <v>32.200000000000003</v>
          </cell>
          <cell r="D27">
            <v>21.1</v>
          </cell>
          <cell r="E27">
            <v>75.208333333333329</v>
          </cell>
          <cell r="F27">
            <v>93</v>
          </cell>
          <cell r="G27">
            <v>44</v>
          </cell>
          <cell r="H27">
            <v>8.2799999999999994</v>
          </cell>
          <cell r="I27" t="str">
            <v>SO</v>
          </cell>
          <cell r="J27">
            <v>29.52</v>
          </cell>
          <cell r="K27">
            <v>0</v>
          </cell>
        </row>
        <row r="28">
          <cell r="B28">
            <v>25.280000000000005</v>
          </cell>
          <cell r="C28">
            <v>33.6</v>
          </cell>
          <cell r="D28">
            <v>20.2</v>
          </cell>
          <cell r="E28">
            <v>75.95</v>
          </cell>
          <cell r="F28">
            <v>93</v>
          </cell>
          <cell r="G28">
            <v>41</v>
          </cell>
          <cell r="H28">
            <v>5.04</v>
          </cell>
          <cell r="I28" t="str">
            <v>N</v>
          </cell>
          <cell r="J28">
            <v>15.120000000000001</v>
          </cell>
          <cell r="K28">
            <v>0</v>
          </cell>
        </row>
        <row r="29">
          <cell r="B29">
            <v>26.887500000000003</v>
          </cell>
          <cell r="C29">
            <v>34.700000000000003</v>
          </cell>
          <cell r="D29">
            <v>22.5</v>
          </cell>
          <cell r="E29">
            <v>72.125</v>
          </cell>
          <cell r="F29">
            <v>91</v>
          </cell>
          <cell r="G29">
            <v>41</v>
          </cell>
          <cell r="H29">
            <v>14.76</v>
          </cell>
          <cell r="I29" t="str">
            <v>NE</v>
          </cell>
          <cell r="J29">
            <v>36.36</v>
          </cell>
          <cell r="K29">
            <v>0.2</v>
          </cell>
        </row>
        <row r="30">
          <cell r="B30">
            <v>24.304166666666671</v>
          </cell>
          <cell r="C30">
            <v>31.4</v>
          </cell>
          <cell r="D30">
            <v>21</v>
          </cell>
          <cell r="E30">
            <v>83.458333333333329</v>
          </cell>
          <cell r="F30">
            <v>95</v>
          </cell>
          <cell r="G30">
            <v>53</v>
          </cell>
          <cell r="H30">
            <v>9.3600000000000012</v>
          </cell>
          <cell r="I30" t="str">
            <v>O</v>
          </cell>
          <cell r="J30">
            <v>22.68</v>
          </cell>
          <cell r="K30">
            <v>21.599999999999998</v>
          </cell>
        </row>
        <row r="31">
          <cell r="B31">
            <v>23.366666666666671</v>
          </cell>
          <cell r="C31">
            <v>28.7</v>
          </cell>
          <cell r="D31">
            <v>21</v>
          </cell>
          <cell r="E31">
            <v>86.541666666666671</v>
          </cell>
          <cell r="F31">
            <v>95</v>
          </cell>
          <cell r="G31">
            <v>67</v>
          </cell>
          <cell r="H31">
            <v>7.2</v>
          </cell>
          <cell r="I31" t="str">
            <v>SO</v>
          </cell>
          <cell r="J31">
            <v>22.68</v>
          </cell>
          <cell r="K31">
            <v>0</v>
          </cell>
        </row>
        <row r="32">
          <cell r="B32">
            <v>24.279166666666669</v>
          </cell>
          <cell r="C32">
            <v>29.3</v>
          </cell>
          <cell r="D32">
            <v>20.2</v>
          </cell>
          <cell r="E32">
            <v>79.333333333333329</v>
          </cell>
          <cell r="F32">
            <v>93</v>
          </cell>
          <cell r="G32">
            <v>56</v>
          </cell>
          <cell r="H32">
            <v>8.2799999999999994</v>
          </cell>
          <cell r="I32" t="str">
            <v>SO</v>
          </cell>
          <cell r="J32">
            <v>18.36</v>
          </cell>
          <cell r="K32">
            <v>0</v>
          </cell>
        </row>
        <row r="33">
          <cell r="B33">
            <v>24.254166666666674</v>
          </cell>
          <cell r="C33">
            <v>29.9</v>
          </cell>
          <cell r="D33">
            <v>19</v>
          </cell>
          <cell r="E33">
            <v>73.291666666666671</v>
          </cell>
          <cell r="F33">
            <v>94</v>
          </cell>
          <cell r="G33">
            <v>47</v>
          </cell>
          <cell r="H33">
            <v>12.96</v>
          </cell>
          <cell r="I33" t="str">
            <v>SO</v>
          </cell>
          <cell r="J33">
            <v>28.8</v>
          </cell>
          <cell r="K33">
            <v>0</v>
          </cell>
        </row>
        <row r="34">
          <cell r="B34">
            <v>24.137499999999999</v>
          </cell>
          <cell r="C34">
            <v>30.1</v>
          </cell>
          <cell r="D34">
            <v>19</v>
          </cell>
          <cell r="E34">
            <v>67.416666666666671</v>
          </cell>
          <cell r="F34">
            <v>87</v>
          </cell>
          <cell r="G34">
            <v>42</v>
          </cell>
          <cell r="H34">
            <v>12.6</v>
          </cell>
          <cell r="I34" t="str">
            <v>SO</v>
          </cell>
          <cell r="J34">
            <v>27</v>
          </cell>
          <cell r="K34">
            <v>0</v>
          </cell>
        </row>
        <row r="35">
          <cell r="B35">
            <v>23.724999999999998</v>
          </cell>
          <cell r="C35">
            <v>30.5</v>
          </cell>
          <cell r="D35">
            <v>16.399999999999999</v>
          </cell>
          <cell r="E35">
            <v>68.5</v>
          </cell>
          <cell r="F35">
            <v>94</v>
          </cell>
          <cell r="G35">
            <v>38</v>
          </cell>
          <cell r="H35">
            <v>11.520000000000001</v>
          </cell>
          <cell r="I35" t="str">
            <v>SO</v>
          </cell>
          <cell r="J35">
            <v>28.8</v>
          </cell>
          <cell r="K35">
            <v>0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25.570833333333336</v>
          </cell>
          <cell r="C5">
            <v>31.6</v>
          </cell>
          <cell r="D5">
            <v>22.2</v>
          </cell>
          <cell r="E5">
            <v>84.083333333333329</v>
          </cell>
          <cell r="F5">
            <v>95</v>
          </cell>
          <cell r="G5">
            <v>61</v>
          </cell>
          <cell r="H5">
            <v>11.520000000000001</v>
          </cell>
          <cell r="I5" t="str">
            <v>O</v>
          </cell>
          <cell r="J5">
            <v>28.8</v>
          </cell>
          <cell r="K5">
            <v>1.2</v>
          </cell>
        </row>
        <row r="6">
          <cell r="B6">
            <v>26.774999999999995</v>
          </cell>
          <cell r="C6">
            <v>33.6</v>
          </cell>
          <cell r="D6">
            <v>22.9</v>
          </cell>
          <cell r="E6">
            <v>80.791666666666671</v>
          </cell>
          <cell r="F6">
            <v>95</v>
          </cell>
          <cell r="G6">
            <v>50</v>
          </cell>
          <cell r="H6">
            <v>12.96</v>
          </cell>
          <cell r="I6" t="str">
            <v>NE</v>
          </cell>
          <cell r="J6">
            <v>32.4</v>
          </cell>
          <cell r="K6">
            <v>0</v>
          </cell>
        </row>
        <row r="7">
          <cell r="B7">
            <v>26.416666666666668</v>
          </cell>
          <cell r="C7">
            <v>33.1</v>
          </cell>
          <cell r="D7">
            <v>22.7</v>
          </cell>
          <cell r="E7">
            <v>82.041666666666671</v>
          </cell>
          <cell r="F7">
            <v>94</v>
          </cell>
          <cell r="G7">
            <v>51</v>
          </cell>
          <cell r="H7">
            <v>12.24</v>
          </cell>
          <cell r="I7" t="str">
            <v>NE</v>
          </cell>
          <cell r="J7">
            <v>35.64</v>
          </cell>
          <cell r="K7">
            <v>8.1999999999999993</v>
          </cell>
        </row>
        <row r="8">
          <cell r="B8">
            <v>26.208333333333332</v>
          </cell>
          <cell r="C8">
            <v>31.9</v>
          </cell>
          <cell r="D8">
            <v>23</v>
          </cell>
          <cell r="E8">
            <v>84.791666666666671</v>
          </cell>
          <cell r="F8">
            <v>95</v>
          </cell>
          <cell r="G8">
            <v>60</v>
          </cell>
          <cell r="H8">
            <v>10.08</v>
          </cell>
          <cell r="I8" t="str">
            <v>NE</v>
          </cell>
          <cell r="J8">
            <v>36.72</v>
          </cell>
          <cell r="K8">
            <v>3.6</v>
          </cell>
        </row>
        <row r="9">
          <cell r="B9">
            <v>26.695833333333336</v>
          </cell>
          <cell r="C9">
            <v>33</v>
          </cell>
          <cell r="D9">
            <v>23.7</v>
          </cell>
          <cell r="E9">
            <v>82.791666666666671</v>
          </cell>
          <cell r="F9">
            <v>95</v>
          </cell>
          <cell r="G9">
            <v>57</v>
          </cell>
          <cell r="H9">
            <v>12.24</v>
          </cell>
          <cell r="I9" t="str">
            <v>O</v>
          </cell>
          <cell r="J9">
            <v>32.4</v>
          </cell>
          <cell r="K9">
            <v>0</v>
          </cell>
        </row>
        <row r="10">
          <cell r="B10">
            <v>26.200000000000003</v>
          </cell>
          <cell r="C10">
            <v>32.9</v>
          </cell>
          <cell r="D10">
            <v>22.7</v>
          </cell>
          <cell r="E10">
            <v>82.25</v>
          </cell>
          <cell r="F10">
            <v>95</v>
          </cell>
          <cell r="G10">
            <v>53</v>
          </cell>
          <cell r="H10">
            <v>12.6</v>
          </cell>
          <cell r="I10" t="str">
            <v>N</v>
          </cell>
          <cell r="J10">
            <v>36.36</v>
          </cell>
          <cell r="K10">
            <v>0.2</v>
          </cell>
        </row>
        <row r="11">
          <cell r="B11">
            <v>27.366666666666664</v>
          </cell>
          <cell r="C11">
            <v>34.1</v>
          </cell>
          <cell r="D11">
            <v>24</v>
          </cell>
          <cell r="E11">
            <v>80.25</v>
          </cell>
          <cell r="F11">
            <v>94</v>
          </cell>
          <cell r="G11">
            <v>50</v>
          </cell>
          <cell r="H11">
            <v>11.879999999999999</v>
          </cell>
          <cell r="I11" t="str">
            <v>NE</v>
          </cell>
          <cell r="J11">
            <v>29.16</v>
          </cell>
          <cell r="K11">
            <v>1</v>
          </cell>
        </row>
        <row r="12">
          <cell r="B12">
            <v>28.816666666666674</v>
          </cell>
          <cell r="C12">
            <v>34.4</v>
          </cell>
          <cell r="D12">
            <v>24.6</v>
          </cell>
          <cell r="E12">
            <v>75.083333333333329</v>
          </cell>
          <cell r="F12">
            <v>94</v>
          </cell>
          <cell r="G12">
            <v>46</v>
          </cell>
          <cell r="H12">
            <v>12.24</v>
          </cell>
          <cell r="I12" t="str">
            <v>N</v>
          </cell>
          <cell r="J12">
            <v>28.44</v>
          </cell>
          <cell r="K12">
            <v>0</v>
          </cell>
        </row>
        <row r="13">
          <cell r="B13">
            <v>28.891666666666676</v>
          </cell>
          <cell r="C13">
            <v>35.6</v>
          </cell>
          <cell r="D13">
            <v>22.8</v>
          </cell>
          <cell r="E13">
            <v>70.708333333333329</v>
          </cell>
          <cell r="F13">
            <v>93</v>
          </cell>
          <cell r="G13">
            <v>41</v>
          </cell>
          <cell r="H13">
            <v>14.76</v>
          </cell>
          <cell r="I13" t="str">
            <v>N</v>
          </cell>
          <cell r="J13">
            <v>33.840000000000003</v>
          </cell>
          <cell r="K13">
            <v>0</v>
          </cell>
        </row>
        <row r="14">
          <cell r="B14">
            <v>29.166666666666668</v>
          </cell>
          <cell r="C14">
            <v>36</v>
          </cell>
          <cell r="D14">
            <v>23.4</v>
          </cell>
          <cell r="E14">
            <v>71.375</v>
          </cell>
          <cell r="F14">
            <v>92</v>
          </cell>
          <cell r="G14">
            <v>43</v>
          </cell>
          <cell r="H14">
            <v>11.520000000000001</v>
          </cell>
          <cell r="I14" t="str">
            <v>N</v>
          </cell>
          <cell r="J14">
            <v>28.8</v>
          </cell>
          <cell r="K14">
            <v>0</v>
          </cell>
        </row>
        <row r="15">
          <cell r="B15">
            <v>28.712500000000006</v>
          </cell>
          <cell r="C15">
            <v>35.200000000000003</v>
          </cell>
          <cell r="D15">
            <v>22.8</v>
          </cell>
          <cell r="E15">
            <v>68.041666666666671</v>
          </cell>
          <cell r="F15">
            <v>91</v>
          </cell>
          <cell r="G15">
            <v>39</v>
          </cell>
          <cell r="H15">
            <v>8.64</v>
          </cell>
          <cell r="I15" t="str">
            <v>NE</v>
          </cell>
          <cell r="J15">
            <v>27</v>
          </cell>
          <cell r="K15">
            <v>0</v>
          </cell>
        </row>
        <row r="16">
          <cell r="B16">
            <v>28.520833333333339</v>
          </cell>
          <cell r="C16">
            <v>36.1</v>
          </cell>
          <cell r="D16">
            <v>23.4</v>
          </cell>
          <cell r="E16">
            <v>71.5</v>
          </cell>
          <cell r="F16">
            <v>92</v>
          </cell>
          <cell r="G16">
            <v>39</v>
          </cell>
          <cell r="H16">
            <v>9</v>
          </cell>
          <cell r="I16" t="str">
            <v>S</v>
          </cell>
          <cell r="J16">
            <v>24.840000000000003</v>
          </cell>
          <cell r="K16">
            <v>0</v>
          </cell>
        </row>
        <row r="17">
          <cell r="B17">
            <v>27.733333333333334</v>
          </cell>
          <cell r="C17">
            <v>33.9</v>
          </cell>
          <cell r="D17">
            <v>23.7</v>
          </cell>
          <cell r="E17">
            <v>71.25</v>
          </cell>
          <cell r="F17">
            <v>92</v>
          </cell>
          <cell r="G17">
            <v>42</v>
          </cell>
          <cell r="H17">
            <v>10.08</v>
          </cell>
          <cell r="I17" t="str">
            <v>S</v>
          </cell>
          <cell r="J17">
            <v>22.68</v>
          </cell>
          <cell r="K17">
            <v>0</v>
          </cell>
        </row>
        <row r="18">
          <cell r="B18">
            <v>27.470833333333331</v>
          </cell>
          <cell r="C18">
            <v>34.200000000000003</v>
          </cell>
          <cell r="D18">
            <v>21.8</v>
          </cell>
          <cell r="E18">
            <v>69</v>
          </cell>
          <cell r="F18">
            <v>93</v>
          </cell>
          <cell r="G18">
            <v>38</v>
          </cell>
          <cell r="H18">
            <v>8.64</v>
          </cell>
          <cell r="I18" t="str">
            <v>S</v>
          </cell>
          <cell r="J18">
            <v>27</v>
          </cell>
          <cell r="K18">
            <v>0</v>
          </cell>
        </row>
        <row r="19">
          <cell r="B19">
            <v>28.058333333333334</v>
          </cell>
          <cell r="C19">
            <v>35.299999999999997</v>
          </cell>
          <cell r="D19">
            <v>22.6</v>
          </cell>
          <cell r="E19">
            <v>67.833333333333329</v>
          </cell>
          <cell r="F19">
            <v>89</v>
          </cell>
          <cell r="G19">
            <v>34</v>
          </cell>
          <cell r="H19">
            <v>15.48</v>
          </cell>
          <cell r="I19" t="str">
            <v>NE</v>
          </cell>
          <cell r="J19">
            <v>27.720000000000002</v>
          </cell>
          <cell r="K19">
            <v>0</v>
          </cell>
        </row>
        <row r="20">
          <cell r="B20">
            <v>26.108333333333338</v>
          </cell>
          <cell r="C20">
            <v>34</v>
          </cell>
          <cell r="D20">
            <v>22.3</v>
          </cell>
          <cell r="E20">
            <v>79.666666666666671</v>
          </cell>
          <cell r="F20">
            <v>93</v>
          </cell>
          <cell r="G20">
            <v>48</v>
          </cell>
          <cell r="H20">
            <v>13.32</v>
          </cell>
          <cell r="I20" t="str">
            <v>N</v>
          </cell>
          <cell r="J20">
            <v>40.32</v>
          </cell>
          <cell r="K20">
            <v>29.8</v>
          </cell>
        </row>
        <row r="21">
          <cell r="B21">
            <v>24.154166666666665</v>
          </cell>
          <cell r="C21">
            <v>27.2</v>
          </cell>
          <cell r="D21">
            <v>22</v>
          </cell>
          <cell r="E21">
            <v>80.541666666666671</v>
          </cell>
          <cell r="F21">
            <v>92</v>
          </cell>
          <cell r="G21">
            <v>65</v>
          </cell>
          <cell r="H21">
            <v>11.520000000000001</v>
          </cell>
          <cell r="I21" t="str">
            <v>S</v>
          </cell>
          <cell r="J21">
            <v>24.12</v>
          </cell>
          <cell r="K21">
            <v>0.2</v>
          </cell>
        </row>
        <row r="22">
          <cell r="B22">
            <v>23.891666666666662</v>
          </cell>
          <cell r="C22">
            <v>28.5</v>
          </cell>
          <cell r="D22">
            <v>20.8</v>
          </cell>
          <cell r="E22">
            <v>75.791666666666671</v>
          </cell>
          <cell r="F22">
            <v>87</v>
          </cell>
          <cell r="G22">
            <v>62</v>
          </cell>
          <cell r="H22">
            <v>8.2799999999999994</v>
          </cell>
          <cell r="I22" t="str">
            <v>S</v>
          </cell>
          <cell r="J22">
            <v>16.559999999999999</v>
          </cell>
          <cell r="K22">
            <v>0</v>
          </cell>
        </row>
        <row r="23">
          <cell r="B23">
            <v>25.366666666666671</v>
          </cell>
          <cell r="C23">
            <v>31</v>
          </cell>
          <cell r="D23">
            <v>20.3</v>
          </cell>
          <cell r="E23">
            <v>72.166666666666671</v>
          </cell>
          <cell r="F23">
            <v>91</v>
          </cell>
          <cell r="G23">
            <v>51</v>
          </cell>
          <cell r="H23">
            <v>7.9200000000000008</v>
          </cell>
          <cell r="I23" t="str">
            <v>S</v>
          </cell>
          <cell r="J23">
            <v>19.079999999999998</v>
          </cell>
          <cell r="K23">
            <v>0</v>
          </cell>
        </row>
        <row r="24">
          <cell r="B24">
            <v>26.512499999999999</v>
          </cell>
          <cell r="C24">
            <v>33</v>
          </cell>
          <cell r="D24">
            <v>21</v>
          </cell>
          <cell r="E24">
            <v>70.291666666666671</v>
          </cell>
          <cell r="F24">
            <v>92</v>
          </cell>
          <cell r="G24">
            <v>39</v>
          </cell>
          <cell r="H24">
            <v>8.2799999999999994</v>
          </cell>
          <cell r="I24" t="str">
            <v>S</v>
          </cell>
          <cell r="J24">
            <v>18.36</v>
          </cell>
          <cell r="K24">
            <v>0</v>
          </cell>
        </row>
        <row r="25">
          <cell r="B25">
            <v>26.941666666666663</v>
          </cell>
          <cell r="C25">
            <v>33.4</v>
          </cell>
          <cell r="D25">
            <v>20.3</v>
          </cell>
          <cell r="E25">
            <v>64.333333333333329</v>
          </cell>
          <cell r="F25">
            <v>90</v>
          </cell>
          <cell r="G25">
            <v>36</v>
          </cell>
          <cell r="H25">
            <v>6.84</v>
          </cell>
          <cell r="I25" t="str">
            <v>S</v>
          </cell>
          <cell r="J25">
            <v>20.16</v>
          </cell>
          <cell r="K25">
            <v>0</v>
          </cell>
        </row>
        <row r="26">
          <cell r="B26">
            <v>25.5</v>
          </cell>
          <cell r="C26">
            <v>30.1</v>
          </cell>
          <cell r="D26">
            <v>23.5</v>
          </cell>
          <cell r="E26">
            <v>73.125</v>
          </cell>
          <cell r="F26">
            <v>84</v>
          </cell>
          <cell r="G26">
            <v>57</v>
          </cell>
          <cell r="H26">
            <v>7.5600000000000005</v>
          </cell>
          <cell r="I26" t="str">
            <v>S</v>
          </cell>
          <cell r="J26">
            <v>13.68</v>
          </cell>
          <cell r="K26">
            <v>0</v>
          </cell>
        </row>
        <row r="27">
          <cell r="B27">
            <v>26.462500000000002</v>
          </cell>
          <cell r="C27">
            <v>33.1</v>
          </cell>
          <cell r="D27">
            <v>21.4</v>
          </cell>
          <cell r="E27">
            <v>76.166666666666671</v>
          </cell>
          <cell r="F27">
            <v>93</v>
          </cell>
          <cell r="G27">
            <v>48</v>
          </cell>
          <cell r="H27">
            <v>7.2</v>
          </cell>
          <cell r="I27" t="str">
            <v>O</v>
          </cell>
          <cell r="J27">
            <v>15.120000000000001</v>
          </cell>
          <cell r="K27">
            <v>0</v>
          </cell>
        </row>
        <row r="28">
          <cell r="B28">
            <v>27.695833333333329</v>
          </cell>
          <cell r="C28">
            <v>34.299999999999997</v>
          </cell>
          <cell r="D28">
            <v>23.6</v>
          </cell>
          <cell r="E28">
            <v>71</v>
          </cell>
          <cell r="F28">
            <v>88</v>
          </cell>
          <cell r="G28">
            <v>46</v>
          </cell>
          <cell r="H28">
            <v>8.2799999999999994</v>
          </cell>
          <cell r="I28" t="str">
            <v>S</v>
          </cell>
          <cell r="J28">
            <v>19.440000000000001</v>
          </cell>
          <cell r="K28">
            <v>0</v>
          </cell>
        </row>
        <row r="29">
          <cell r="B29">
            <v>28.254166666666666</v>
          </cell>
          <cell r="C29">
            <v>35</v>
          </cell>
          <cell r="D29">
            <v>23.9</v>
          </cell>
          <cell r="E29">
            <v>72.083333333333329</v>
          </cell>
          <cell r="F29">
            <v>92</v>
          </cell>
          <cell r="G29">
            <v>40</v>
          </cell>
          <cell r="H29">
            <v>10.08</v>
          </cell>
          <cell r="I29" t="str">
            <v>O</v>
          </cell>
          <cell r="J29">
            <v>24.48</v>
          </cell>
          <cell r="K29">
            <v>0</v>
          </cell>
        </row>
        <row r="30">
          <cell r="B30">
            <v>26.120833333333337</v>
          </cell>
          <cell r="C30">
            <v>31.7</v>
          </cell>
          <cell r="D30">
            <v>22.7</v>
          </cell>
          <cell r="E30">
            <v>80.333333333333329</v>
          </cell>
          <cell r="F30">
            <v>93</v>
          </cell>
          <cell r="G30">
            <v>61</v>
          </cell>
          <cell r="H30">
            <v>10.44</v>
          </cell>
          <cell r="I30" t="str">
            <v>SO</v>
          </cell>
          <cell r="J30">
            <v>26.64</v>
          </cell>
          <cell r="K30">
            <v>1.2</v>
          </cell>
        </row>
        <row r="31">
          <cell r="B31">
            <v>25.537499999999998</v>
          </cell>
          <cell r="C31">
            <v>29</v>
          </cell>
          <cell r="D31">
            <v>22.8</v>
          </cell>
          <cell r="E31">
            <v>83.208333333333329</v>
          </cell>
          <cell r="F31">
            <v>92</v>
          </cell>
          <cell r="G31">
            <v>67</v>
          </cell>
          <cell r="H31">
            <v>9</v>
          </cell>
          <cell r="I31" t="str">
            <v>S</v>
          </cell>
          <cell r="J31">
            <v>16.559999999999999</v>
          </cell>
          <cell r="K31">
            <v>0</v>
          </cell>
        </row>
        <row r="32">
          <cell r="B32">
            <v>27.020833333333332</v>
          </cell>
          <cell r="C32">
            <v>32.9</v>
          </cell>
          <cell r="D32">
            <v>23.8</v>
          </cell>
          <cell r="E32">
            <v>76.458333333333329</v>
          </cell>
          <cell r="F32">
            <v>90</v>
          </cell>
          <cell r="G32">
            <v>51</v>
          </cell>
          <cell r="H32">
            <v>4.6800000000000006</v>
          </cell>
          <cell r="I32" t="str">
            <v>S</v>
          </cell>
          <cell r="J32">
            <v>16.2</v>
          </cell>
          <cell r="K32">
            <v>0</v>
          </cell>
        </row>
        <row r="33">
          <cell r="B33">
            <v>26.879166666666666</v>
          </cell>
          <cell r="C33">
            <v>33.299999999999997</v>
          </cell>
          <cell r="D33">
            <v>22</v>
          </cell>
          <cell r="E33">
            <v>71.333333333333329</v>
          </cell>
          <cell r="F33">
            <v>92</v>
          </cell>
          <cell r="G33">
            <v>36</v>
          </cell>
          <cell r="H33">
            <v>7.2</v>
          </cell>
          <cell r="I33" t="str">
            <v>S</v>
          </cell>
          <cell r="J33">
            <v>16.2</v>
          </cell>
          <cell r="K33">
            <v>12.8</v>
          </cell>
        </row>
        <row r="34">
          <cell r="B34">
            <v>26.94583333333334</v>
          </cell>
          <cell r="C34">
            <v>33.200000000000003</v>
          </cell>
          <cell r="D34">
            <v>21.7</v>
          </cell>
          <cell r="E34">
            <v>66</v>
          </cell>
          <cell r="F34">
            <v>84</v>
          </cell>
          <cell r="G34">
            <v>42</v>
          </cell>
          <cell r="H34">
            <v>10.8</v>
          </cell>
          <cell r="I34" t="str">
            <v>S</v>
          </cell>
          <cell r="J34">
            <v>40.680000000000007</v>
          </cell>
          <cell r="K34">
            <v>0</v>
          </cell>
        </row>
        <row r="35">
          <cell r="B35">
            <v>27.670833333333331</v>
          </cell>
          <cell r="C35">
            <v>32.799999999999997</v>
          </cell>
          <cell r="D35">
            <v>23.4</v>
          </cell>
          <cell r="E35">
            <v>62</v>
          </cell>
          <cell r="F35">
            <v>81</v>
          </cell>
          <cell r="G35">
            <v>38</v>
          </cell>
          <cell r="H35">
            <v>9</v>
          </cell>
          <cell r="I35" t="str">
            <v>S</v>
          </cell>
          <cell r="J35">
            <v>19.8</v>
          </cell>
          <cell r="K35">
            <v>0</v>
          </cell>
        </row>
        <row r="36">
          <cell r="I36" t="str">
            <v>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27.045833333333334</v>
          </cell>
          <cell r="C5">
            <v>31.8</v>
          </cell>
          <cell r="D5">
            <v>24.3</v>
          </cell>
          <cell r="E5">
            <v>84.583333333333329</v>
          </cell>
          <cell r="F5">
            <v>95</v>
          </cell>
          <cell r="G5">
            <v>62</v>
          </cell>
          <cell r="H5">
            <v>18.720000000000002</v>
          </cell>
          <cell r="I5" t="str">
            <v>N</v>
          </cell>
          <cell r="J5">
            <v>33.840000000000003</v>
          </cell>
          <cell r="K5">
            <v>0</v>
          </cell>
        </row>
        <row r="6">
          <cell r="B6">
            <v>28.141666666666666</v>
          </cell>
          <cell r="C6">
            <v>33.799999999999997</v>
          </cell>
          <cell r="D6">
            <v>24.7</v>
          </cell>
          <cell r="E6">
            <v>77.541666666666671</v>
          </cell>
          <cell r="F6">
            <v>94</v>
          </cell>
          <cell r="G6">
            <v>50</v>
          </cell>
          <cell r="H6">
            <v>11.879999999999999</v>
          </cell>
          <cell r="I6" t="str">
            <v>NO</v>
          </cell>
          <cell r="J6">
            <v>30.240000000000002</v>
          </cell>
          <cell r="K6">
            <v>0</v>
          </cell>
        </row>
        <row r="7">
          <cell r="B7">
            <v>28.320833333333329</v>
          </cell>
          <cell r="C7">
            <v>34.5</v>
          </cell>
          <cell r="D7">
            <v>24.2</v>
          </cell>
          <cell r="E7">
            <v>76.083333333333329</v>
          </cell>
          <cell r="F7">
            <v>95</v>
          </cell>
          <cell r="G7">
            <v>50</v>
          </cell>
          <cell r="H7">
            <v>15.120000000000001</v>
          </cell>
          <cell r="I7" t="str">
            <v>N</v>
          </cell>
          <cell r="J7">
            <v>66.600000000000009</v>
          </cell>
          <cell r="K7">
            <v>0</v>
          </cell>
        </row>
        <row r="8">
          <cell r="B8">
            <v>28.262500000000003</v>
          </cell>
          <cell r="C8">
            <v>34.700000000000003</v>
          </cell>
          <cell r="D8">
            <v>23.9</v>
          </cell>
          <cell r="E8">
            <v>77.125</v>
          </cell>
          <cell r="F8">
            <v>95</v>
          </cell>
          <cell r="G8">
            <v>47</v>
          </cell>
          <cell r="H8">
            <v>10.08</v>
          </cell>
          <cell r="I8" t="str">
            <v>N</v>
          </cell>
          <cell r="J8">
            <v>34.92</v>
          </cell>
          <cell r="K8">
            <v>0</v>
          </cell>
        </row>
        <row r="9">
          <cell r="B9">
            <v>27.166666666666671</v>
          </cell>
          <cell r="C9">
            <v>33.5</v>
          </cell>
          <cell r="D9">
            <v>24.9</v>
          </cell>
          <cell r="E9">
            <v>82.916666666666671</v>
          </cell>
          <cell r="F9">
            <v>94</v>
          </cell>
          <cell r="G9">
            <v>56</v>
          </cell>
          <cell r="H9">
            <v>6.48</v>
          </cell>
          <cell r="I9" t="str">
            <v>N</v>
          </cell>
          <cell r="J9">
            <v>28.8</v>
          </cell>
          <cell r="K9">
            <v>0</v>
          </cell>
        </row>
        <row r="10">
          <cell r="B10">
            <v>26.037499999999998</v>
          </cell>
          <cell r="C10">
            <v>32.4</v>
          </cell>
          <cell r="D10">
            <v>22.1</v>
          </cell>
          <cell r="E10">
            <v>84.5</v>
          </cell>
          <cell r="F10">
            <v>95</v>
          </cell>
          <cell r="G10">
            <v>57</v>
          </cell>
          <cell r="H10">
            <v>6.12</v>
          </cell>
          <cell r="I10" t="str">
            <v>NE</v>
          </cell>
          <cell r="J10">
            <v>31.319999999999997</v>
          </cell>
          <cell r="K10">
            <v>14.799999999999999</v>
          </cell>
        </row>
        <row r="11">
          <cell r="B11">
            <v>27.625000000000004</v>
          </cell>
          <cell r="C11">
            <v>34</v>
          </cell>
          <cell r="D11">
            <v>24.2</v>
          </cell>
          <cell r="E11">
            <v>81.458333333333329</v>
          </cell>
          <cell r="F11">
            <v>95</v>
          </cell>
          <cell r="G11">
            <v>47</v>
          </cell>
          <cell r="H11">
            <v>2.16</v>
          </cell>
          <cell r="I11" t="str">
            <v>N</v>
          </cell>
          <cell r="J11">
            <v>31.319999999999997</v>
          </cell>
          <cell r="K11">
            <v>8.9999999999999982</v>
          </cell>
        </row>
        <row r="12">
          <cell r="B12">
            <v>28.270833333333332</v>
          </cell>
          <cell r="C12">
            <v>34.4</v>
          </cell>
          <cell r="D12">
            <v>24.1</v>
          </cell>
          <cell r="E12">
            <v>78.541666666666671</v>
          </cell>
          <cell r="F12">
            <v>94</v>
          </cell>
          <cell r="G12">
            <v>52</v>
          </cell>
          <cell r="H12">
            <v>11.16</v>
          </cell>
          <cell r="I12" t="str">
            <v>NO</v>
          </cell>
          <cell r="J12">
            <v>27.36</v>
          </cell>
          <cell r="K12">
            <v>0.2</v>
          </cell>
        </row>
        <row r="13">
          <cell r="B13">
            <v>28.779166666666665</v>
          </cell>
          <cell r="C13">
            <v>35.6</v>
          </cell>
          <cell r="D13">
            <v>23.4</v>
          </cell>
          <cell r="E13">
            <v>76</v>
          </cell>
          <cell r="F13">
            <v>96</v>
          </cell>
          <cell r="G13">
            <v>45</v>
          </cell>
          <cell r="H13">
            <v>16.559999999999999</v>
          </cell>
          <cell r="I13" t="str">
            <v>N</v>
          </cell>
          <cell r="J13">
            <v>37.440000000000005</v>
          </cell>
          <cell r="K13">
            <v>0</v>
          </cell>
        </row>
        <row r="14">
          <cell r="B14">
            <v>28.962500000000006</v>
          </cell>
          <cell r="C14">
            <v>35.700000000000003</v>
          </cell>
          <cell r="D14">
            <v>24.5</v>
          </cell>
          <cell r="E14">
            <v>77.041666666666671</v>
          </cell>
          <cell r="F14">
            <v>95</v>
          </cell>
          <cell r="G14">
            <v>42</v>
          </cell>
          <cell r="H14">
            <v>12.6</v>
          </cell>
          <cell r="I14" t="str">
            <v>NO</v>
          </cell>
          <cell r="J14">
            <v>26.64</v>
          </cell>
          <cell r="K14">
            <v>0</v>
          </cell>
        </row>
        <row r="15">
          <cell r="B15">
            <v>28.470833333333331</v>
          </cell>
          <cell r="C15">
            <v>35.4</v>
          </cell>
          <cell r="D15">
            <v>23.1</v>
          </cell>
          <cell r="E15">
            <v>71.833333333333329</v>
          </cell>
          <cell r="F15">
            <v>94</v>
          </cell>
          <cell r="G15">
            <v>38</v>
          </cell>
          <cell r="H15">
            <v>0</v>
          </cell>
          <cell r="I15" t="str">
            <v>NE</v>
          </cell>
          <cell r="J15">
            <v>7.9200000000000008</v>
          </cell>
          <cell r="K15">
            <v>0</v>
          </cell>
        </row>
        <row r="16">
          <cell r="B16">
            <v>27.608333333333334</v>
          </cell>
          <cell r="C16">
            <v>35.700000000000003</v>
          </cell>
          <cell r="D16">
            <v>23.4</v>
          </cell>
          <cell r="E16">
            <v>79.416666666666671</v>
          </cell>
          <cell r="F16">
            <v>95</v>
          </cell>
          <cell r="G16">
            <v>46</v>
          </cell>
          <cell r="H16">
            <v>11.16</v>
          </cell>
          <cell r="I16" t="str">
            <v>N</v>
          </cell>
          <cell r="J16">
            <v>30.240000000000002</v>
          </cell>
          <cell r="K16">
            <v>0.6</v>
          </cell>
        </row>
        <row r="17">
          <cell r="B17">
            <v>26.691666666666666</v>
          </cell>
          <cell r="C17">
            <v>32.1</v>
          </cell>
          <cell r="D17">
            <v>23.6</v>
          </cell>
          <cell r="E17">
            <v>83.333333333333329</v>
          </cell>
          <cell r="F17">
            <v>95</v>
          </cell>
          <cell r="G17">
            <v>56</v>
          </cell>
          <cell r="H17">
            <v>14.4</v>
          </cell>
          <cell r="I17" t="str">
            <v>S</v>
          </cell>
          <cell r="J17">
            <v>32.76</v>
          </cell>
          <cell r="K17">
            <v>2.6</v>
          </cell>
        </row>
        <row r="18">
          <cell r="B18">
            <v>26.366666666666671</v>
          </cell>
          <cell r="C18">
            <v>33.200000000000003</v>
          </cell>
          <cell r="D18">
            <v>22.9</v>
          </cell>
          <cell r="E18">
            <v>82</v>
          </cell>
          <cell r="F18">
            <v>97</v>
          </cell>
          <cell r="G18">
            <v>52</v>
          </cell>
          <cell r="H18">
            <v>7.5600000000000005</v>
          </cell>
          <cell r="I18" t="str">
            <v>SO</v>
          </cell>
          <cell r="J18">
            <v>26.64</v>
          </cell>
          <cell r="K18">
            <v>0.2</v>
          </cell>
        </row>
        <row r="19">
          <cell r="B19">
            <v>27.945833333333336</v>
          </cell>
          <cell r="C19">
            <v>34.6</v>
          </cell>
          <cell r="D19">
            <v>22.3</v>
          </cell>
          <cell r="E19">
            <v>74.208333333333329</v>
          </cell>
          <cell r="F19">
            <v>95</v>
          </cell>
          <cell r="G19">
            <v>42</v>
          </cell>
          <cell r="H19">
            <v>10.8</v>
          </cell>
          <cell r="I19" t="str">
            <v>N</v>
          </cell>
          <cell r="J19">
            <v>26.28</v>
          </cell>
          <cell r="K19">
            <v>0</v>
          </cell>
        </row>
        <row r="20">
          <cell r="B20">
            <v>26.724999999999998</v>
          </cell>
          <cell r="C20">
            <v>34.4</v>
          </cell>
          <cell r="D20">
            <v>23.5</v>
          </cell>
          <cell r="E20">
            <v>82.958333333333329</v>
          </cell>
          <cell r="F20">
            <v>95</v>
          </cell>
          <cell r="G20">
            <v>50</v>
          </cell>
          <cell r="H20">
            <v>16.559999999999999</v>
          </cell>
          <cell r="I20" t="str">
            <v>N</v>
          </cell>
          <cell r="J20">
            <v>40.32</v>
          </cell>
          <cell r="K20">
            <v>1.8</v>
          </cell>
        </row>
        <row r="21">
          <cell r="B21">
            <v>24.395833333333332</v>
          </cell>
          <cell r="C21">
            <v>28.3</v>
          </cell>
          <cell r="D21">
            <v>22.2</v>
          </cell>
          <cell r="E21">
            <v>85.333333333333329</v>
          </cell>
          <cell r="F21">
            <v>94</v>
          </cell>
          <cell r="G21">
            <v>71</v>
          </cell>
          <cell r="H21">
            <v>18</v>
          </cell>
          <cell r="I21" t="str">
            <v>S</v>
          </cell>
          <cell r="J21">
            <v>30.96</v>
          </cell>
          <cell r="K21">
            <v>0</v>
          </cell>
        </row>
        <row r="22">
          <cell r="B22">
            <v>23.666666666666671</v>
          </cell>
          <cell r="C22">
            <v>28.1</v>
          </cell>
          <cell r="D22">
            <v>20.9</v>
          </cell>
          <cell r="E22">
            <v>81.458333333333329</v>
          </cell>
          <cell r="F22">
            <v>89</v>
          </cell>
          <cell r="G22">
            <v>66</v>
          </cell>
          <cell r="H22">
            <v>13.68</v>
          </cell>
          <cell r="I22" t="str">
            <v>S</v>
          </cell>
          <cell r="J22">
            <v>28.44</v>
          </cell>
          <cell r="K22">
            <v>0</v>
          </cell>
        </row>
        <row r="23">
          <cell r="B23">
            <v>25.470833333333335</v>
          </cell>
          <cell r="C23">
            <v>33</v>
          </cell>
          <cell r="D23">
            <v>20.100000000000001</v>
          </cell>
          <cell r="E23">
            <v>78.125</v>
          </cell>
          <cell r="F23">
            <v>96</v>
          </cell>
          <cell r="G23">
            <v>52</v>
          </cell>
          <cell r="H23">
            <v>11.520000000000001</v>
          </cell>
          <cell r="I23" t="str">
            <v>S</v>
          </cell>
          <cell r="J23">
            <v>21.6</v>
          </cell>
          <cell r="K23">
            <v>0</v>
          </cell>
        </row>
        <row r="24">
          <cell r="B24">
            <v>26.804166666666671</v>
          </cell>
          <cell r="C24">
            <v>33.799999999999997</v>
          </cell>
          <cell r="D24">
            <v>22.4</v>
          </cell>
          <cell r="E24">
            <v>77.583333333333329</v>
          </cell>
          <cell r="F24">
            <v>95</v>
          </cell>
          <cell r="G24">
            <v>49</v>
          </cell>
          <cell r="H24">
            <v>2.52</v>
          </cell>
          <cell r="I24" t="str">
            <v>SE</v>
          </cell>
          <cell r="J24">
            <v>30.96</v>
          </cell>
          <cell r="K24">
            <v>0.2</v>
          </cell>
        </row>
        <row r="25">
          <cell r="B25">
            <v>27.633333333333329</v>
          </cell>
          <cell r="C25">
            <v>34.6</v>
          </cell>
          <cell r="D25">
            <v>23.3</v>
          </cell>
          <cell r="E25">
            <v>76.875</v>
          </cell>
          <cell r="F25">
            <v>95</v>
          </cell>
          <cell r="G25">
            <v>46</v>
          </cell>
          <cell r="H25">
            <v>10.8</v>
          </cell>
          <cell r="I25" t="str">
            <v>NE</v>
          </cell>
          <cell r="J25">
            <v>28.8</v>
          </cell>
          <cell r="K25">
            <v>0</v>
          </cell>
        </row>
        <row r="26">
          <cell r="B26">
            <v>26.312499999999996</v>
          </cell>
          <cell r="C26">
            <v>31.2</v>
          </cell>
          <cell r="D26">
            <v>22.2</v>
          </cell>
          <cell r="E26">
            <v>80.25</v>
          </cell>
          <cell r="F26">
            <v>93</v>
          </cell>
          <cell r="G26">
            <v>59</v>
          </cell>
          <cell r="H26">
            <v>14.76</v>
          </cell>
          <cell r="I26" t="str">
            <v>SO</v>
          </cell>
          <cell r="J26">
            <v>34.92</v>
          </cell>
          <cell r="K26">
            <v>0</v>
          </cell>
        </row>
        <row r="27">
          <cell r="B27">
            <v>27.304166666666664</v>
          </cell>
          <cell r="C27">
            <v>35</v>
          </cell>
          <cell r="D27">
            <v>20.8</v>
          </cell>
          <cell r="E27">
            <v>75.291666666666671</v>
          </cell>
          <cell r="F27">
            <v>98</v>
          </cell>
          <cell r="G27">
            <v>40</v>
          </cell>
          <cell r="H27">
            <v>7.2</v>
          </cell>
          <cell r="I27" t="str">
            <v>SO</v>
          </cell>
          <cell r="J27">
            <v>22.68</v>
          </cell>
          <cell r="K27">
            <v>0.2</v>
          </cell>
        </row>
        <row r="28">
          <cell r="B28">
            <v>27.737499999999997</v>
          </cell>
          <cell r="C28">
            <v>35.700000000000003</v>
          </cell>
          <cell r="D28">
            <v>23.1</v>
          </cell>
          <cell r="E28">
            <v>76.75</v>
          </cell>
          <cell r="F28">
            <v>96</v>
          </cell>
          <cell r="G28">
            <v>41</v>
          </cell>
          <cell r="H28">
            <v>11.16</v>
          </cell>
          <cell r="I28" t="str">
            <v>S</v>
          </cell>
          <cell r="J28">
            <v>41.76</v>
          </cell>
          <cell r="K28">
            <v>0</v>
          </cell>
        </row>
        <row r="29">
          <cell r="B29">
            <v>27.729166666666668</v>
          </cell>
          <cell r="C29">
            <v>35.1</v>
          </cell>
          <cell r="D29">
            <v>22.6</v>
          </cell>
          <cell r="E29">
            <v>75.25</v>
          </cell>
          <cell r="F29">
            <v>95</v>
          </cell>
          <cell r="G29">
            <v>43</v>
          </cell>
          <cell r="H29">
            <v>11.879999999999999</v>
          </cell>
          <cell r="I29" t="str">
            <v>O</v>
          </cell>
          <cell r="J29">
            <v>32.4</v>
          </cell>
          <cell r="K29">
            <v>0</v>
          </cell>
        </row>
        <row r="30">
          <cell r="B30">
            <v>26.6875</v>
          </cell>
          <cell r="C30">
            <v>32.5</v>
          </cell>
          <cell r="D30">
            <v>23.3</v>
          </cell>
          <cell r="E30">
            <v>84.708333333333329</v>
          </cell>
          <cell r="F30">
            <v>97</v>
          </cell>
          <cell r="G30">
            <v>62</v>
          </cell>
          <cell r="H30">
            <v>8.2799999999999994</v>
          </cell>
          <cell r="I30" t="str">
            <v>N</v>
          </cell>
          <cell r="J30">
            <v>36.36</v>
          </cell>
          <cell r="K30">
            <v>4.5999999999999996</v>
          </cell>
        </row>
        <row r="31">
          <cell r="B31">
            <v>25.920833333333331</v>
          </cell>
          <cell r="C31">
            <v>32.4</v>
          </cell>
          <cell r="D31">
            <v>23</v>
          </cell>
          <cell r="E31">
            <v>89.291666666666671</v>
          </cell>
          <cell r="F31">
            <v>96</v>
          </cell>
          <cell r="G31">
            <v>64</v>
          </cell>
          <cell r="H31">
            <v>18.720000000000002</v>
          </cell>
          <cell r="I31" t="str">
            <v>NE</v>
          </cell>
          <cell r="J31">
            <v>55.440000000000005</v>
          </cell>
          <cell r="K31">
            <v>44.400000000000006</v>
          </cell>
        </row>
        <row r="32">
          <cell r="B32">
            <v>26.258333333333336</v>
          </cell>
          <cell r="C32">
            <v>32.700000000000003</v>
          </cell>
          <cell r="D32">
            <v>22.8</v>
          </cell>
          <cell r="E32">
            <v>85.208333333333329</v>
          </cell>
          <cell r="F32">
            <v>96</v>
          </cell>
          <cell r="G32">
            <v>57</v>
          </cell>
          <cell r="H32">
            <v>19.079999999999998</v>
          </cell>
          <cell r="I32" t="str">
            <v>O</v>
          </cell>
          <cell r="J32">
            <v>39.24</v>
          </cell>
          <cell r="K32">
            <v>14.399999999999999</v>
          </cell>
        </row>
        <row r="33">
          <cell r="B33">
            <v>27.741666666666664</v>
          </cell>
          <cell r="C33">
            <v>33.200000000000003</v>
          </cell>
          <cell r="D33">
            <v>24.1</v>
          </cell>
          <cell r="E33">
            <v>78</v>
          </cell>
          <cell r="F33">
            <v>95</v>
          </cell>
          <cell r="G33">
            <v>48</v>
          </cell>
          <cell r="H33">
            <v>12.24</v>
          </cell>
          <cell r="I33" t="str">
            <v>NE</v>
          </cell>
          <cell r="J33">
            <v>25.2</v>
          </cell>
          <cell r="K33">
            <v>0</v>
          </cell>
        </row>
        <row r="34">
          <cell r="B34">
            <v>27.008333333333329</v>
          </cell>
          <cell r="C34">
            <v>32.5</v>
          </cell>
          <cell r="D34">
            <v>23.5</v>
          </cell>
          <cell r="E34">
            <v>82.25</v>
          </cell>
          <cell r="F34">
            <v>95</v>
          </cell>
          <cell r="G34">
            <v>58</v>
          </cell>
          <cell r="H34">
            <v>6.84</v>
          </cell>
          <cell r="I34" t="str">
            <v>NE</v>
          </cell>
          <cell r="J34">
            <v>23.759999999999998</v>
          </cell>
          <cell r="K34">
            <v>0</v>
          </cell>
        </row>
        <row r="35">
          <cell r="B35">
            <v>27.787500000000005</v>
          </cell>
          <cell r="C35">
            <v>33.200000000000003</v>
          </cell>
          <cell r="D35">
            <v>24.2</v>
          </cell>
          <cell r="E35">
            <v>77.5</v>
          </cell>
          <cell r="F35">
            <v>93</v>
          </cell>
          <cell r="G35">
            <v>51</v>
          </cell>
          <cell r="H35">
            <v>12.6</v>
          </cell>
          <cell r="I35" t="str">
            <v>NE</v>
          </cell>
          <cell r="J35">
            <v>31.680000000000003</v>
          </cell>
          <cell r="K35">
            <v>0.2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26.358333333333334</v>
          </cell>
          <cell r="C5">
            <v>34.4</v>
          </cell>
          <cell r="D5">
            <v>21.2</v>
          </cell>
          <cell r="E5">
            <v>75.083333333333329</v>
          </cell>
          <cell r="F5">
            <v>97</v>
          </cell>
          <cell r="G5">
            <v>38</v>
          </cell>
          <cell r="H5">
            <v>14.04</v>
          </cell>
          <cell r="I5" t="str">
            <v>SO</v>
          </cell>
          <cell r="J5">
            <v>33.119999999999997</v>
          </cell>
          <cell r="K5">
            <v>0.4</v>
          </cell>
        </row>
        <row r="6">
          <cell r="B6">
            <v>23.779166666666665</v>
          </cell>
          <cell r="C6">
            <v>31.6</v>
          </cell>
          <cell r="D6">
            <v>21.4</v>
          </cell>
          <cell r="E6">
            <v>89.416666666666671</v>
          </cell>
          <cell r="F6">
            <v>97</v>
          </cell>
          <cell r="G6">
            <v>56</v>
          </cell>
          <cell r="H6">
            <v>10.8</v>
          </cell>
          <cell r="I6" t="str">
            <v>SO</v>
          </cell>
          <cell r="J6">
            <v>27</v>
          </cell>
          <cell r="K6">
            <v>6.6</v>
          </cell>
        </row>
        <row r="7">
          <cell r="B7">
            <v>25.341666666666658</v>
          </cell>
          <cell r="C7">
            <v>33.9</v>
          </cell>
          <cell r="D7">
            <v>21.6</v>
          </cell>
          <cell r="E7">
            <v>84.541666666666671</v>
          </cell>
          <cell r="F7">
            <v>97</v>
          </cell>
          <cell r="G7">
            <v>46</v>
          </cell>
          <cell r="H7">
            <v>14.04</v>
          </cell>
          <cell r="I7" t="str">
            <v>SO</v>
          </cell>
          <cell r="J7">
            <v>36.36</v>
          </cell>
          <cell r="K7">
            <v>12.8</v>
          </cell>
        </row>
        <row r="8">
          <cell r="B8">
            <v>25.820833333333336</v>
          </cell>
          <cell r="C8">
            <v>32.4</v>
          </cell>
          <cell r="D8">
            <v>21.8</v>
          </cell>
          <cell r="E8">
            <v>81.083333333333329</v>
          </cell>
          <cell r="F8">
            <v>97</v>
          </cell>
          <cell r="G8">
            <v>52</v>
          </cell>
          <cell r="H8">
            <v>18.720000000000002</v>
          </cell>
          <cell r="I8" t="str">
            <v>SO</v>
          </cell>
          <cell r="J8">
            <v>39.96</v>
          </cell>
          <cell r="K8">
            <v>10.000000000000004</v>
          </cell>
        </row>
        <row r="9">
          <cell r="B9">
            <v>24.683333333333326</v>
          </cell>
          <cell r="C9">
            <v>28.7</v>
          </cell>
          <cell r="D9">
            <v>23</v>
          </cell>
          <cell r="E9">
            <v>87.125</v>
          </cell>
          <cell r="F9">
            <v>96</v>
          </cell>
          <cell r="G9">
            <v>71</v>
          </cell>
          <cell r="H9">
            <v>12.6</v>
          </cell>
          <cell r="I9" t="str">
            <v>SO</v>
          </cell>
          <cell r="J9">
            <v>39.96</v>
          </cell>
          <cell r="K9">
            <v>5.200000000000002</v>
          </cell>
        </row>
        <row r="10">
          <cell r="B10">
            <v>25.283333333333335</v>
          </cell>
          <cell r="C10">
            <v>31.9</v>
          </cell>
          <cell r="D10">
            <v>21.5</v>
          </cell>
          <cell r="E10">
            <v>82.375</v>
          </cell>
          <cell r="F10">
            <v>97</v>
          </cell>
          <cell r="G10">
            <v>50</v>
          </cell>
          <cell r="H10">
            <v>8.2799999999999994</v>
          </cell>
          <cell r="I10" t="str">
            <v>SO</v>
          </cell>
          <cell r="J10">
            <v>15.840000000000002</v>
          </cell>
          <cell r="K10">
            <v>2.8000000000000003</v>
          </cell>
        </row>
        <row r="11">
          <cell r="B11">
            <v>26.766666666666666</v>
          </cell>
          <cell r="C11">
            <v>33.5</v>
          </cell>
          <cell r="D11">
            <v>21.1</v>
          </cell>
          <cell r="E11">
            <v>74.708333333333329</v>
          </cell>
          <cell r="F11">
            <v>97</v>
          </cell>
          <cell r="G11">
            <v>41</v>
          </cell>
          <cell r="H11">
            <v>12.6</v>
          </cell>
          <cell r="I11" t="str">
            <v>SO</v>
          </cell>
          <cell r="J11">
            <v>21.96</v>
          </cell>
          <cell r="K11">
            <v>0</v>
          </cell>
        </row>
        <row r="12">
          <cell r="B12">
            <v>27.608333333333324</v>
          </cell>
          <cell r="C12">
            <v>34.4</v>
          </cell>
          <cell r="D12">
            <v>22.4</v>
          </cell>
          <cell r="E12">
            <v>72.166666666666671</v>
          </cell>
          <cell r="F12">
            <v>96</v>
          </cell>
          <cell r="G12">
            <v>40</v>
          </cell>
          <cell r="H12">
            <v>12.96</v>
          </cell>
          <cell r="I12" t="str">
            <v>SO</v>
          </cell>
          <cell r="J12">
            <v>33.840000000000003</v>
          </cell>
          <cell r="K12">
            <v>0</v>
          </cell>
        </row>
        <row r="13">
          <cell r="B13">
            <v>28.666666666666657</v>
          </cell>
          <cell r="C13">
            <v>36.700000000000003</v>
          </cell>
          <cell r="D13">
            <v>21.8</v>
          </cell>
          <cell r="E13">
            <v>60.166666666666664</v>
          </cell>
          <cell r="F13">
            <v>91</v>
          </cell>
          <cell r="G13">
            <v>25</v>
          </cell>
          <cell r="H13">
            <v>23.400000000000002</v>
          </cell>
          <cell r="I13" t="str">
            <v>SO</v>
          </cell>
          <cell r="J13">
            <v>52.2</v>
          </cell>
          <cell r="K13">
            <v>0</v>
          </cell>
        </row>
        <row r="14">
          <cell r="B14">
            <v>28.720833333333335</v>
          </cell>
          <cell r="C14">
            <v>35.700000000000003</v>
          </cell>
          <cell r="D14">
            <v>22.7</v>
          </cell>
          <cell r="E14">
            <v>59.5</v>
          </cell>
          <cell r="F14">
            <v>85</v>
          </cell>
          <cell r="G14">
            <v>32</v>
          </cell>
          <cell r="H14">
            <v>12.6</v>
          </cell>
          <cell r="I14" t="str">
            <v>SO</v>
          </cell>
          <cell r="J14">
            <v>29.880000000000003</v>
          </cell>
          <cell r="K14">
            <v>0</v>
          </cell>
        </row>
        <row r="15">
          <cell r="B15">
            <v>27.433333333333334</v>
          </cell>
          <cell r="C15">
            <v>34.799999999999997</v>
          </cell>
          <cell r="D15">
            <v>21.2</v>
          </cell>
          <cell r="E15">
            <v>66.625</v>
          </cell>
          <cell r="F15">
            <v>97</v>
          </cell>
          <cell r="G15">
            <v>29</v>
          </cell>
          <cell r="H15">
            <v>15.120000000000001</v>
          </cell>
          <cell r="I15" t="str">
            <v>SO</v>
          </cell>
          <cell r="J15">
            <v>34.92</v>
          </cell>
          <cell r="K15">
            <v>0</v>
          </cell>
        </row>
        <row r="16">
          <cell r="B16">
            <v>26.333333333333332</v>
          </cell>
          <cell r="C16">
            <v>33.799999999999997</v>
          </cell>
          <cell r="D16">
            <v>21.7</v>
          </cell>
          <cell r="E16">
            <v>74.958333333333329</v>
          </cell>
          <cell r="F16">
            <v>96</v>
          </cell>
          <cell r="G16">
            <v>43</v>
          </cell>
          <cell r="H16">
            <v>14.4</v>
          </cell>
          <cell r="I16" t="str">
            <v>SO</v>
          </cell>
          <cell r="J16">
            <v>48.96</v>
          </cell>
          <cell r="K16">
            <v>1.2</v>
          </cell>
        </row>
        <row r="17">
          <cell r="B17">
            <v>24.462499999999995</v>
          </cell>
          <cell r="C17">
            <v>31.5</v>
          </cell>
          <cell r="D17">
            <v>20.8</v>
          </cell>
          <cell r="E17">
            <v>77.625</v>
          </cell>
          <cell r="F17">
            <v>97</v>
          </cell>
          <cell r="G17">
            <v>43</v>
          </cell>
          <cell r="H17">
            <v>10.8</v>
          </cell>
          <cell r="I17" t="str">
            <v>SO</v>
          </cell>
          <cell r="J17">
            <v>28.8</v>
          </cell>
          <cell r="K17">
            <v>4.4000000000000012</v>
          </cell>
        </row>
        <row r="18">
          <cell r="B18">
            <v>23.799999999999997</v>
          </cell>
          <cell r="C18">
            <v>32.700000000000003</v>
          </cell>
          <cell r="D18">
            <v>16.399999999999999</v>
          </cell>
          <cell r="E18">
            <v>68.416666666666671</v>
          </cell>
          <cell r="F18">
            <v>94</v>
          </cell>
          <cell r="G18">
            <v>39</v>
          </cell>
          <cell r="H18">
            <v>11.16</v>
          </cell>
          <cell r="I18" t="str">
            <v>SO</v>
          </cell>
          <cell r="J18">
            <v>27.720000000000002</v>
          </cell>
          <cell r="K18">
            <v>2.8000000000000003</v>
          </cell>
        </row>
        <row r="19">
          <cell r="B19">
            <v>25.900000000000002</v>
          </cell>
          <cell r="C19">
            <v>33.1</v>
          </cell>
          <cell r="D19">
            <v>20.5</v>
          </cell>
          <cell r="E19">
            <v>72.791666666666671</v>
          </cell>
          <cell r="F19">
            <v>97</v>
          </cell>
          <cell r="G19">
            <v>36</v>
          </cell>
          <cell r="H19">
            <v>19.079999999999998</v>
          </cell>
          <cell r="I19" t="str">
            <v>SO</v>
          </cell>
          <cell r="J19">
            <v>35.28</v>
          </cell>
          <cell r="K19">
            <v>0</v>
          </cell>
        </row>
        <row r="20">
          <cell r="B20">
            <v>24.229166666666661</v>
          </cell>
          <cell r="C20">
            <v>29.9</v>
          </cell>
          <cell r="D20">
            <v>20.8</v>
          </cell>
          <cell r="E20">
            <v>80.541666666666671</v>
          </cell>
          <cell r="F20">
            <v>97</v>
          </cell>
          <cell r="G20">
            <v>58</v>
          </cell>
          <cell r="H20">
            <v>11.520000000000001</v>
          </cell>
          <cell r="I20" t="str">
            <v>SO</v>
          </cell>
          <cell r="J20">
            <v>33.480000000000004</v>
          </cell>
          <cell r="K20">
            <v>5</v>
          </cell>
        </row>
        <row r="21">
          <cell r="B21">
            <v>21.570833333333336</v>
          </cell>
          <cell r="C21">
            <v>27.1</v>
          </cell>
          <cell r="D21">
            <v>18.3</v>
          </cell>
          <cell r="E21">
            <v>85.041666666666671</v>
          </cell>
          <cell r="F21">
            <v>97</v>
          </cell>
          <cell r="G21">
            <v>60</v>
          </cell>
          <cell r="H21">
            <v>14.04</v>
          </cell>
          <cell r="I21" t="str">
            <v>SO</v>
          </cell>
          <cell r="J21">
            <v>34.56</v>
          </cell>
          <cell r="K21">
            <v>23</v>
          </cell>
        </row>
        <row r="22">
          <cell r="B22">
            <v>21.175000000000001</v>
          </cell>
          <cell r="C22">
            <v>25.4</v>
          </cell>
          <cell r="D22">
            <v>17.7</v>
          </cell>
          <cell r="E22">
            <v>85.166666666666671</v>
          </cell>
          <cell r="F22">
            <v>92</v>
          </cell>
          <cell r="G22">
            <v>74</v>
          </cell>
          <cell r="H22">
            <v>7.2</v>
          </cell>
          <cell r="I22" t="str">
            <v>SO</v>
          </cell>
          <cell r="J22">
            <v>21.240000000000002</v>
          </cell>
          <cell r="K22">
            <v>0.8</v>
          </cell>
        </row>
        <row r="23">
          <cell r="B23">
            <v>22.408333333333335</v>
          </cell>
          <cell r="C23">
            <v>27.6</v>
          </cell>
          <cell r="D23">
            <v>20.7</v>
          </cell>
          <cell r="E23">
            <v>87</v>
          </cell>
          <cell r="F23">
            <v>96</v>
          </cell>
          <cell r="G23">
            <v>62</v>
          </cell>
          <cell r="H23">
            <v>11.16</v>
          </cell>
          <cell r="I23" t="str">
            <v>SO</v>
          </cell>
          <cell r="J23">
            <v>21.96</v>
          </cell>
          <cell r="K23">
            <v>0</v>
          </cell>
        </row>
        <row r="24">
          <cell r="B24">
            <v>22.254166666666663</v>
          </cell>
          <cell r="C24">
            <v>29</v>
          </cell>
          <cell r="D24">
            <v>17</v>
          </cell>
          <cell r="E24">
            <v>80.625</v>
          </cell>
          <cell r="F24">
            <v>98</v>
          </cell>
          <cell r="G24">
            <v>47</v>
          </cell>
          <cell r="H24">
            <v>14.4</v>
          </cell>
          <cell r="I24" t="str">
            <v>SO</v>
          </cell>
          <cell r="J24">
            <v>29.52</v>
          </cell>
          <cell r="K24">
            <v>0</v>
          </cell>
        </row>
        <row r="25">
          <cell r="B25">
            <v>22.487500000000001</v>
          </cell>
          <cell r="C25">
            <v>29.4</v>
          </cell>
          <cell r="D25">
            <v>17</v>
          </cell>
          <cell r="E25">
            <v>72.75</v>
          </cell>
          <cell r="F25">
            <v>96</v>
          </cell>
          <cell r="G25">
            <v>34</v>
          </cell>
          <cell r="H25">
            <v>18.36</v>
          </cell>
          <cell r="I25" t="str">
            <v>SO</v>
          </cell>
          <cell r="J25">
            <v>31.319999999999997</v>
          </cell>
          <cell r="K25">
            <v>0</v>
          </cell>
        </row>
        <row r="26">
          <cell r="B26">
            <v>22.616666666666671</v>
          </cell>
          <cell r="C26">
            <v>31.2</v>
          </cell>
          <cell r="D26">
            <v>15.5</v>
          </cell>
          <cell r="E26">
            <v>71.75</v>
          </cell>
          <cell r="F26">
            <v>93</v>
          </cell>
          <cell r="G26">
            <v>42</v>
          </cell>
          <cell r="H26">
            <v>15.120000000000001</v>
          </cell>
          <cell r="I26" t="str">
            <v>SO</v>
          </cell>
          <cell r="J26">
            <v>26.28</v>
          </cell>
          <cell r="K26">
            <v>0</v>
          </cell>
        </row>
        <row r="27">
          <cell r="B27">
            <v>25.070833333333329</v>
          </cell>
          <cell r="C27">
            <v>30.1</v>
          </cell>
          <cell r="D27">
            <v>21.6</v>
          </cell>
          <cell r="E27">
            <v>70.625</v>
          </cell>
          <cell r="F27">
            <v>88</v>
          </cell>
          <cell r="G27">
            <v>47</v>
          </cell>
          <cell r="H27">
            <v>13.32</v>
          </cell>
          <cell r="I27" t="str">
            <v>SO</v>
          </cell>
          <cell r="J27">
            <v>25.92</v>
          </cell>
          <cell r="K27">
            <v>0</v>
          </cell>
        </row>
        <row r="28">
          <cell r="B28">
            <v>25.245833333333334</v>
          </cell>
          <cell r="C28">
            <v>32.9</v>
          </cell>
          <cell r="D28">
            <v>19.5</v>
          </cell>
          <cell r="E28">
            <v>71.125</v>
          </cell>
          <cell r="F28">
            <v>94</v>
          </cell>
          <cell r="G28">
            <v>40</v>
          </cell>
          <cell r="H28">
            <v>10.8</v>
          </cell>
          <cell r="I28" t="str">
            <v>SO</v>
          </cell>
          <cell r="J28">
            <v>21.96</v>
          </cell>
          <cell r="K28">
            <v>0</v>
          </cell>
        </row>
        <row r="29">
          <cell r="B29">
            <v>26.316666666666666</v>
          </cell>
          <cell r="C29">
            <v>34</v>
          </cell>
          <cell r="D29">
            <v>20.6</v>
          </cell>
          <cell r="E29">
            <v>70.25</v>
          </cell>
          <cell r="F29">
            <v>92</v>
          </cell>
          <cell r="G29">
            <v>39</v>
          </cell>
          <cell r="H29">
            <v>7.5600000000000005</v>
          </cell>
          <cell r="I29" t="str">
            <v>SO</v>
          </cell>
          <cell r="J29">
            <v>25.2</v>
          </cell>
          <cell r="K29">
            <v>0</v>
          </cell>
        </row>
        <row r="30">
          <cell r="B30">
            <v>21.820833333333336</v>
          </cell>
          <cell r="C30">
            <v>27.6</v>
          </cell>
          <cell r="D30">
            <v>19.8</v>
          </cell>
          <cell r="E30">
            <v>89.541666666666671</v>
          </cell>
          <cell r="F30">
            <v>97</v>
          </cell>
          <cell r="G30">
            <v>65</v>
          </cell>
          <cell r="H30">
            <v>17.28</v>
          </cell>
          <cell r="I30" t="str">
            <v>SO</v>
          </cell>
          <cell r="J30">
            <v>51.480000000000004</v>
          </cell>
          <cell r="K30">
            <v>40.200000000000003</v>
          </cell>
        </row>
        <row r="31">
          <cell r="B31">
            <v>22.520833333333332</v>
          </cell>
          <cell r="C31">
            <v>28.9</v>
          </cell>
          <cell r="D31">
            <v>20</v>
          </cell>
          <cell r="E31">
            <v>87.333333333333329</v>
          </cell>
          <cell r="F31">
            <v>97</v>
          </cell>
          <cell r="G31">
            <v>58</v>
          </cell>
          <cell r="H31">
            <v>10.08</v>
          </cell>
          <cell r="I31" t="str">
            <v>SO</v>
          </cell>
          <cell r="J31">
            <v>27.36</v>
          </cell>
          <cell r="K31">
            <v>0.2</v>
          </cell>
        </row>
        <row r="32">
          <cell r="B32">
            <v>22.524999999999995</v>
          </cell>
          <cell r="C32">
            <v>28.7</v>
          </cell>
          <cell r="D32">
            <v>17.399999999999999</v>
          </cell>
          <cell r="E32">
            <v>81.625</v>
          </cell>
          <cell r="F32">
            <v>97</v>
          </cell>
          <cell r="G32">
            <v>51</v>
          </cell>
          <cell r="H32">
            <v>14.76</v>
          </cell>
          <cell r="I32" t="str">
            <v>SO</v>
          </cell>
          <cell r="J32">
            <v>26.64</v>
          </cell>
          <cell r="K32">
            <v>0</v>
          </cell>
        </row>
        <row r="33">
          <cell r="B33">
            <v>22.954166666666669</v>
          </cell>
          <cell r="C33">
            <v>29.7</v>
          </cell>
          <cell r="D33">
            <v>18.399999999999999</v>
          </cell>
          <cell r="E33">
            <v>74.208333333333329</v>
          </cell>
          <cell r="F33">
            <v>95</v>
          </cell>
          <cell r="G33">
            <v>44</v>
          </cell>
          <cell r="H33">
            <v>22.32</v>
          </cell>
          <cell r="I33" t="str">
            <v>SO</v>
          </cell>
          <cell r="J33">
            <v>39.24</v>
          </cell>
          <cell r="K33">
            <v>0</v>
          </cell>
        </row>
        <row r="34">
          <cell r="B34">
            <v>22.462499999999995</v>
          </cell>
          <cell r="C34">
            <v>29.5</v>
          </cell>
          <cell r="D34">
            <v>17.100000000000001</v>
          </cell>
          <cell r="E34">
            <v>71.916666666666671</v>
          </cell>
          <cell r="F34">
            <v>92</v>
          </cell>
          <cell r="G34">
            <v>42</v>
          </cell>
          <cell r="H34">
            <v>18</v>
          </cell>
          <cell r="I34" t="str">
            <v>SO</v>
          </cell>
          <cell r="J34">
            <v>33.480000000000004</v>
          </cell>
          <cell r="K34">
            <v>0</v>
          </cell>
        </row>
        <row r="35">
          <cell r="B35">
            <v>22.208333333333332</v>
          </cell>
          <cell r="C35">
            <v>30.1</v>
          </cell>
          <cell r="D35">
            <v>15.3</v>
          </cell>
          <cell r="E35">
            <v>71.375</v>
          </cell>
          <cell r="F35">
            <v>96</v>
          </cell>
          <cell r="G35">
            <v>40</v>
          </cell>
          <cell r="H35">
            <v>20.16</v>
          </cell>
          <cell r="I35" t="str">
            <v>SO</v>
          </cell>
          <cell r="J35">
            <v>36.72</v>
          </cell>
          <cell r="K35">
            <v>0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31.383333333333336</v>
          </cell>
          <cell r="C14">
            <v>34.799999999999997</v>
          </cell>
          <cell r="D14">
            <v>26.9</v>
          </cell>
          <cell r="E14">
            <v>56.333333333333336</v>
          </cell>
          <cell r="F14">
            <v>78</v>
          </cell>
          <cell r="G14">
            <v>42</v>
          </cell>
          <cell r="H14">
            <v>18.720000000000002</v>
          </cell>
          <cell r="I14" t="str">
            <v>NE</v>
          </cell>
          <cell r="J14">
            <v>43.2</v>
          </cell>
          <cell r="K14">
            <v>0</v>
          </cell>
        </row>
        <row r="15">
          <cell r="B15">
            <v>28.792307692307695</v>
          </cell>
          <cell r="C15">
            <v>32.700000000000003</v>
          </cell>
          <cell r="D15">
            <v>23</v>
          </cell>
          <cell r="E15">
            <v>68.307692307692307</v>
          </cell>
          <cell r="F15">
            <v>94</v>
          </cell>
          <cell r="G15">
            <v>49</v>
          </cell>
          <cell r="H15">
            <v>7.9200000000000008</v>
          </cell>
          <cell r="I15" t="str">
            <v>L</v>
          </cell>
          <cell r="J15">
            <v>18.720000000000002</v>
          </cell>
          <cell r="K15">
            <v>0</v>
          </cell>
        </row>
        <row r="16">
          <cell r="B16">
            <v>28.512500000000003</v>
          </cell>
          <cell r="C16">
            <v>35.200000000000003</v>
          </cell>
          <cell r="D16">
            <v>23.3</v>
          </cell>
          <cell r="E16">
            <v>69.291666666666671</v>
          </cell>
          <cell r="F16">
            <v>94</v>
          </cell>
          <cell r="G16">
            <v>31</v>
          </cell>
          <cell r="H16">
            <v>13.32</v>
          </cell>
          <cell r="I16" t="str">
            <v>NE</v>
          </cell>
          <cell r="J16">
            <v>29.880000000000003</v>
          </cell>
          <cell r="K16">
            <v>0</v>
          </cell>
        </row>
        <row r="17">
          <cell r="B17">
            <v>28.116666666666671</v>
          </cell>
          <cell r="C17">
            <v>34.200000000000003</v>
          </cell>
          <cell r="D17">
            <v>23.3</v>
          </cell>
          <cell r="E17">
            <v>65.541666666666671</v>
          </cell>
          <cell r="F17">
            <v>88</v>
          </cell>
          <cell r="G17">
            <v>36</v>
          </cell>
          <cell r="H17">
            <v>14.04</v>
          </cell>
          <cell r="I17" t="str">
            <v>L</v>
          </cell>
          <cell r="J17">
            <v>28.8</v>
          </cell>
          <cell r="K17">
            <v>0</v>
          </cell>
        </row>
        <row r="18">
          <cell r="B18">
            <v>26.924999999999997</v>
          </cell>
          <cell r="C18">
            <v>34</v>
          </cell>
          <cell r="D18">
            <v>21.1</v>
          </cell>
          <cell r="E18">
            <v>70.916666666666671</v>
          </cell>
          <cell r="F18">
            <v>93</v>
          </cell>
          <cell r="G18">
            <v>38</v>
          </cell>
          <cell r="H18">
            <v>10.8</v>
          </cell>
          <cell r="I18" t="str">
            <v>SO</v>
          </cell>
          <cell r="J18">
            <v>30.96</v>
          </cell>
          <cell r="K18">
            <v>0</v>
          </cell>
        </row>
        <row r="19">
          <cell r="B19">
            <v>27.558333333333326</v>
          </cell>
          <cell r="C19">
            <v>33</v>
          </cell>
          <cell r="D19">
            <v>21.7</v>
          </cell>
          <cell r="E19">
            <v>64.375</v>
          </cell>
          <cell r="F19">
            <v>90</v>
          </cell>
          <cell r="G19">
            <v>39</v>
          </cell>
          <cell r="H19">
            <v>12.6</v>
          </cell>
          <cell r="I19" t="str">
            <v>NE</v>
          </cell>
          <cell r="J19">
            <v>27</v>
          </cell>
          <cell r="K19">
            <v>0</v>
          </cell>
        </row>
        <row r="20">
          <cell r="B20">
            <v>27.266666666666666</v>
          </cell>
          <cell r="C20">
            <v>34.200000000000003</v>
          </cell>
          <cell r="D20">
            <v>22.2</v>
          </cell>
          <cell r="E20">
            <v>66.791666666666671</v>
          </cell>
          <cell r="F20">
            <v>91</v>
          </cell>
          <cell r="G20">
            <v>35</v>
          </cell>
          <cell r="H20">
            <v>13.32</v>
          </cell>
          <cell r="I20" t="str">
            <v>N</v>
          </cell>
          <cell r="J20">
            <v>21.96</v>
          </cell>
          <cell r="K20">
            <v>0</v>
          </cell>
        </row>
        <row r="21">
          <cell r="B21">
            <v>26.570833333333336</v>
          </cell>
          <cell r="C21">
            <v>34</v>
          </cell>
          <cell r="D21">
            <v>22.5</v>
          </cell>
          <cell r="E21">
            <v>72.583333333333329</v>
          </cell>
          <cell r="F21">
            <v>91</v>
          </cell>
          <cell r="G21">
            <v>34</v>
          </cell>
          <cell r="H21">
            <v>14.04</v>
          </cell>
          <cell r="I21" t="str">
            <v>O</v>
          </cell>
          <cell r="J21">
            <v>28.8</v>
          </cell>
          <cell r="K21">
            <v>0</v>
          </cell>
        </row>
        <row r="22">
          <cell r="B22">
            <v>23.308333333333334</v>
          </cell>
          <cell r="C22">
            <v>27.9</v>
          </cell>
          <cell r="D22">
            <v>20.8</v>
          </cell>
          <cell r="E22">
            <v>87.041666666666671</v>
          </cell>
          <cell r="F22">
            <v>95</v>
          </cell>
          <cell r="G22">
            <v>63</v>
          </cell>
          <cell r="H22">
            <v>12.6</v>
          </cell>
          <cell r="I22" t="str">
            <v>S</v>
          </cell>
          <cell r="J22">
            <v>24.12</v>
          </cell>
          <cell r="K22">
            <v>15.600000000000001</v>
          </cell>
        </row>
        <row r="23">
          <cell r="B23">
            <v>25.204166666666669</v>
          </cell>
          <cell r="C23">
            <v>30.7</v>
          </cell>
          <cell r="D23">
            <v>21.9</v>
          </cell>
          <cell r="E23">
            <v>79.625</v>
          </cell>
          <cell r="F23">
            <v>95</v>
          </cell>
          <cell r="G23">
            <v>51</v>
          </cell>
          <cell r="H23">
            <v>11.879999999999999</v>
          </cell>
          <cell r="I23" t="str">
            <v>SE</v>
          </cell>
          <cell r="J23">
            <v>21.240000000000002</v>
          </cell>
          <cell r="K23">
            <v>0</v>
          </cell>
        </row>
        <row r="24">
          <cell r="B24">
            <v>25.566666666666663</v>
          </cell>
          <cell r="C24">
            <v>30.4</v>
          </cell>
          <cell r="D24">
            <v>21.9</v>
          </cell>
          <cell r="E24">
            <v>77.083333333333329</v>
          </cell>
          <cell r="F24">
            <v>92</v>
          </cell>
          <cell r="G24">
            <v>50</v>
          </cell>
          <cell r="H24">
            <v>12.96</v>
          </cell>
          <cell r="I24" t="str">
            <v>SE</v>
          </cell>
          <cell r="J24">
            <v>22.68</v>
          </cell>
          <cell r="K24">
            <v>0</v>
          </cell>
        </row>
        <row r="25">
          <cell r="B25">
            <v>25.5625</v>
          </cell>
          <cell r="C25">
            <v>30.9</v>
          </cell>
          <cell r="D25">
            <v>20.399999999999999</v>
          </cell>
          <cell r="E25">
            <v>69</v>
          </cell>
          <cell r="F25">
            <v>85</v>
          </cell>
          <cell r="G25">
            <v>51</v>
          </cell>
          <cell r="H25">
            <v>11.879999999999999</v>
          </cell>
          <cell r="I25" t="str">
            <v>SE</v>
          </cell>
          <cell r="J25">
            <v>26.64</v>
          </cell>
          <cell r="K25">
            <v>0</v>
          </cell>
        </row>
        <row r="26">
          <cell r="B26">
            <v>26.408333333333331</v>
          </cell>
          <cell r="C26">
            <v>31.9</v>
          </cell>
          <cell r="D26">
            <v>21.9</v>
          </cell>
          <cell r="E26">
            <v>67.75</v>
          </cell>
          <cell r="F26">
            <v>83</v>
          </cell>
          <cell r="G26">
            <v>48</v>
          </cell>
          <cell r="H26">
            <v>11.16</v>
          </cell>
          <cell r="I26" t="str">
            <v>SE</v>
          </cell>
          <cell r="J26">
            <v>21.240000000000002</v>
          </cell>
          <cell r="K26">
            <v>0</v>
          </cell>
        </row>
        <row r="27">
          <cell r="B27">
            <v>25.745833333333326</v>
          </cell>
          <cell r="C27">
            <v>32.299999999999997</v>
          </cell>
          <cell r="D27">
            <v>22</v>
          </cell>
          <cell r="E27">
            <v>76.791666666666671</v>
          </cell>
          <cell r="F27">
            <v>91</v>
          </cell>
          <cell r="G27">
            <v>49</v>
          </cell>
          <cell r="H27">
            <v>16.920000000000002</v>
          </cell>
          <cell r="I27" t="str">
            <v>SE</v>
          </cell>
          <cell r="J27">
            <v>32.76</v>
          </cell>
          <cell r="K27">
            <v>0</v>
          </cell>
        </row>
        <row r="28">
          <cell r="B28">
            <v>26.570833333333326</v>
          </cell>
          <cell r="C28">
            <v>33.4</v>
          </cell>
          <cell r="D28">
            <v>21.4</v>
          </cell>
          <cell r="E28">
            <v>71.708333333333329</v>
          </cell>
          <cell r="F28">
            <v>93</v>
          </cell>
          <cell r="G28">
            <v>41</v>
          </cell>
          <cell r="H28">
            <v>8.64</v>
          </cell>
          <cell r="I28" t="str">
            <v>SE</v>
          </cell>
          <cell r="J28">
            <v>18.36</v>
          </cell>
          <cell r="K28">
            <v>0</v>
          </cell>
        </row>
        <row r="29">
          <cell r="B29">
            <v>26.970833333333342</v>
          </cell>
          <cell r="C29">
            <v>33.5</v>
          </cell>
          <cell r="D29">
            <v>22</v>
          </cell>
          <cell r="E29">
            <v>71.791666666666671</v>
          </cell>
          <cell r="F29">
            <v>90</v>
          </cell>
          <cell r="G29">
            <v>43</v>
          </cell>
          <cell r="H29">
            <v>11.16</v>
          </cell>
          <cell r="I29" t="str">
            <v>S</v>
          </cell>
          <cell r="J29">
            <v>28.8</v>
          </cell>
          <cell r="K29">
            <v>0</v>
          </cell>
        </row>
        <row r="30">
          <cell r="B30">
            <v>26.266666666666666</v>
          </cell>
          <cell r="C30">
            <v>32.1</v>
          </cell>
          <cell r="D30">
            <v>21.9</v>
          </cell>
          <cell r="E30">
            <v>76.041666666666671</v>
          </cell>
          <cell r="F30">
            <v>93</v>
          </cell>
          <cell r="G30">
            <v>52</v>
          </cell>
          <cell r="H30">
            <v>20.16</v>
          </cell>
          <cell r="I30" t="str">
            <v>NE</v>
          </cell>
          <cell r="J30">
            <v>45.72</v>
          </cell>
          <cell r="K30">
            <v>0</v>
          </cell>
        </row>
        <row r="31">
          <cell r="B31">
            <v>24.183333333333326</v>
          </cell>
          <cell r="C31">
            <v>30.6</v>
          </cell>
          <cell r="D31">
            <v>21.5</v>
          </cell>
          <cell r="E31">
            <v>84.458333333333329</v>
          </cell>
          <cell r="F31">
            <v>95</v>
          </cell>
          <cell r="G31">
            <v>55</v>
          </cell>
          <cell r="H31">
            <v>19.079999999999998</v>
          </cell>
          <cell r="I31" t="str">
            <v>N</v>
          </cell>
          <cell r="J31">
            <v>37.440000000000005</v>
          </cell>
          <cell r="K31">
            <v>34.799999999999997</v>
          </cell>
        </row>
        <row r="32">
          <cell r="B32">
            <v>25.075000000000003</v>
          </cell>
          <cell r="C32">
            <v>30.5</v>
          </cell>
          <cell r="D32">
            <v>21.2</v>
          </cell>
          <cell r="E32">
            <v>81.125</v>
          </cell>
          <cell r="F32">
            <v>96</v>
          </cell>
          <cell r="G32">
            <v>50</v>
          </cell>
          <cell r="H32">
            <v>13.32</v>
          </cell>
          <cell r="I32" t="str">
            <v>S</v>
          </cell>
          <cell r="J32">
            <v>25.2</v>
          </cell>
          <cell r="K32">
            <v>0</v>
          </cell>
        </row>
        <row r="33">
          <cell r="B33">
            <v>25.058333333333334</v>
          </cell>
          <cell r="C33">
            <v>31</v>
          </cell>
          <cell r="D33">
            <v>20.5</v>
          </cell>
          <cell r="E33">
            <v>70.666666666666671</v>
          </cell>
          <cell r="F33">
            <v>91</v>
          </cell>
          <cell r="G33">
            <v>47</v>
          </cell>
          <cell r="H33">
            <v>15.48</v>
          </cell>
          <cell r="I33" t="str">
            <v>SE</v>
          </cell>
          <cell r="J33">
            <v>26.64</v>
          </cell>
          <cell r="K33">
            <v>0</v>
          </cell>
        </row>
        <row r="34">
          <cell r="B34">
            <v>24.558333333333337</v>
          </cell>
          <cell r="C34">
            <v>31.5</v>
          </cell>
          <cell r="D34">
            <v>19</v>
          </cell>
          <cell r="E34">
            <v>63.75</v>
          </cell>
          <cell r="F34">
            <v>79</v>
          </cell>
          <cell r="G34">
            <v>36</v>
          </cell>
          <cell r="H34">
            <v>12.96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24.874999999999996</v>
          </cell>
          <cell r="C35">
            <v>31.6</v>
          </cell>
          <cell r="D35">
            <v>19.399999999999999</v>
          </cell>
          <cell r="E35">
            <v>64.5</v>
          </cell>
          <cell r="F35">
            <v>84</v>
          </cell>
          <cell r="G35">
            <v>37</v>
          </cell>
          <cell r="H35">
            <v>13.32</v>
          </cell>
          <cell r="I35" t="str">
            <v>SE</v>
          </cell>
          <cell r="J35">
            <v>23.400000000000002</v>
          </cell>
          <cell r="K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25.633333333333336</v>
          </cell>
          <cell r="C5">
            <v>31.2</v>
          </cell>
          <cell r="D5">
            <v>21.2</v>
          </cell>
          <cell r="E5">
            <v>75.208333333333329</v>
          </cell>
          <cell r="F5">
            <v>86</v>
          </cell>
          <cell r="G5">
            <v>63</v>
          </cell>
          <cell r="H5">
            <v>15.48</v>
          </cell>
          <cell r="I5" t="str">
            <v>NO</v>
          </cell>
          <cell r="J5">
            <v>34.56</v>
          </cell>
          <cell r="K5">
            <v>0</v>
          </cell>
        </row>
        <row r="6">
          <cell r="B6">
            <v>25.170833333333334</v>
          </cell>
          <cell r="C6">
            <v>30.6</v>
          </cell>
          <cell r="D6">
            <v>21.9</v>
          </cell>
          <cell r="E6">
            <v>77.916666666666671</v>
          </cell>
          <cell r="F6">
            <v>85</v>
          </cell>
          <cell r="G6">
            <v>67</v>
          </cell>
          <cell r="H6">
            <v>12.24</v>
          </cell>
          <cell r="I6" t="str">
            <v>NO</v>
          </cell>
          <cell r="J6">
            <v>35.64</v>
          </cell>
          <cell r="K6">
            <v>0</v>
          </cell>
        </row>
        <row r="7">
          <cell r="B7">
            <v>25.695833333333329</v>
          </cell>
          <cell r="C7">
            <v>31.8</v>
          </cell>
          <cell r="D7">
            <v>22</v>
          </cell>
          <cell r="E7">
            <v>77</v>
          </cell>
          <cell r="F7">
            <v>86</v>
          </cell>
          <cell r="G7">
            <v>62</v>
          </cell>
          <cell r="H7">
            <v>15.120000000000001</v>
          </cell>
          <cell r="I7" t="str">
            <v>NO</v>
          </cell>
          <cell r="J7">
            <v>36.36</v>
          </cell>
          <cell r="K7">
            <v>0</v>
          </cell>
        </row>
        <row r="8">
          <cell r="B8">
            <v>25.208333333333339</v>
          </cell>
          <cell r="C8">
            <v>29.9</v>
          </cell>
          <cell r="D8">
            <v>21.4</v>
          </cell>
          <cell r="E8">
            <v>76.916666666666671</v>
          </cell>
          <cell r="F8">
            <v>85</v>
          </cell>
          <cell r="G8">
            <v>67</v>
          </cell>
          <cell r="H8">
            <v>18</v>
          </cell>
          <cell r="I8" t="str">
            <v>NO</v>
          </cell>
          <cell r="J8">
            <v>37.080000000000005</v>
          </cell>
          <cell r="K8">
            <v>0</v>
          </cell>
        </row>
        <row r="9">
          <cell r="B9">
            <v>23.712500000000002</v>
          </cell>
          <cell r="C9">
            <v>26.4</v>
          </cell>
          <cell r="D9">
            <v>21.2</v>
          </cell>
          <cell r="E9">
            <v>80.791666666666671</v>
          </cell>
          <cell r="F9">
            <v>88</v>
          </cell>
          <cell r="G9">
            <v>71</v>
          </cell>
          <cell r="H9">
            <v>20.16</v>
          </cell>
          <cell r="I9" t="str">
            <v>NO</v>
          </cell>
          <cell r="J9">
            <v>42.480000000000004</v>
          </cell>
          <cell r="K9">
            <v>12.200000000000001</v>
          </cell>
        </row>
        <row r="10">
          <cell r="B10">
            <v>24.574999999999999</v>
          </cell>
          <cell r="C10">
            <v>30.3</v>
          </cell>
          <cell r="D10">
            <v>20.399999999999999</v>
          </cell>
          <cell r="E10">
            <v>79.5</v>
          </cell>
          <cell r="F10">
            <v>89</v>
          </cell>
          <cell r="G10">
            <v>65</v>
          </cell>
          <cell r="H10">
            <v>9.7200000000000006</v>
          </cell>
          <cell r="I10" t="str">
            <v>NO</v>
          </cell>
          <cell r="J10">
            <v>21.96</v>
          </cell>
          <cell r="K10">
            <v>0</v>
          </cell>
        </row>
        <row r="11">
          <cell r="B11">
            <v>26.629166666666663</v>
          </cell>
          <cell r="C11">
            <v>33.200000000000003</v>
          </cell>
          <cell r="D11">
            <v>21.9</v>
          </cell>
          <cell r="E11">
            <v>72.5</v>
          </cell>
          <cell r="F11">
            <v>85</v>
          </cell>
          <cell r="G11">
            <v>54</v>
          </cell>
          <cell r="H11">
            <v>8.2799999999999994</v>
          </cell>
          <cell r="I11" t="str">
            <v>NO</v>
          </cell>
          <cell r="J11">
            <v>19.8</v>
          </cell>
          <cell r="K11">
            <v>0</v>
          </cell>
        </row>
        <row r="12">
          <cell r="B12">
            <v>27.295833333333338</v>
          </cell>
          <cell r="C12">
            <v>33.5</v>
          </cell>
          <cell r="D12">
            <v>22.2</v>
          </cell>
          <cell r="E12">
            <v>70.458333333333329</v>
          </cell>
          <cell r="F12">
            <v>83</v>
          </cell>
          <cell r="G12">
            <v>55</v>
          </cell>
          <cell r="H12">
            <v>11.16</v>
          </cell>
          <cell r="I12" t="str">
            <v>NO</v>
          </cell>
          <cell r="J12">
            <v>29.52</v>
          </cell>
          <cell r="K12">
            <v>0</v>
          </cell>
        </row>
        <row r="13">
          <cell r="B13">
            <v>27.712499999999995</v>
          </cell>
          <cell r="C13">
            <v>33.299999999999997</v>
          </cell>
          <cell r="D13">
            <v>23.1</v>
          </cell>
          <cell r="E13">
            <v>65.708333333333329</v>
          </cell>
          <cell r="F13">
            <v>77</v>
          </cell>
          <cell r="G13">
            <v>51</v>
          </cell>
          <cell r="H13">
            <v>19.079999999999998</v>
          </cell>
          <cell r="I13" t="str">
            <v>N</v>
          </cell>
          <cell r="J13">
            <v>45.36</v>
          </cell>
          <cell r="K13">
            <v>0</v>
          </cell>
        </row>
        <row r="14">
          <cell r="B14">
            <v>27.629166666666674</v>
          </cell>
          <cell r="C14">
            <v>33</v>
          </cell>
          <cell r="D14">
            <v>22.8</v>
          </cell>
          <cell r="E14">
            <v>68.166666666666671</v>
          </cell>
          <cell r="F14">
            <v>78</v>
          </cell>
          <cell r="G14">
            <v>58</v>
          </cell>
          <cell r="H14">
            <v>12.96</v>
          </cell>
          <cell r="I14" t="str">
            <v>NO</v>
          </cell>
          <cell r="J14">
            <v>32.76</v>
          </cell>
          <cell r="K14">
            <v>0</v>
          </cell>
        </row>
        <row r="15">
          <cell r="B15">
            <v>26.274999999999995</v>
          </cell>
          <cell r="C15">
            <v>33.6</v>
          </cell>
          <cell r="D15">
            <v>20.8</v>
          </cell>
          <cell r="E15">
            <v>71.166666666666671</v>
          </cell>
          <cell r="F15">
            <v>81</v>
          </cell>
          <cell r="G15">
            <v>58</v>
          </cell>
          <cell r="H15">
            <v>17.64</v>
          </cell>
          <cell r="I15" t="str">
            <v>NO</v>
          </cell>
          <cell r="J15">
            <v>46.080000000000005</v>
          </cell>
          <cell r="K15">
            <v>0</v>
          </cell>
        </row>
        <row r="16">
          <cell r="B16">
            <v>26.883333333333329</v>
          </cell>
          <cell r="C16">
            <v>33.799999999999997</v>
          </cell>
          <cell r="D16">
            <v>22.8</v>
          </cell>
          <cell r="E16">
            <v>69.25</v>
          </cell>
          <cell r="F16">
            <v>77</v>
          </cell>
          <cell r="G16">
            <v>56</v>
          </cell>
          <cell r="H16">
            <v>21.6</v>
          </cell>
          <cell r="I16" t="str">
            <v>NO</v>
          </cell>
          <cell r="J16">
            <v>45.36</v>
          </cell>
          <cell r="K16">
            <v>0</v>
          </cell>
        </row>
        <row r="17">
          <cell r="B17">
            <v>23.154166666666672</v>
          </cell>
          <cell r="C17">
            <v>28.3</v>
          </cell>
          <cell r="D17">
            <v>20.9</v>
          </cell>
          <cell r="E17">
            <v>80.375</v>
          </cell>
          <cell r="F17">
            <v>87</v>
          </cell>
          <cell r="G17">
            <v>71</v>
          </cell>
          <cell r="H17">
            <v>17.28</v>
          </cell>
          <cell r="I17" t="str">
            <v>SO</v>
          </cell>
          <cell r="J17">
            <v>36.36</v>
          </cell>
          <cell r="K17">
            <v>0</v>
          </cell>
        </row>
        <row r="18">
          <cell r="B18">
            <v>24.237500000000001</v>
          </cell>
          <cell r="C18">
            <v>32.299999999999997</v>
          </cell>
          <cell r="D18">
            <v>17.7</v>
          </cell>
          <cell r="E18">
            <v>67.666666666666671</v>
          </cell>
          <cell r="F18">
            <v>77</v>
          </cell>
          <cell r="G18">
            <v>55</v>
          </cell>
          <cell r="H18">
            <v>14.4</v>
          </cell>
          <cell r="I18" t="str">
            <v>NO</v>
          </cell>
          <cell r="J18">
            <v>40.32</v>
          </cell>
          <cell r="K18">
            <v>0</v>
          </cell>
        </row>
        <row r="19">
          <cell r="B19">
            <v>25.450000000000003</v>
          </cell>
          <cell r="C19">
            <v>32.5</v>
          </cell>
          <cell r="D19">
            <v>19.600000000000001</v>
          </cell>
          <cell r="E19">
            <v>68.916666666666671</v>
          </cell>
          <cell r="F19">
            <v>81</v>
          </cell>
          <cell r="G19">
            <v>55</v>
          </cell>
          <cell r="H19">
            <v>20.16</v>
          </cell>
          <cell r="I19" t="str">
            <v>NO</v>
          </cell>
          <cell r="J19">
            <v>48.24</v>
          </cell>
          <cell r="K19">
            <v>0</v>
          </cell>
        </row>
        <row r="20">
          <cell r="B20">
            <v>23.045833333333334</v>
          </cell>
          <cell r="C20">
            <v>29.3</v>
          </cell>
          <cell r="D20">
            <v>20</v>
          </cell>
          <cell r="E20">
            <v>75.708333333333329</v>
          </cell>
          <cell r="F20">
            <v>87</v>
          </cell>
          <cell r="G20">
            <v>59</v>
          </cell>
          <cell r="H20">
            <v>16.559999999999999</v>
          </cell>
          <cell r="I20" t="str">
            <v>NO</v>
          </cell>
          <cell r="J20">
            <v>47.88</v>
          </cell>
          <cell r="K20">
            <v>115.80000000000001</v>
          </cell>
        </row>
        <row r="21">
          <cell r="B21">
            <v>19.262499999999999</v>
          </cell>
          <cell r="C21">
            <v>22.3</v>
          </cell>
          <cell r="D21">
            <v>17.100000000000001</v>
          </cell>
          <cell r="E21">
            <v>88</v>
          </cell>
          <cell r="F21">
            <v>95</v>
          </cell>
          <cell r="G21">
            <v>83</v>
          </cell>
          <cell r="H21">
            <v>15.120000000000001</v>
          </cell>
          <cell r="I21" t="str">
            <v>S</v>
          </cell>
          <cell r="J21">
            <v>33.840000000000003</v>
          </cell>
          <cell r="K21">
            <v>0.2</v>
          </cell>
        </row>
        <row r="22">
          <cell r="B22">
            <v>19.675000000000001</v>
          </cell>
          <cell r="C22">
            <v>24.4</v>
          </cell>
          <cell r="D22">
            <v>17.2</v>
          </cell>
          <cell r="E22">
            <v>86.166666666666671</v>
          </cell>
          <cell r="F22">
            <v>89</v>
          </cell>
          <cell r="G22">
            <v>81</v>
          </cell>
          <cell r="H22">
            <v>12.24</v>
          </cell>
          <cell r="I22" t="str">
            <v>S</v>
          </cell>
          <cell r="J22">
            <v>25.2</v>
          </cell>
          <cell r="K22">
            <v>0</v>
          </cell>
        </row>
        <row r="23">
          <cell r="B23">
            <v>21.574999999999999</v>
          </cell>
          <cell r="C23">
            <v>26.2</v>
          </cell>
          <cell r="D23">
            <v>19.399999999999999</v>
          </cell>
          <cell r="E23">
            <v>83.791666666666671</v>
          </cell>
          <cell r="F23">
            <v>91</v>
          </cell>
          <cell r="G23">
            <v>75</v>
          </cell>
          <cell r="H23">
            <v>11.520000000000001</v>
          </cell>
          <cell r="I23" t="str">
            <v>O</v>
          </cell>
          <cell r="J23">
            <v>22.68</v>
          </cell>
          <cell r="K23">
            <v>0</v>
          </cell>
        </row>
        <row r="24">
          <cell r="B24">
            <v>22.229166666666668</v>
          </cell>
          <cell r="C24">
            <v>28.9</v>
          </cell>
          <cell r="D24">
            <v>17.399999999999999</v>
          </cell>
          <cell r="E24">
            <v>79.458333333333329</v>
          </cell>
          <cell r="F24">
            <v>89</v>
          </cell>
          <cell r="G24">
            <v>61</v>
          </cell>
          <cell r="H24">
            <v>19.079999999999998</v>
          </cell>
          <cell r="I24" t="str">
            <v>NO</v>
          </cell>
          <cell r="J24">
            <v>37.440000000000005</v>
          </cell>
          <cell r="K24">
            <v>0.2</v>
          </cell>
        </row>
        <row r="25">
          <cell r="B25">
            <v>22.887500000000003</v>
          </cell>
          <cell r="C25">
            <v>29.3</v>
          </cell>
          <cell r="D25">
            <v>18</v>
          </cell>
          <cell r="E25">
            <v>70.958333333333329</v>
          </cell>
          <cell r="F25">
            <v>84</v>
          </cell>
          <cell r="G25">
            <v>49</v>
          </cell>
          <cell r="H25">
            <v>23.400000000000002</v>
          </cell>
          <cell r="I25" t="str">
            <v>O</v>
          </cell>
          <cell r="J25">
            <v>48.96</v>
          </cell>
          <cell r="K25">
            <v>0</v>
          </cell>
        </row>
        <row r="26">
          <cell r="B26">
            <v>23.008333333333336</v>
          </cell>
          <cell r="C26">
            <v>30.6</v>
          </cell>
          <cell r="D26">
            <v>17.600000000000001</v>
          </cell>
          <cell r="E26">
            <v>70.083333333333329</v>
          </cell>
          <cell r="F26">
            <v>79</v>
          </cell>
          <cell r="G26">
            <v>57</v>
          </cell>
          <cell r="H26">
            <v>18</v>
          </cell>
          <cell r="I26" t="str">
            <v>NO</v>
          </cell>
          <cell r="J26">
            <v>34.92</v>
          </cell>
          <cell r="K26">
            <v>0.4</v>
          </cell>
        </row>
        <row r="27">
          <cell r="B27">
            <v>24.083333333333332</v>
          </cell>
          <cell r="C27">
            <v>29.8</v>
          </cell>
          <cell r="D27">
            <v>20.7</v>
          </cell>
          <cell r="E27">
            <v>76.25</v>
          </cell>
          <cell r="F27">
            <v>85</v>
          </cell>
          <cell r="G27">
            <v>63</v>
          </cell>
          <cell r="H27">
            <v>15.48</v>
          </cell>
          <cell r="I27" t="str">
            <v>NO</v>
          </cell>
          <cell r="J27">
            <v>25.2</v>
          </cell>
          <cell r="K27">
            <v>0</v>
          </cell>
        </row>
        <row r="28">
          <cell r="B28">
            <v>24.825000000000003</v>
          </cell>
          <cell r="C28">
            <v>31.4</v>
          </cell>
          <cell r="D28">
            <v>20.8</v>
          </cell>
          <cell r="E28">
            <v>73.375</v>
          </cell>
          <cell r="F28">
            <v>84</v>
          </cell>
          <cell r="G28">
            <v>59</v>
          </cell>
          <cell r="H28">
            <v>10.8</v>
          </cell>
          <cell r="I28" t="str">
            <v>NO</v>
          </cell>
          <cell r="J28">
            <v>24.840000000000003</v>
          </cell>
          <cell r="K28">
            <v>0.2</v>
          </cell>
        </row>
        <row r="29">
          <cell r="B29">
            <v>25.679166666666671</v>
          </cell>
          <cell r="C29">
            <v>32.799999999999997</v>
          </cell>
          <cell r="D29">
            <v>20.6</v>
          </cell>
          <cell r="E29">
            <v>70.625</v>
          </cell>
          <cell r="F29">
            <v>81</v>
          </cell>
          <cell r="G29">
            <v>54</v>
          </cell>
          <cell r="H29">
            <v>12.96</v>
          </cell>
          <cell r="I29" t="str">
            <v>NO</v>
          </cell>
          <cell r="J29">
            <v>36.36</v>
          </cell>
          <cell r="K29">
            <v>8</v>
          </cell>
        </row>
        <row r="30">
          <cell r="B30">
            <v>22.554166666666671</v>
          </cell>
          <cell r="C30">
            <v>29</v>
          </cell>
          <cell r="D30">
            <v>19.3</v>
          </cell>
          <cell r="E30">
            <v>81.333333333333329</v>
          </cell>
          <cell r="F30">
            <v>88</v>
          </cell>
          <cell r="G30">
            <v>71</v>
          </cell>
          <cell r="H30">
            <v>13.68</v>
          </cell>
          <cell r="I30" t="str">
            <v>NO</v>
          </cell>
          <cell r="J30">
            <v>42.12</v>
          </cell>
          <cell r="K30">
            <v>79.400000000000006</v>
          </cell>
        </row>
        <row r="31">
          <cell r="B31">
            <v>22.266666666666666</v>
          </cell>
          <cell r="C31">
            <v>28.3</v>
          </cell>
          <cell r="D31">
            <v>19.399999999999999</v>
          </cell>
          <cell r="E31">
            <v>85.708333333333329</v>
          </cell>
          <cell r="F31">
            <v>91</v>
          </cell>
          <cell r="G31">
            <v>76</v>
          </cell>
          <cell r="H31">
            <v>19.440000000000001</v>
          </cell>
          <cell r="I31" t="str">
            <v>NO</v>
          </cell>
          <cell r="J31">
            <v>38.519999999999996</v>
          </cell>
          <cell r="K31">
            <v>0</v>
          </cell>
        </row>
        <row r="32">
          <cell r="B32">
            <v>22.708333333333329</v>
          </cell>
          <cell r="C32">
            <v>28.6</v>
          </cell>
          <cell r="D32">
            <v>18</v>
          </cell>
          <cell r="E32">
            <v>81.208333333333329</v>
          </cell>
          <cell r="F32">
            <v>90</v>
          </cell>
          <cell r="G32">
            <v>65</v>
          </cell>
          <cell r="H32">
            <v>17.64</v>
          </cell>
          <cell r="I32" t="str">
            <v>O</v>
          </cell>
          <cell r="J32">
            <v>32.4</v>
          </cell>
          <cell r="K32">
            <v>0.2</v>
          </cell>
        </row>
        <row r="33">
          <cell r="B33">
            <v>22.895833333333332</v>
          </cell>
          <cell r="C33">
            <v>28.7</v>
          </cell>
          <cell r="D33">
            <v>19</v>
          </cell>
          <cell r="E33">
            <v>75.541666666666671</v>
          </cell>
          <cell r="F33">
            <v>84</v>
          </cell>
          <cell r="G33">
            <v>60</v>
          </cell>
          <cell r="H33">
            <v>27.36</v>
          </cell>
          <cell r="I33" t="str">
            <v>O</v>
          </cell>
          <cell r="J33">
            <v>48.96</v>
          </cell>
          <cell r="K33">
            <v>0</v>
          </cell>
        </row>
        <row r="34">
          <cell r="B34">
            <v>22.279166666666669</v>
          </cell>
          <cell r="C34">
            <v>28.9</v>
          </cell>
          <cell r="D34">
            <v>17.600000000000001</v>
          </cell>
          <cell r="E34">
            <v>72.125</v>
          </cell>
          <cell r="F34">
            <v>82</v>
          </cell>
          <cell r="G34">
            <v>55</v>
          </cell>
          <cell r="H34">
            <v>25.2</v>
          </cell>
          <cell r="I34" t="str">
            <v>NO</v>
          </cell>
          <cell r="J34">
            <v>40.680000000000007</v>
          </cell>
          <cell r="K34">
            <v>0</v>
          </cell>
        </row>
        <row r="35">
          <cell r="B35">
            <v>22.416666666666675</v>
          </cell>
          <cell r="C35">
            <v>28.7</v>
          </cell>
          <cell r="D35">
            <v>17.3</v>
          </cell>
          <cell r="E35">
            <v>70.125</v>
          </cell>
          <cell r="F35">
            <v>81</v>
          </cell>
          <cell r="G35">
            <v>58</v>
          </cell>
          <cell r="H35">
            <v>20.88</v>
          </cell>
          <cell r="I35" t="str">
            <v>NO</v>
          </cell>
          <cell r="J35">
            <v>40.680000000000007</v>
          </cell>
          <cell r="K35">
            <v>0</v>
          </cell>
        </row>
        <row r="36">
          <cell r="I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28.429166666666671</v>
          </cell>
          <cell r="C5">
            <v>35.4</v>
          </cell>
          <cell r="D5">
            <v>24.9</v>
          </cell>
          <cell r="E5">
            <v>71.083333333333329</v>
          </cell>
          <cell r="F5">
            <v>84</v>
          </cell>
          <cell r="G5">
            <v>47</v>
          </cell>
          <cell r="H5">
            <v>11.520000000000001</v>
          </cell>
          <cell r="I5" t="str">
            <v>N</v>
          </cell>
          <cell r="J5">
            <v>27.36</v>
          </cell>
          <cell r="K5">
            <v>0</v>
          </cell>
        </row>
        <row r="6">
          <cell r="B6">
            <v>30.149999999999991</v>
          </cell>
          <cell r="C6">
            <v>36.700000000000003</v>
          </cell>
          <cell r="D6">
            <v>25.5</v>
          </cell>
          <cell r="E6">
            <v>63.833333333333336</v>
          </cell>
          <cell r="F6">
            <v>83</v>
          </cell>
          <cell r="G6">
            <v>39</v>
          </cell>
          <cell r="H6">
            <v>14.4</v>
          </cell>
          <cell r="I6" t="str">
            <v>N</v>
          </cell>
          <cell r="J6">
            <v>37.440000000000005</v>
          </cell>
          <cell r="K6">
            <v>0</v>
          </cell>
        </row>
        <row r="7">
          <cell r="B7">
            <v>30.525000000000002</v>
          </cell>
          <cell r="C7">
            <v>36.4</v>
          </cell>
          <cell r="D7">
            <v>25.8</v>
          </cell>
          <cell r="E7">
            <v>61.125</v>
          </cell>
          <cell r="F7">
            <v>82</v>
          </cell>
          <cell r="G7">
            <v>40</v>
          </cell>
          <cell r="H7">
            <v>15.840000000000002</v>
          </cell>
          <cell r="I7" t="str">
            <v>N</v>
          </cell>
          <cell r="J7">
            <v>36.72</v>
          </cell>
          <cell r="K7">
            <v>0</v>
          </cell>
        </row>
        <row r="8">
          <cell r="B8">
            <v>30.466666666666669</v>
          </cell>
          <cell r="C8">
            <v>35.4</v>
          </cell>
          <cell r="D8">
            <v>26.6</v>
          </cell>
          <cell r="E8">
            <v>61.833333333333336</v>
          </cell>
          <cell r="F8">
            <v>78</v>
          </cell>
          <cell r="G8">
            <v>43</v>
          </cell>
          <cell r="H8">
            <v>14.76</v>
          </cell>
          <cell r="I8" t="str">
            <v>N</v>
          </cell>
          <cell r="J8">
            <v>35.64</v>
          </cell>
          <cell r="K8">
            <v>0</v>
          </cell>
        </row>
        <row r="9">
          <cell r="B9">
            <v>25.724999999999998</v>
          </cell>
          <cell r="C9">
            <v>30.8</v>
          </cell>
          <cell r="D9">
            <v>22.7</v>
          </cell>
          <cell r="E9">
            <v>83.083333333333329</v>
          </cell>
          <cell r="F9">
            <v>91</v>
          </cell>
          <cell r="G9">
            <v>56</v>
          </cell>
          <cell r="H9">
            <v>18.36</v>
          </cell>
          <cell r="I9" t="str">
            <v>SO</v>
          </cell>
          <cell r="J9">
            <v>39.6</v>
          </cell>
          <cell r="K9">
            <v>0.4</v>
          </cell>
        </row>
        <row r="10">
          <cell r="B10">
            <v>27.037499999999994</v>
          </cell>
          <cell r="C10">
            <v>33.4</v>
          </cell>
          <cell r="D10">
            <v>23.4</v>
          </cell>
          <cell r="E10">
            <v>81.833333333333329</v>
          </cell>
          <cell r="F10">
            <v>92</v>
          </cell>
          <cell r="G10">
            <v>59</v>
          </cell>
          <cell r="H10">
            <v>6.48</v>
          </cell>
          <cell r="I10" t="str">
            <v>NE</v>
          </cell>
          <cell r="J10">
            <v>14.4</v>
          </cell>
          <cell r="K10">
            <v>0</v>
          </cell>
        </row>
        <row r="11">
          <cell r="B11">
            <v>29.50833333333334</v>
          </cell>
          <cell r="C11">
            <v>36.299999999999997</v>
          </cell>
          <cell r="D11">
            <v>24.7</v>
          </cell>
          <cell r="E11">
            <v>73.25</v>
          </cell>
          <cell r="F11">
            <v>89</v>
          </cell>
          <cell r="G11">
            <v>48</v>
          </cell>
          <cell r="H11">
            <v>6.48</v>
          </cell>
          <cell r="I11" t="str">
            <v>O</v>
          </cell>
          <cell r="J11">
            <v>19.8</v>
          </cell>
          <cell r="K11">
            <v>0</v>
          </cell>
        </row>
        <row r="12">
          <cell r="B12">
            <v>30.150000000000002</v>
          </cell>
          <cell r="C12">
            <v>35.700000000000003</v>
          </cell>
          <cell r="D12">
            <v>26</v>
          </cell>
          <cell r="E12">
            <v>69.083333333333329</v>
          </cell>
          <cell r="F12">
            <v>86</v>
          </cell>
          <cell r="G12">
            <v>45</v>
          </cell>
          <cell r="H12">
            <v>12.96</v>
          </cell>
          <cell r="I12" t="str">
            <v>N</v>
          </cell>
          <cell r="J12">
            <v>34.92</v>
          </cell>
          <cell r="K12">
            <v>0</v>
          </cell>
        </row>
        <row r="13">
          <cell r="B13">
            <v>30.599999999999998</v>
          </cell>
          <cell r="C13">
            <v>36.9</v>
          </cell>
          <cell r="D13">
            <v>25.5</v>
          </cell>
          <cell r="E13">
            <v>60.041666666666664</v>
          </cell>
          <cell r="F13">
            <v>79</v>
          </cell>
          <cell r="G13">
            <v>38</v>
          </cell>
          <cell r="H13">
            <v>19.440000000000001</v>
          </cell>
          <cell r="I13" t="str">
            <v>N</v>
          </cell>
          <cell r="J13">
            <v>47.16</v>
          </cell>
          <cell r="K13">
            <v>0</v>
          </cell>
        </row>
        <row r="14">
          <cell r="B14">
            <v>30.954166666666669</v>
          </cell>
          <cell r="C14">
            <v>37.1</v>
          </cell>
          <cell r="D14">
            <v>25.3</v>
          </cell>
          <cell r="E14">
            <v>58.958333333333336</v>
          </cell>
          <cell r="F14">
            <v>80</v>
          </cell>
          <cell r="G14">
            <v>39</v>
          </cell>
          <cell r="H14">
            <v>12.6</v>
          </cell>
          <cell r="I14" t="str">
            <v>NE</v>
          </cell>
          <cell r="J14">
            <v>30.6</v>
          </cell>
          <cell r="K14">
            <v>0</v>
          </cell>
        </row>
        <row r="15">
          <cell r="B15">
            <v>30.266666666666662</v>
          </cell>
          <cell r="C15">
            <v>37</v>
          </cell>
          <cell r="D15">
            <v>26</v>
          </cell>
          <cell r="E15">
            <v>63.458333333333336</v>
          </cell>
          <cell r="F15">
            <v>79</v>
          </cell>
          <cell r="G15">
            <v>40</v>
          </cell>
          <cell r="H15">
            <v>11.879999999999999</v>
          </cell>
          <cell r="I15" t="str">
            <v>N</v>
          </cell>
          <cell r="J15">
            <v>36</v>
          </cell>
          <cell r="K15">
            <v>0</v>
          </cell>
        </row>
        <row r="16">
          <cell r="B16">
            <v>30.474999999999998</v>
          </cell>
          <cell r="C16">
            <v>38</v>
          </cell>
          <cell r="D16">
            <v>25.3</v>
          </cell>
          <cell r="E16">
            <v>61.875</v>
          </cell>
          <cell r="F16">
            <v>80</v>
          </cell>
          <cell r="G16">
            <v>33</v>
          </cell>
          <cell r="H16">
            <v>20.16</v>
          </cell>
          <cell r="I16" t="str">
            <v>N</v>
          </cell>
          <cell r="J16">
            <v>63.72</v>
          </cell>
          <cell r="K16">
            <v>0</v>
          </cell>
        </row>
        <row r="17">
          <cell r="B17">
            <v>26.179166666666664</v>
          </cell>
          <cell r="C17">
            <v>30.8</v>
          </cell>
          <cell r="D17">
            <v>22.7</v>
          </cell>
          <cell r="E17">
            <v>72.625</v>
          </cell>
          <cell r="F17">
            <v>82</v>
          </cell>
          <cell r="G17">
            <v>57</v>
          </cell>
          <cell r="H17">
            <v>18.720000000000002</v>
          </cell>
          <cell r="I17" t="str">
            <v>S</v>
          </cell>
          <cell r="J17">
            <v>45.72</v>
          </cell>
          <cell r="K17">
            <v>0</v>
          </cell>
        </row>
        <row r="18">
          <cell r="B18">
            <v>27.762500000000003</v>
          </cell>
          <cell r="C18">
            <v>36.4</v>
          </cell>
          <cell r="D18">
            <v>20.3</v>
          </cell>
          <cell r="E18">
            <v>61.791666666666664</v>
          </cell>
          <cell r="F18">
            <v>79</v>
          </cell>
          <cell r="G18">
            <v>31</v>
          </cell>
          <cell r="H18">
            <v>8.2799999999999994</v>
          </cell>
          <cell r="I18" t="str">
            <v>S</v>
          </cell>
          <cell r="J18">
            <v>25.56</v>
          </cell>
          <cell r="K18">
            <v>0</v>
          </cell>
        </row>
        <row r="19">
          <cell r="B19">
            <v>30.1875</v>
          </cell>
          <cell r="C19">
            <v>37.6</v>
          </cell>
          <cell r="D19">
            <v>23.7</v>
          </cell>
          <cell r="E19">
            <v>58.166666666666664</v>
          </cell>
          <cell r="F19">
            <v>81</v>
          </cell>
          <cell r="G19">
            <v>33</v>
          </cell>
          <cell r="H19">
            <v>12.96</v>
          </cell>
          <cell r="I19" t="str">
            <v>N</v>
          </cell>
          <cell r="J19">
            <v>36</v>
          </cell>
          <cell r="K19">
            <v>0</v>
          </cell>
        </row>
        <row r="20">
          <cell r="B20">
            <v>25.345833333333331</v>
          </cell>
          <cell r="C20">
            <v>32.200000000000003</v>
          </cell>
          <cell r="D20">
            <v>20.8</v>
          </cell>
          <cell r="E20">
            <v>74.166666666666671</v>
          </cell>
          <cell r="F20">
            <v>87</v>
          </cell>
          <cell r="G20">
            <v>44</v>
          </cell>
          <cell r="H20">
            <v>24.48</v>
          </cell>
          <cell r="I20" t="str">
            <v>S</v>
          </cell>
          <cell r="J20">
            <v>59.760000000000005</v>
          </cell>
          <cell r="K20">
            <v>1.4</v>
          </cell>
        </row>
        <row r="21">
          <cell r="B21">
            <v>21.037499999999998</v>
          </cell>
          <cell r="C21">
            <v>22.9</v>
          </cell>
          <cell r="D21">
            <v>18.5</v>
          </cell>
          <cell r="E21">
            <v>83.083333333333329</v>
          </cell>
          <cell r="F21">
            <v>88</v>
          </cell>
          <cell r="G21">
            <v>75</v>
          </cell>
          <cell r="H21">
            <v>18</v>
          </cell>
          <cell r="I21" t="str">
            <v>S</v>
          </cell>
          <cell r="J21">
            <v>37.800000000000004</v>
          </cell>
          <cell r="K21">
            <v>0.4</v>
          </cell>
        </row>
        <row r="22">
          <cell r="B22">
            <v>22.041666666666668</v>
          </cell>
          <cell r="C22">
            <v>27.3</v>
          </cell>
          <cell r="D22">
            <v>18.899999999999999</v>
          </cell>
          <cell r="E22">
            <v>74.833333333333329</v>
          </cell>
          <cell r="F22">
            <v>84</v>
          </cell>
          <cell r="G22">
            <v>58</v>
          </cell>
          <cell r="H22">
            <v>10.44</v>
          </cell>
          <cell r="I22" t="str">
            <v>S</v>
          </cell>
          <cell r="J22">
            <v>24.12</v>
          </cell>
          <cell r="K22">
            <v>0</v>
          </cell>
        </row>
        <row r="23">
          <cell r="B23">
            <v>23.258333333333336</v>
          </cell>
          <cell r="C23">
            <v>29.6</v>
          </cell>
          <cell r="D23">
            <v>18.7</v>
          </cell>
          <cell r="E23">
            <v>74.625</v>
          </cell>
          <cell r="F23">
            <v>88</v>
          </cell>
          <cell r="G23">
            <v>57</v>
          </cell>
          <cell r="H23">
            <v>12.24</v>
          </cell>
          <cell r="I23" t="str">
            <v>S</v>
          </cell>
          <cell r="J23">
            <v>23.040000000000003</v>
          </cell>
          <cell r="K23">
            <v>0.2</v>
          </cell>
        </row>
        <row r="24">
          <cell r="B24">
            <v>26.183333333333334</v>
          </cell>
          <cell r="C24">
            <v>33.5</v>
          </cell>
          <cell r="D24">
            <v>19.7</v>
          </cell>
          <cell r="E24">
            <v>70.833333333333329</v>
          </cell>
          <cell r="F24">
            <v>89</v>
          </cell>
          <cell r="G24">
            <v>45</v>
          </cell>
          <cell r="H24">
            <v>13.32</v>
          </cell>
          <cell r="I24" t="str">
            <v>S</v>
          </cell>
          <cell r="J24">
            <v>24.840000000000003</v>
          </cell>
          <cell r="K24">
            <v>0.2</v>
          </cell>
        </row>
        <row r="25">
          <cell r="B25">
            <v>27.025000000000002</v>
          </cell>
          <cell r="C25">
            <v>35.1</v>
          </cell>
          <cell r="D25">
            <v>19.5</v>
          </cell>
          <cell r="E25">
            <v>60.666666666666664</v>
          </cell>
          <cell r="F25">
            <v>84</v>
          </cell>
          <cell r="G25">
            <v>33</v>
          </cell>
          <cell r="H25">
            <v>9</v>
          </cell>
          <cell r="I25" t="str">
            <v>SE</v>
          </cell>
          <cell r="J25">
            <v>22.32</v>
          </cell>
          <cell r="K25">
            <v>0</v>
          </cell>
        </row>
        <row r="26">
          <cell r="B26">
            <v>25.641666666666669</v>
          </cell>
          <cell r="C26">
            <v>30.3</v>
          </cell>
          <cell r="D26">
            <v>21.7</v>
          </cell>
          <cell r="E26">
            <v>68.083333333333329</v>
          </cell>
          <cell r="F26">
            <v>79</v>
          </cell>
          <cell r="G26">
            <v>48</v>
          </cell>
          <cell r="H26">
            <v>10.44</v>
          </cell>
          <cell r="I26" t="str">
            <v>N</v>
          </cell>
          <cell r="J26">
            <v>28.8</v>
          </cell>
          <cell r="K26">
            <v>0</v>
          </cell>
        </row>
        <row r="27">
          <cell r="B27">
            <v>25.070833333333336</v>
          </cell>
          <cell r="C27">
            <v>28.3</v>
          </cell>
          <cell r="D27">
            <v>21.7</v>
          </cell>
          <cell r="E27">
            <v>79.875</v>
          </cell>
          <cell r="F27">
            <v>87</v>
          </cell>
          <cell r="G27">
            <v>68</v>
          </cell>
          <cell r="H27">
            <v>6.48</v>
          </cell>
          <cell r="I27" t="str">
            <v>SO</v>
          </cell>
          <cell r="J27">
            <v>13.32</v>
          </cell>
          <cell r="K27">
            <v>0</v>
          </cell>
        </row>
        <row r="28">
          <cell r="B28">
            <v>26.429166666666671</v>
          </cell>
          <cell r="C28">
            <v>33.799999999999997</v>
          </cell>
          <cell r="D28">
            <v>21.4</v>
          </cell>
          <cell r="E28">
            <v>78.75</v>
          </cell>
          <cell r="F28">
            <v>92</v>
          </cell>
          <cell r="G28">
            <v>52</v>
          </cell>
          <cell r="H28">
            <v>14.76</v>
          </cell>
          <cell r="I28" t="str">
            <v>S</v>
          </cell>
          <cell r="J28">
            <v>32.76</v>
          </cell>
          <cell r="K28">
            <v>0</v>
          </cell>
        </row>
        <row r="29">
          <cell r="B29">
            <v>27.216666666666672</v>
          </cell>
          <cell r="C29">
            <v>34.799999999999997</v>
          </cell>
          <cell r="D29">
            <v>22.2</v>
          </cell>
          <cell r="E29">
            <v>73.916666666666671</v>
          </cell>
          <cell r="F29">
            <v>90</v>
          </cell>
          <cell r="G29">
            <v>44</v>
          </cell>
          <cell r="H29">
            <v>8.64</v>
          </cell>
          <cell r="I29" t="str">
            <v>NO</v>
          </cell>
          <cell r="J29">
            <v>18.720000000000002</v>
          </cell>
          <cell r="K29">
            <v>0</v>
          </cell>
        </row>
        <row r="30">
          <cell r="B30">
            <v>27.550000000000008</v>
          </cell>
          <cell r="C30">
            <v>34.9</v>
          </cell>
          <cell r="D30">
            <v>23.9</v>
          </cell>
          <cell r="E30">
            <v>69.458333333333329</v>
          </cell>
          <cell r="F30">
            <v>83</v>
          </cell>
          <cell r="G30">
            <v>48</v>
          </cell>
          <cell r="H30">
            <v>14.04</v>
          </cell>
          <cell r="I30" t="str">
            <v>NE</v>
          </cell>
          <cell r="J30">
            <v>38.519999999999996</v>
          </cell>
          <cell r="K30">
            <v>0</v>
          </cell>
        </row>
        <row r="31">
          <cell r="B31">
            <v>25.704166666666666</v>
          </cell>
          <cell r="C31">
            <v>32.5</v>
          </cell>
          <cell r="D31">
            <v>22.9</v>
          </cell>
          <cell r="E31">
            <v>82.458333333333329</v>
          </cell>
          <cell r="F31">
            <v>90</v>
          </cell>
          <cell r="G31">
            <v>64</v>
          </cell>
          <cell r="H31">
            <v>17.28</v>
          </cell>
          <cell r="I31" t="str">
            <v>SE</v>
          </cell>
          <cell r="J31">
            <v>29.880000000000003</v>
          </cell>
          <cell r="K31">
            <v>0</v>
          </cell>
        </row>
        <row r="32">
          <cell r="B32">
            <v>27.916666666666668</v>
          </cell>
          <cell r="C32">
            <v>34.200000000000003</v>
          </cell>
          <cell r="D32">
            <v>23.5</v>
          </cell>
          <cell r="E32">
            <v>73.041666666666671</v>
          </cell>
          <cell r="F32">
            <v>89</v>
          </cell>
          <cell r="G32">
            <v>47</v>
          </cell>
          <cell r="H32">
            <v>12.96</v>
          </cell>
          <cell r="I32" t="str">
            <v>S</v>
          </cell>
          <cell r="J32">
            <v>29.16</v>
          </cell>
          <cell r="K32">
            <v>0</v>
          </cell>
        </row>
        <row r="33">
          <cell r="B33">
            <v>27.566666666666659</v>
          </cell>
          <cell r="C33">
            <v>35</v>
          </cell>
          <cell r="D33">
            <v>20.6</v>
          </cell>
          <cell r="E33">
            <v>63.166666666666664</v>
          </cell>
          <cell r="F33">
            <v>86</v>
          </cell>
          <cell r="G33">
            <v>32</v>
          </cell>
          <cell r="H33">
            <v>6.84</v>
          </cell>
          <cell r="I33" t="str">
            <v>SE</v>
          </cell>
          <cell r="J33">
            <v>20.16</v>
          </cell>
          <cell r="K33">
            <v>0</v>
          </cell>
        </row>
        <row r="34">
          <cell r="B34">
            <v>27.741666666666671</v>
          </cell>
          <cell r="C34">
            <v>35.5</v>
          </cell>
          <cell r="D34">
            <v>20</v>
          </cell>
          <cell r="E34">
            <v>60.625</v>
          </cell>
          <cell r="F34">
            <v>84</v>
          </cell>
          <cell r="G34">
            <v>38</v>
          </cell>
          <cell r="H34">
            <v>10.8</v>
          </cell>
          <cell r="I34" t="str">
            <v>L</v>
          </cell>
          <cell r="J34">
            <v>27.720000000000002</v>
          </cell>
          <cell r="K34">
            <v>0</v>
          </cell>
        </row>
        <row r="35">
          <cell r="B35">
            <v>29.416666666666668</v>
          </cell>
          <cell r="C35">
            <v>35.299999999999997</v>
          </cell>
          <cell r="D35">
            <v>23</v>
          </cell>
          <cell r="E35">
            <v>52.458333333333336</v>
          </cell>
          <cell r="F35">
            <v>73</v>
          </cell>
          <cell r="G35">
            <v>35</v>
          </cell>
          <cell r="H35">
            <v>12.96</v>
          </cell>
          <cell r="I35" t="str">
            <v>L</v>
          </cell>
          <cell r="J35">
            <v>31.319999999999997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26.945833333333336</v>
          </cell>
          <cell r="C5">
            <v>34</v>
          </cell>
          <cell r="D5">
            <v>22</v>
          </cell>
          <cell r="E5" t="str">
            <v>*</v>
          </cell>
          <cell r="F5" t="str">
            <v>*</v>
          </cell>
          <cell r="G5" t="str">
            <v>*</v>
          </cell>
          <cell r="H5">
            <v>19.079999999999998</v>
          </cell>
          <cell r="I5" t="str">
            <v>O</v>
          </cell>
          <cell r="J5">
            <v>36</v>
          </cell>
          <cell r="K5">
            <v>0</v>
          </cell>
        </row>
        <row r="6">
          <cell r="B6">
            <v>26.545833333333331</v>
          </cell>
          <cell r="C6">
            <v>33.4</v>
          </cell>
          <cell r="D6">
            <v>22.4</v>
          </cell>
          <cell r="E6" t="str">
            <v>*</v>
          </cell>
          <cell r="F6" t="str">
            <v>*</v>
          </cell>
          <cell r="G6" t="str">
            <v>*</v>
          </cell>
          <cell r="H6">
            <v>32.04</v>
          </cell>
          <cell r="I6" t="str">
            <v>O</v>
          </cell>
          <cell r="J6">
            <v>48.6</v>
          </cell>
          <cell r="K6">
            <v>0</v>
          </cell>
        </row>
        <row r="7">
          <cell r="B7">
            <v>25.829166666666666</v>
          </cell>
          <cell r="C7">
            <v>33.1</v>
          </cell>
          <cell r="D7">
            <v>22.4</v>
          </cell>
          <cell r="E7" t="str">
            <v>*</v>
          </cell>
          <cell r="F7" t="str">
            <v>*</v>
          </cell>
          <cell r="G7" t="str">
            <v>*</v>
          </cell>
          <cell r="H7">
            <v>16.559999999999999</v>
          </cell>
          <cell r="I7" t="str">
            <v>NO</v>
          </cell>
          <cell r="J7">
            <v>35.64</v>
          </cell>
          <cell r="K7">
            <v>0.2</v>
          </cell>
        </row>
        <row r="8">
          <cell r="B8">
            <v>26.762499999999999</v>
          </cell>
          <cell r="C8">
            <v>32.9</v>
          </cell>
          <cell r="D8">
            <v>22.7</v>
          </cell>
          <cell r="E8">
            <v>23</v>
          </cell>
          <cell r="F8">
            <v>25</v>
          </cell>
          <cell r="G8" t="str">
            <v>*</v>
          </cell>
          <cell r="H8">
            <v>21.240000000000002</v>
          </cell>
          <cell r="I8" t="str">
            <v>O</v>
          </cell>
          <cell r="J8">
            <v>42.84</v>
          </cell>
          <cell r="K8">
            <v>0</v>
          </cell>
        </row>
        <row r="9">
          <cell r="B9">
            <v>24.795833333333334</v>
          </cell>
          <cell r="C9">
            <v>32.700000000000003</v>
          </cell>
          <cell r="D9">
            <v>21.8</v>
          </cell>
          <cell r="E9">
            <v>18</v>
          </cell>
          <cell r="F9" t="str">
            <v>*</v>
          </cell>
          <cell r="G9" t="str">
            <v>*</v>
          </cell>
          <cell r="H9">
            <v>16.920000000000002</v>
          </cell>
          <cell r="I9" t="str">
            <v>O</v>
          </cell>
          <cell r="J9">
            <v>48.24</v>
          </cell>
          <cell r="K9">
            <v>40.6</v>
          </cell>
        </row>
        <row r="10">
          <cell r="B10">
            <v>25.058333333333337</v>
          </cell>
          <cell r="C10">
            <v>31.9</v>
          </cell>
          <cell r="D10">
            <v>20.399999999999999</v>
          </cell>
          <cell r="E10" t="str">
            <v>*</v>
          </cell>
          <cell r="F10" t="str">
            <v>*</v>
          </cell>
          <cell r="G10" t="str">
            <v>*</v>
          </cell>
          <cell r="H10">
            <v>7.9200000000000008</v>
          </cell>
          <cell r="I10" t="str">
            <v>NO</v>
          </cell>
          <cell r="J10">
            <v>16.920000000000002</v>
          </cell>
          <cell r="K10">
            <v>0.2</v>
          </cell>
        </row>
        <row r="11">
          <cell r="B11">
            <v>27.150000000000002</v>
          </cell>
          <cell r="C11">
            <v>34.200000000000003</v>
          </cell>
          <cell r="D11">
            <v>20.9</v>
          </cell>
          <cell r="E11" t="str">
            <v>*</v>
          </cell>
          <cell r="F11">
            <v>15</v>
          </cell>
          <cell r="G11" t="str">
            <v>*</v>
          </cell>
          <cell r="H11">
            <v>11.16</v>
          </cell>
          <cell r="I11" t="str">
            <v>O</v>
          </cell>
          <cell r="J11">
            <v>21.6</v>
          </cell>
          <cell r="K11">
            <v>0</v>
          </cell>
        </row>
        <row r="12">
          <cell r="B12">
            <v>27.899999999999995</v>
          </cell>
          <cell r="C12">
            <v>34.9</v>
          </cell>
          <cell r="D12">
            <v>22.3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12.96</v>
          </cell>
          <cell r="I12" t="str">
            <v>O</v>
          </cell>
          <cell r="J12">
            <v>28.44</v>
          </cell>
          <cell r="K12">
            <v>0</v>
          </cell>
        </row>
        <row r="13">
          <cell r="B13">
            <v>28.670833333333331</v>
          </cell>
          <cell r="C13">
            <v>36.299999999999997</v>
          </cell>
          <cell r="D13">
            <v>22.5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21.240000000000002</v>
          </cell>
          <cell r="I13" t="str">
            <v>O</v>
          </cell>
          <cell r="J13">
            <v>37.800000000000004</v>
          </cell>
          <cell r="K13">
            <v>0</v>
          </cell>
        </row>
        <row r="14">
          <cell r="B14">
            <v>27.2</v>
          </cell>
          <cell r="C14">
            <v>36.1</v>
          </cell>
          <cell r="D14">
            <v>21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23.759999999999998</v>
          </cell>
          <cell r="I14" t="str">
            <v>O</v>
          </cell>
          <cell r="J14">
            <v>46.440000000000005</v>
          </cell>
          <cell r="K14">
            <v>16.799999999999997</v>
          </cell>
        </row>
        <row r="15">
          <cell r="B15">
            <v>26.645833333333332</v>
          </cell>
          <cell r="C15">
            <v>34.6</v>
          </cell>
          <cell r="D15">
            <v>20.7</v>
          </cell>
          <cell r="E15">
            <v>44</v>
          </cell>
          <cell r="F15">
            <v>0</v>
          </cell>
          <cell r="G15" t="str">
            <v>*</v>
          </cell>
          <cell r="H15">
            <v>13.32</v>
          </cell>
          <cell r="I15" t="str">
            <v>N</v>
          </cell>
          <cell r="J15">
            <v>47.519999999999996</v>
          </cell>
          <cell r="K15">
            <v>3.2</v>
          </cell>
        </row>
        <row r="16">
          <cell r="B16">
            <v>27.424999999999994</v>
          </cell>
          <cell r="C16">
            <v>36.1</v>
          </cell>
          <cell r="D16">
            <v>21.7</v>
          </cell>
          <cell r="E16">
            <v>29.5</v>
          </cell>
          <cell r="F16">
            <v>0</v>
          </cell>
          <cell r="G16" t="str">
            <v>*</v>
          </cell>
          <cell r="H16">
            <v>21.6</v>
          </cell>
          <cell r="I16" t="str">
            <v>NO</v>
          </cell>
          <cell r="J16">
            <v>53.64</v>
          </cell>
          <cell r="K16">
            <v>13.4</v>
          </cell>
        </row>
        <row r="17">
          <cell r="B17">
            <v>25.191666666666663</v>
          </cell>
          <cell r="C17">
            <v>32.1</v>
          </cell>
          <cell r="D17">
            <v>21.5</v>
          </cell>
          <cell r="E17">
            <v>25.5</v>
          </cell>
          <cell r="F17">
            <v>98</v>
          </cell>
          <cell r="G17">
            <v>14</v>
          </cell>
          <cell r="H17">
            <v>14.76</v>
          </cell>
          <cell r="I17" t="str">
            <v>SE</v>
          </cell>
          <cell r="J17">
            <v>53.64</v>
          </cell>
          <cell r="K17">
            <v>29.200000000000003</v>
          </cell>
        </row>
        <row r="18">
          <cell r="B18">
            <v>25.283333333333328</v>
          </cell>
          <cell r="C18">
            <v>34</v>
          </cell>
          <cell r="D18">
            <v>19.8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15.840000000000002</v>
          </cell>
          <cell r="I18" t="str">
            <v>NE</v>
          </cell>
          <cell r="J18">
            <v>49.32</v>
          </cell>
          <cell r="K18">
            <v>5.4</v>
          </cell>
        </row>
        <row r="19">
          <cell r="B19">
            <v>26.433333333333326</v>
          </cell>
          <cell r="C19">
            <v>34.700000000000003</v>
          </cell>
          <cell r="D19">
            <v>20.7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15.48</v>
          </cell>
          <cell r="I19" t="str">
            <v>N</v>
          </cell>
          <cell r="J19">
            <v>28.44</v>
          </cell>
          <cell r="K19">
            <v>0</v>
          </cell>
        </row>
        <row r="20">
          <cell r="B20">
            <v>26.070833333333329</v>
          </cell>
          <cell r="C20">
            <v>33.4</v>
          </cell>
          <cell r="D20">
            <v>21.8</v>
          </cell>
          <cell r="E20" t="str">
            <v>*</v>
          </cell>
          <cell r="F20" t="str">
            <v>*</v>
          </cell>
          <cell r="G20" t="str">
            <v>*</v>
          </cell>
          <cell r="H20">
            <v>31.319999999999997</v>
          </cell>
          <cell r="I20" t="str">
            <v>NO</v>
          </cell>
          <cell r="J20">
            <v>56.16</v>
          </cell>
          <cell r="K20">
            <v>45.599999999999994</v>
          </cell>
        </row>
        <row r="21">
          <cell r="B21">
            <v>22.912499999999998</v>
          </cell>
          <cell r="C21">
            <v>27.3</v>
          </cell>
          <cell r="D21">
            <v>21.2</v>
          </cell>
          <cell r="E21" t="str">
            <v>*</v>
          </cell>
          <cell r="F21">
            <v>22</v>
          </cell>
          <cell r="G21" t="str">
            <v>*</v>
          </cell>
          <cell r="H21">
            <v>16.920000000000002</v>
          </cell>
          <cell r="I21" t="str">
            <v>SE</v>
          </cell>
          <cell r="J21">
            <v>40.680000000000007</v>
          </cell>
          <cell r="K21">
            <v>17.399999999999999</v>
          </cell>
        </row>
        <row r="22">
          <cell r="B22">
            <v>23.137500000000003</v>
          </cell>
          <cell r="C22">
            <v>30.6</v>
          </cell>
          <cell r="D22">
            <v>20.5</v>
          </cell>
          <cell r="E22">
            <v>10</v>
          </cell>
          <cell r="F22">
            <v>15</v>
          </cell>
          <cell r="G22" t="str">
            <v>*</v>
          </cell>
          <cell r="H22">
            <v>14.4</v>
          </cell>
          <cell r="I22" t="str">
            <v>SE</v>
          </cell>
          <cell r="J22">
            <v>29.16</v>
          </cell>
          <cell r="K22">
            <v>31.8</v>
          </cell>
        </row>
        <row r="23">
          <cell r="B23">
            <v>23.470833333333331</v>
          </cell>
          <cell r="C23">
            <v>27.1</v>
          </cell>
          <cell r="D23">
            <v>20.8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13.32</v>
          </cell>
          <cell r="I23" t="str">
            <v>L</v>
          </cell>
          <cell r="J23">
            <v>27</v>
          </cell>
          <cell r="K23">
            <v>8.3999999999999986</v>
          </cell>
        </row>
        <row r="24">
          <cell r="B24">
            <v>23.195833333333336</v>
          </cell>
          <cell r="C24">
            <v>30.2</v>
          </cell>
          <cell r="D24">
            <v>18.600000000000001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11.879999999999999</v>
          </cell>
          <cell r="I24" t="str">
            <v>L</v>
          </cell>
          <cell r="J24">
            <v>26.28</v>
          </cell>
          <cell r="K24">
            <v>0.2</v>
          </cell>
        </row>
        <row r="25">
          <cell r="B25">
            <v>23.841666666666665</v>
          </cell>
          <cell r="C25">
            <v>31.1</v>
          </cell>
          <cell r="D25">
            <v>18.399999999999999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13.32</v>
          </cell>
          <cell r="I25" t="str">
            <v>NE</v>
          </cell>
          <cell r="J25">
            <v>29.16</v>
          </cell>
          <cell r="K25">
            <v>0</v>
          </cell>
        </row>
        <row r="26">
          <cell r="B26">
            <v>24.549999999999994</v>
          </cell>
          <cell r="C26">
            <v>31.8</v>
          </cell>
          <cell r="D26">
            <v>18.899999999999999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14.4</v>
          </cell>
          <cell r="I26" t="str">
            <v>L</v>
          </cell>
          <cell r="J26">
            <v>27</v>
          </cell>
          <cell r="K26">
            <v>0</v>
          </cell>
        </row>
        <row r="27">
          <cell r="B27">
            <v>26.349999999999998</v>
          </cell>
          <cell r="C27">
            <v>32.6</v>
          </cell>
          <cell r="D27">
            <v>21.6</v>
          </cell>
          <cell r="E27" t="str">
            <v>*</v>
          </cell>
          <cell r="F27" t="str">
            <v>*</v>
          </cell>
          <cell r="G27" t="str">
            <v>*</v>
          </cell>
          <cell r="H27">
            <v>9.3600000000000012</v>
          </cell>
          <cell r="I27" t="str">
            <v>L</v>
          </cell>
          <cell r="J27">
            <v>21.6</v>
          </cell>
          <cell r="K27">
            <v>0</v>
          </cell>
        </row>
        <row r="28">
          <cell r="B28">
            <v>26.379166666666666</v>
          </cell>
          <cell r="C28">
            <v>34.6</v>
          </cell>
          <cell r="D28">
            <v>19.8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12.24</v>
          </cell>
          <cell r="I28" t="str">
            <v>L</v>
          </cell>
          <cell r="J28">
            <v>24.840000000000003</v>
          </cell>
          <cell r="K28">
            <v>0</v>
          </cell>
        </row>
        <row r="29">
          <cell r="B29">
            <v>26.162499999999998</v>
          </cell>
          <cell r="C29">
            <v>35.200000000000003</v>
          </cell>
          <cell r="D29">
            <v>21.6</v>
          </cell>
          <cell r="E29">
            <v>28</v>
          </cell>
          <cell r="F29" t="str">
            <v>*</v>
          </cell>
          <cell r="G29" t="str">
            <v>*</v>
          </cell>
          <cell r="H29">
            <v>32.4</v>
          </cell>
          <cell r="I29" t="str">
            <v>O</v>
          </cell>
          <cell r="J29">
            <v>45.36</v>
          </cell>
          <cell r="K29">
            <v>12</v>
          </cell>
        </row>
        <row r="30">
          <cell r="B30">
            <v>24.429166666666671</v>
          </cell>
          <cell r="C30">
            <v>32.299999999999997</v>
          </cell>
          <cell r="D30">
            <v>21.2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19.8</v>
          </cell>
          <cell r="I30" t="str">
            <v>N</v>
          </cell>
          <cell r="J30">
            <v>45.36</v>
          </cell>
          <cell r="K30">
            <v>29.799999999999997</v>
          </cell>
        </row>
        <row r="31">
          <cell r="B31">
            <v>23.67916666666666</v>
          </cell>
          <cell r="C31">
            <v>29.7</v>
          </cell>
          <cell r="D31">
            <v>21.2</v>
          </cell>
          <cell r="E31">
            <v>19</v>
          </cell>
          <cell r="F31">
            <v>31</v>
          </cell>
          <cell r="G31" t="str">
            <v>*</v>
          </cell>
          <cell r="H31">
            <v>9</v>
          </cell>
          <cell r="I31" t="str">
            <v>L</v>
          </cell>
          <cell r="J31">
            <v>22.32</v>
          </cell>
          <cell r="K31">
            <v>2.4</v>
          </cell>
        </row>
        <row r="32">
          <cell r="B32">
            <v>24.425000000000008</v>
          </cell>
          <cell r="C32">
            <v>30.5</v>
          </cell>
          <cell r="D32">
            <v>19.600000000000001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9</v>
          </cell>
          <cell r="I32" t="str">
            <v>L</v>
          </cell>
          <cell r="J32">
            <v>19.440000000000001</v>
          </cell>
          <cell r="K32">
            <v>0.2</v>
          </cell>
        </row>
        <row r="33">
          <cell r="B33">
            <v>23.983333333333331</v>
          </cell>
          <cell r="C33">
            <v>30.7</v>
          </cell>
          <cell r="D33">
            <v>19.100000000000001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12.96</v>
          </cell>
          <cell r="I33" t="str">
            <v>L</v>
          </cell>
          <cell r="J33">
            <v>32.04</v>
          </cell>
          <cell r="K33">
            <v>0</v>
          </cell>
        </row>
        <row r="34">
          <cell r="B34">
            <v>24.166666666666668</v>
          </cell>
          <cell r="C34">
            <v>30.8</v>
          </cell>
          <cell r="D34">
            <v>17.600000000000001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11.520000000000001</v>
          </cell>
          <cell r="I34" t="str">
            <v>NE</v>
          </cell>
          <cell r="J34">
            <v>27</v>
          </cell>
          <cell r="K34">
            <v>0</v>
          </cell>
        </row>
        <row r="35">
          <cell r="B35">
            <v>23.329166666666669</v>
          </cell>
          <cell r="C35">
            <v>31.6</v>
          </cell>
          <cell r="D35">
            <v>16.2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13.68</v>
          </cell>
          <cell r="I35" t="str">
            <v>NE</v>
          </cell>
          <cell r="J35">
            <v>32.76</v>
          </cell>
          <cell r="K35">
            <v>0</v>
          </cell>
        </row>
        <row r="36">
          <cell r="I36" t="str">
            <v>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23.224999999999998</v>
          </cell>
          <cell r="C5">
            <v>30</v>
          </cell>
          <cell r="D5">
            <v>20.100000000000001</v>
          </cell>
          <cell r="E5">
            <v>85.75</v>
          </cell>
          <cell r="F5">
            <v>96</v>
          </cell>
          <cell r="G5">
            <v>54</v>
          </cell>
          <cell r="H5">
            <v>23.400000000000002</v>
          </cell>
          <cell r="I5" t="str">
            <v>NO</v>
          </cell>
          <cell r="J5">
            <v>53.64</v>
          </cell>
          <cell r="K5">
            <v>0.8</v>
          </cell>
        </row>
        <row r="6">
          <cell r="B6">
            <v>24.029166666666665</v>
          </cell>
          <cell r="C6">
            <v>30.5</v>
          </cell>
          <cell r="D6">
            <v>20.8</v>
          </cell>
          <cell r="E6">
            <v>83.291666666666671</v>
          </cell>
          <cell r="F6">
            <v>96</v>
          </cell>
          <cell r="G6">
            <v>52</v>
          </cell>
          <cell r="H6">
            <v>21.6</v>
          </cell>
          <cell r="I6" t="str">
            <v>N</v>
          </cell>
          <cell r="J6">
            <v>38.159999999999997</v>
          </cell>
          <cell r="K6">
            <v>0.8</v>
          </cell>
        </row>
        <row r="7">
          <cell r="B7">
            <v>24.895833333333332</v>
          </cell>
          <cell r="C7">
            <v>32.1</v>
          </cell>
          <cell r="D7">
            <v>21.4</v>
          </cell>
          <cell r="E7">
            <v>79.333333333333329</v>
          </cell>
          <cell r="F7">
            <v>96</v>
          </cell>
          <cell r="G7">
            <v>46</v>
          </cell>
          <cell r="H7">
            <v>22.32</v>
          </cell>
          <cell r="I7" t="str">
            <v>N</v>
          </cell>
          <cell r="J7">
            <v>52.2</v>
          </cell>
          <cell r="K7">
            <v>0.60000000000000009</v>
          </cell>
        </row>
        <row r="8">
          <cell r="B8">
            <v>24.691666666666666</v>
          </cell>
          <cell r="C8">
            <v>31.5</v>
          </cell>
          <cell r="D8">
            <v>21.5</v>
          </cell>
          <cell r="E8">
            <v>80.291666666666671</v>
          </cell>
          <cell r="F8">
            <v>96</v>
          </cell>
          <cell r="G8">
            <v>50</v>
          </cell>
          <cell r="H8">
            <v>15.840000000000002</v>
          </cell>
          <cell r="I8" t="str">
            <v>NE</v>
          </cell>
          <cell r="J8">
            <v>37.080000000000005</v>
          </cell>
          <cell r="K8">
            <v>0.4</v>
          </cell>
        </row>
        <row r="9">
          <cell r="B9">
            <v>23.662499999999998</v>
          </cell>
          <cell r="C9">
            <v>29.8</v>
          </cell>
          <cell r="D9">
            <v>20.8</v>
          </cell>
          <cell r="E9">
            <v>87.458333333333329</v>
          </cell>
          <cell r="F9">
            <v>96</v>
          </cell>
          <cell r="G9">
            <v>59</v>
          </cell>
          <cell r="H9">
            <v>27</v>
          </cell>
          <cell r="I9" t="str">
            <v>NO</v>
          </cell>
          <cell r="J9">
            <v>39.6</v>
          </cell>
          <cell r="K9">
            <v>0.60000000000000009</v>
          </cell>
        </row>
        <row r="10">
          <cell r="B10">
            <v>22.808333333333337</v>
          </cell>
          <cell r="C10">
            <v>30.3</v>
          </cell>
          <cell r="D10">
            <v>20.2</v>
          </cell>
          <cell r="E10">
            <v>89</v>
          </cell>
          <cell r="F10">
            <v>98</v>
          </cell>
          <cell r="G10">
            <v>56</v>
          </cell>
          <cell r="H10">
            <v>15.48</v>
          </cell>
          <cell r="I10" t="str">
            <v>NE</v>
          </cell>
          <cell r="J10">
            <v>28.44</v>
          </cell>
          <cell r="K10">
            <v>0.4</v>
          </cell>
        </row>
        <row r="11">
          <cell r="B11">
            <v>24.000000000000004</v>
          </cell>
          <cell r="C11">
            <v>30.3</v>
          </cell>
          <cell r="D11">
            <v>20.6</v>
          </cell>
          <cell r="E11">
            <v>84.166666666666671</v>
          </cell>
          <cell r="F11">
            <v>97</v>
          </cell>
          <cell r="G11">
            <v>53</v>
          </cell>
          <cell r="H11">
            <v>16.920000000000002</v>
          </cell>
          <cell r="I11" t="str">
            <v>O</v>
          </cell>
          <cell r="J11">
            <v>29.16</v>
          </cell>
          <cell r="K11">
            <v>0.8</v>
          </cell>
        </row>
        <row r="12">
          <cell r="B12">
            <v>25.987499999999997</v>
          </cell>
          <cell r="C12">
            <v>33.200000000000003</v>
          </cell>
          <cell r="D12">
            <v>20.2</v>
          </cell>
          <cell r="E12">
            <v>74.208333333333329</v>
          </cell>
          <cell r="F12">
            <v>97</v>
          </cell>
          <cell r="G12">
            <v>36</v>
          </cell>
          <cell r="H12">
            <v>6.48</v>
          </cell>
          <cell r="I12" t="str">
            <v>N</v>
          </cell>
          <cell r="J12">
            <v>33.840000000000003</v>
          </cell>
          <cell r="K12">
            <v>0.60000000000000009</v>
          </cell>
        </row>
        <row r="13">
          <cell r="B13">
            <v>26.537499999999998</v>
          </cell>
          <cell r="C13">
            <v>33.9</v>
          </cell>
          <cell r="D13">
            <v>21.2</v>
          </cell>
          <cell r="E13">
            <v>70.333333333333329</v>
          </cell>
          <cell r="F13">
            <v>93</v>
          </cell>
          <cell r="G13">
            <v>38</v>
          </cell>
          <cell r="H13">
            <v>15.840000000000002</v>
          </cell>
          <cell r="I13" t="str">
            <v>N</v>
          </cell>
          <cell r="J13">
            <v>50.04</v>
          </cell>
          <cell r="K13">
            <v>0.4</v>
          </cell>
        </row>
        <row r="14">
          <cell r="B14">
            <v>24.224999999999998</v>
          </cell>
          <cell r="C14">
            <v>31.7</v>
          </cell>
          <cell r="D14">
            <v>20.9</v>
          </cell>
          <cell r="E14">
            <v>77.916666666666671</v>
          </cell>
          <cell r="F14">
            <v>93</v>
          </cell>
          <cell r="G14">
            <v>52</v>
          </cell>
          <cell r="H14">
            <v>26.28</v>
          </cell>
          <cell r="I14" t="str">
            <v>O</v>
          </cell>
          <cell r="J14">
            <v>49.32</v>
          </cell>
          <cell r="K14">
            <v>0.4</v>
          </cell>
        </row>
        <row r="15">
          <cell r="B15">
            <v>24.766666666666669</v>
          </cell>
          <cell r="C15">
            <v>32</v>
          </cell>
          <cell r="D15">
            <v>19.399999999999999</v>
          </cell>
          <cell r="E15">
            <v>76.416666666666671</v>
          </cell>
          <cell r="F15">
            <v>97</v>
          </cell>
          <cell r="G15">
            <v>42</v>
          </cell>
          <cell r="H15">
            <v>1.8</v>
          </cell>
          <cell r="I15" t="str">
            <v>L</v>
          </cell>
          <cell r="J15">
            <v>27.720000000000002</v>
          </cell>
          <cell r="K15">
            <v>0.2</v>
          </cell>
        </row>
        <row r="16">
          <cell r="B16">
            <v>25.562500000000004</v>
          </cell>
          <cell r="C16">
            <v>32.6</v>
          </cell>
          <cell r="D16">
            <v>21.8</v>
          </cell>
          <cell r="E16">
            <v>77.708333333333329</v>
          </cell>
          <cell r="F16">
            <v>96</v>
          </cell>
          <cell r="G16">
            <v>44</v>
          </cell>
          <cell r="H16">
            <v>28.44</v>
          </cell>
          <cell r="I16" t="str">
            <v>L</v>
          </cell>
          <cell r="J16">
            <v>50.04</v>
          </cell>
          <cell r="K16">
            <v>0</v>
          </cell>
        </row>
        <row r="17">
          <cell r="B17">
            <v>23.279166666666669</v>
          </cell>
          <cell r="C17">
            <v>30.6</v>
          </cell>
          <cell r="D17">
            <v>19.600000000000001</v>
          </cell>
          <cell r="E17">
            <v>85.041666666666671</v>
          </cell>
          <cell r="F17">
            <v>97</v>
          </cell>
          <cell r="G17">
            <v>61</v>
          </cell>
          <cell r="H17">
            <v>26.28</v>
          </cell>
          <cell r="I17" t="str">
            <v>S</v>
          </cell>
          <cell r="J17">
            <v>43.2</v>
          </cell>
          <cell r="K17">
            <v>0.2</v>
          </cell>
        </row>
        <row r="18">
          <cell r="B18">
            <v>23.933333333333337</v>
          </cell>
          <cell r="C18">
            <v>31</v>
          </cell>
          <cell r="D18">
            <v>19.7</v>
          </cell>
          <cell r="E18">
            <v>79.958333333333329</v>
          </cell>
          <cell r="F18">
            <v>96</v>
          </cell>
          <cell r="G18">
            <v>45</v>
          </cell>
          <cell r="H18">
            <v>22.68</v>
          </cell>
          <cell r="I18" t="str">
            <v>L</v>
          </cell>
          <cell r="J18">
            <v>35.64</v>
          </cell>
          <cell r="K18">
            <v>0</v>
          </cell>
        </row>
        <row r="19">
          <cell r="B19">
            <v>24.987500000000001</v>
          </cell>
          <cell r="C19">
            <v>31.6</v>
          </cell>
          <cell r="D19">
            <v>20.399999999999999</v>
          </cell>
          <cell r="E19">
            <v>72.416666666666671</v>
          </cell>
          <cell r="F19">
            <v>92</v>
          </cell>
          <cell r="G19">
            <v>41</v>
          </cell>
          <cell r="H19">
            <v>6.84</v>
          </cell>
          <cell r="I19" t="str">
            <v>L</v>
          </cell>
          <cell r="J19">
            <v>30.96</v>
          </cell>
          <cell r="K19">
            <v>0.2</v>
          </cell>
        </row>
        <row r="20">
          <cell r="B20">
            <v>25.095833333333331</v>
          </cell>
          <cell r="C20">
            <v>31.5</v>
          </cell>
          <cell r="D20">
            <v>21</v>
          </cell>
          <cell r="E20">
            <v>72</v>
          </cell>
          <cell r="F20">
            <v>89</v>
          </cell>
          <cell r="G20">
            <v>46</v>
          </cell>
          <cell r="H20">
            <v>4.6800000000000006</v>
          </cell>
          <cell r="I20" t="str">
            <v>N</v>
          </cell>
          <cell r="J20">
            <v>30.240000000000002</v>
          </cell>
          <cell r="K20">
            <v>1.6</v>
          </cell>
        </row>
        <row r="21">
          <cell r="B21">
            <v>22.887499999999999</v>
          </cell>
          <cell r="C21">
            <v>29.6</v>
          </cell>
          <cell r="D21">
            <v>19.2</v>
          </cell>
          <cell r="E21">
            <v>86.958333333333329</v>
          </cell>
          <cell r="F21">
            <v>98</v>
          </cell>
          <cell r="G21">
            <v>56</v>
          </cell>
          <cell r="H21">
            <v>26.28</v>
          </cell>
          <cell r="I21" t="str">
            <v>S</v>
          </cell>
          <cell r="J21">
            <v>42.480000000000004</v>
          </cell>
          <cell r="K21">
            <v>4.0000000000000009</v>
          </cell>
        </row>
        <row r="22">
          <cell r="B22">
            <v>22.641666666666662</v>
          </cell>
          <cell r="C22">
            <v>27.9</v>
          </cell>
          <cell r="D22">
            <v>20.3</v>
          </cell>
          <cell r="E22">
            <v>86.083333333333329</v>
          </cell>
          <cell r="F22">
            <v>94</v>
          </cell>
          <cell r="G22">
            <v>61</v>
          </cell>
          <cell r="H22">
            <v>4.32</v>
          </cell>
          <cell r="I22" t="str">
            <v>L</v>
          </cell>
          <cell r="J22">
            <v>22.68</v>
          </cell>
          <cell r="K22">
            <v>1</v>
          </cell>
        </row>
        <row r="23">
          <cell r="B23">
            <v>23.487500000000001</v>
          </cell>
          <cell r="C23">
            <v>29.2</v>
          </cell>
          <cell r="D23">
            <v>20.7</v>
          </cell>
          <cell r="E23">
            <v>83.458333333333329</v>
          </cell>
          <cell r="F23">
            <v>95</v>
          </cell>
          <cell r="G23">
            <v>55</v>
          </cell>
          <cell r="H23">
            <v>10.8</v>
          </cell>
          <cell r="I23" t="str">
            <v>L</v>
          </cell>
          <cell r="J23">
            <v>26.28</v>
          </cell>
          <cell r="K23">
            <v>0.60000000000000009</v>
          </cell>
        </row>
        <row r="24">
          <cell r="B24">
            <v>23.558333333333334</v>
          </cell>
          <cell r="C24">
            <v>30.6</v>
          </cell>
          <cell r="D24">
            <v>19.8</v>
          </cell>
          <cell r="E24">
            <v>82.25</v>
          </cell>
          <cell r="F24">
            <v>96</v>
          </cell>
          <cell r="G24">
            <v>50</v>
          </cell>
          <cell r="H24">
            <v>6.12</v>
          </cell>
          <cell r="I24" t="str">
            <v>L</v>
          </cell>
          <cell r="J24">
            <v>28.08</v>
          </cell>
          <cell r="K24">
            <v>0.2</v>
          </cell>
        </row>
        <row r="25">
          <cell r="B25">
            <v>24.320833333333336</v>
          </cell>
          <cell r="C25">
            <v>30.2</v>
          </cell>
          <cell r="D25">
            <v>20.7</v>
          </cell>
          <cell r="E25">
            <v>75.25</v>
          </cell>
          <cell r="F25">
            <v>87</v>
          </cell>
          <cell r="G25">
            <v>53</v>
          </cell>
          <cell r="H25">
            <v>14.4</v>
          </cell>
          <cell r="I25" t="str">
            <v>L</v>
          </cell>
          <cell r="J25">
            <v>31.319999999999997</v>
          </cell>
          <cell r="K25">
            <v>0</v>
          </cell>
        </row>
        <row r="26">
          <cell r="B26">
            <v>23.966666666666669</v>
          </cell>
          <cell r="C26">
            <v>28.1</v>
          </cell>
          <cell r="D26">
            <v>21.8</v>
          </cell>
          <cell r="E26">
            <v>84.041666666666671</v>
          </cell>
          <cell r="F26">
            <v>93</v>
          </cell>
          <cell r="G26">
            <v>68</v>
          </cell>
          <cell r="H26">
            <v>15.840000000000002</v>
          </cell>
          <cell r="I26" t="str">
            <v>L</v>
          </cell>
          <cell r="J26">
            <v>29.16</v>
          </cell>
          <cell r="K26">
            <v>0</v>
          </cell>
        </row>
        <row r="27">
          <cell r="B27">
            <v>24.479166666666661</v>
          </cell>
          <cell r="C27">
            <v>31</v>
          </cell>
          <cell r="D27">
            <v>20.3</v>
          </cell>
          <cell r="E27">
            <v>79.458333333333329</v>
          </cell>
          <cell r="F27">
            <v>97</v>
          </cell>
          <cell r="G27">
            <v>48</v>
          </cell>
          <cell r="H27">
            <v>0.36000000000000004</v>
          </cell>
          <cell r="I27" t="str">
            <v>L</v>
          </cell>
          <cell r="J27">
            <v>24.12</v>
          </cell>
          <cell r="K27">
            <v>0.2</v>
          </cell>
        </row>
        <row r="28">
          <cell r="B28">
            <v>24.724999999999994</v>
          </cell>
          <cell r="C28">
            <v>31.9</v>
          </cell>
          <cell r="D28">
            <v>20.9</v>
          </cell>
          <cell r="E28">
            <v>76.208333333333329</v>
          </cell>
          <cell r="F28">
            <v>91</v>
          </cell>
          <cell r="G28">
            <v>45</v>
          </cell>
          <cell r="H28">
            <v>18.36</v>
          </cell>
          <cell r="I28" t="str">
            <v>L</v>
          </cell>
          <cell r="J28">
            <v>40.32</v>
          </cell>
          <cell r="K28">
            <v>0.8</v>
          </cell>
        </row>
        <row r="29">
          <cell r="B29">
            <v>24.625</v>
          </cell>
          <cell r="C29">
            <v>30.3</v>
          </cell>
          <cell r="D29">
            <v>20.3</v>
          </cell>
          <cell r="E29">
            <v>80.083333333333329</v>
          </cell>
          <cell r="F29">
            <v>92</v>
          </cell>
          <cell r="G29">
            <v>59</v>
          </cell>
          <cell r="H29">
            <v>3.9600000000000004</v>
          </cell>
          <cell r="I29" t="str">
            <v>L</v>
          </cell>
          <cell r="J29">
            <v>55.440000000000005</v>
          </cell>
          <cell r="K29">
            <v>3.8000000000000012</v>
          </cell>
        </row>
        <row r="30">
          <cell r="B30">
            <v>23.875000000000004</v>
          </cell>
          <cell r="C30">
            <v>29.8</v>
          </cell>
          <cell r="D30">
            <v>21.2</v>
          </cell>
          <cell r="E30">
            <v>86.791666666666671</v>
          </cell>
          <cell r="F30">
            <v>98</v>
          </cell>
          <cell r="G30">
            <v>60</v>
          </cell>
          <cell r="H30">
            <v>14.4</v>
          </cell>
          <cell r="I30" t="str">
            <v>S</v>
          </cell>
          <cell r="J30">
            <v>40.32</v>
          </cell>
          <cell r="K30">
            <v>1.9999999999999998</v>
          </cell>
        </row>
        <row r="31">
          <cell r="B31">
            <v>23.483333333333334</v>
          </cell>
          <cell r="C31">
            <v>29.4</v>
          </cell>
          <cell r="D31">
            <v>20.2</v>
          </cell>
          <cell r="E31">
            <v>87.666666666666671</v>
          </cell>
          <cell r="F31">
            <v>98</v>
          </cell>
          <cell r="G31">
            <v>62</v>
          </cell>
          <cell r="H31">
            <v>12.24</v>
          </cell>
          <cell r="I31" t="str">
            <v>L</v>
          </cell>
          <cell r="J31">
            <v>30.6</v>
          </cell>
          <cell r="K31">
            <v>1.9999999999999998</v>
          </cell>
        </row>
        <row r="32">
          <cell r="B32">
            <v>23.779166666666672</v>
          </cell>
          <cell r="C32">
            <v>29.2</v>
          </cell>
          <cell r="D32">
            <v>21.4</v>
          </cell>
          <cell r="E32">
            <v>86.666666666666671</v>
          </cell>
          <cell r="F32">
            <v>97</v>
          </cell>
          <cell r="G32">
            <v>58</v>
          </cell>
          <cell r="H32">
            <v>5.4</v>
          </cell>
          <cell r="I32" t="str">
            <v>L</v>
          </cell>
          <cell r="J32">
            <v>46.440000000000005</v>
          </cell>
          <cell r="K32">
            <v>0.4</v>
          </cell>
        </row>
        <row r="33">
          <cell r="B33">
            <v>24.104166666666668</v>
          </cell>
          <cell r="C33">
            <v>30</v>
          </cell>
          <cell r="D33">
            <v>19.100000000000001</v>
          </cell>
          <cell r="E33">
            <v>74.708333333333329</v>
          </cell>
          <cell r="F33">
            <v>94</v>
          </cell>
          <cell r="G33">
            <v>43</v>
          </cell>
          <cell r="H33">
            <v>8.64</v>
          </cell>
          <cell r="I33" t="str">
            <v>L</v>
          </cell>
          <cell r="J33">
            <v>31.319999999999997</v>
          </cell>
          <cell r="K33">
            <v>0.60000000000000009</v>
          </cell>
        </row>
        <row r="34">
          <cell r="B34">
            <v>24.458333333333332</v>
          </cell>
          <cell r="C34">
            <v>29.9</v>
          </cell>
          <cell r="D34">
            <v>20.8</v>
          </cell>
          <cell r="E34">
            <v>70.25</v>
          </cell>
          <cell r="F34">
            <v>85</v>
          </cell>
          <cell r="G34">
            <v>49</v>
          </cell>
          <cell r="H34">
            <v>17.64</v>
          </cell>
          <cell r="I34" t="str">
            <v>L</v>
          </cell>
          <cell r="J34">
            <v>60.839999999999996</v>
          </cell>
          <cell r="K34">
            <v>0</v>
          </cell>
        </row>
        <row r="35">
          <cell r="B35">
            <v>28.399999999999995</v>
          </cell>
          <cell r="C35">
            <v>29.2</v>
          </cell>
          <cell r="D35">
            <v>26.4</v>
          </cell>
          <cell r="E35">
            <v>55.666666666666664</v>
          </cell>
          <cell r="F35">
            <v>63</v>
          </cell>
          <cell r="G35">
            <v>53</v>
          </cell>
          <cell r="H35">
            <v>0</v>
          </cell>
          <cell r="I35" t="str">
            <v>L</v>
          </cell>
          <cell r="J35">
            <v>16.2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25.070833333333326</v>
          </cell>
          <cell r="C5">
            <v>31.6</v>
          </cell>
          <cell r="D5">
            <v>21.1</v>
          </cell>
          <cell r="E5">
            <v>80.833333333333329</v>
          </cell>
          <cell r="F5">
            <v>100</v>
          </cell>
          <cell r="G5">
            <v>55</v>
          </cell>
          <cell r="H5">
            <v>13.68</v>
          </cell>
          <cell r="I5" t="str">
            <v>S</v>
          </cell>
          <cell r="J5">
            <v>29.16</v>
          </cell>
          <cell r="K5">
            <v>0</v>
          </cell>
        </row>
        <row r="6">
          <cell r="B6">
            <v>25.025000000000002</v>
          </cell>
          <cell r="C6">
            <v>31.8</v>
          </cell>
          <cell r="D6">
            <v>21.6</v>
          </cell>
          <cell r="E6">
            <v>84.708333333333329</v>
          </cell>
          <cell r="F6">
            <v>100</v>
          </cell>
          <cell r="G6">
            <v>57</v>
          </cell>
          <cell r="H6">
            <v>12.96</v>
          </cell>
          <cell r="I6" t="str">
            <v>N</v>
          </cell>
          <cell r="J6">
            <v>32.76</v>
          </cell>
          <cell r="K6">
            <v>0</v>
          </cell>
        </row>
        <row r="7">
          <cell r="B7">
            <v>26.266666666666666</v>
          </cell>
          <cell r="C7">
            <v>33.5</v>
          </cell>
          <cell r="D7">
            <v>23</v>
          </cell>
          <cell r="E7">
            <v>81.565217391304344</v>
          </cell>
          <cell r="F7">
            <v>97</v>
          </cell>
          <cell r="G7">
            <v>46</v>
          </cell>
          <cell r="H7">
            <v>12.96</v>
          </cell>
          <cell r="I7" t="str">
            <v>NE</v>
          </cell>
          <cell r="J7">
            <v>43.2</v>
          </cell>
          <cell r="K7">
            <v>29.8</v>
          </cell>
        </row>
        <row r="8">
          <cell r="B8">
            <v>25.6875</v>
          </cell>
          <cell r="C8">
            <v>32</v>
          </cell>
          <cell r="D8">
            <v>22.1</v>
          </cell>
          <cell r="E8">
            <v>78.555555555555557</v>
          </cell>
          <cell r="F8">
            <v>100</v>
          </cell>
          <cell r="G8">
            <v>54</v>
          </cell>
          <cell r="H8">
            <v>18</v>
          </cell>
          <cell r="I8" t="str">
            <v>NE</v>
          </cell>
          <cell r="J8">
            <v>38.519999999999996</v>
          </cell>
          <cell r="K8">
            <v>0</v>
          </cell>
        </row>
        <row r="9">
          <cell r="B9">
            <v>25.004166666666666</v>
          </cell>
          <cell r="C9">
            <v>28</v>
          </cell>
          <cell r="D9">
            <v>21.9</v>
          </cell>
          <cell r="E9">
            <v>90.954545454545453</v>
          </cell>
          <cell r="F9">
            <v>100</v>
          </cell>
          <cell r="G9">
            <v>75</v>
          </cell>
          <cell r="H9">
            <v>10.8</v>
          </cell>
          <cell r="I9" t="str">
            <v>NO</v>
          </cell>
          <cell r="J9">
            <v>27</v>
          </cell>
          <cell r="K9">
            <v>4</v>
          </cell>
        </row>
        <row r="10">
          <cell r="B10">
            <v>25.445833333333336</v>
          </cell>
          <cell r="C10">
            <v>31.9</v>
          </cell>
          <cell r="D10">
            <v>22</v>
          </cell>
          <cell r="E10">
            <v>68.900000000000006</v>
          </cell>
          <cell r="F10">
            <v>100</v>
          </cell>
          <cell r="G10">
            <v>52</v>
          </cell>
          <cell r="H10">
            <v>6.12</v>
          </cell>
          <cell r="I10" t="str">
            <v>N</v>
          </cell>
          <cell r="J10">
            <v>17.28</v>
          </cell>
          <cell r="K10">
            <v>0.2</v>
          </cell>
        </row>
        <row r="11">
          <cell r="B11">
            <v>27.062500000000004</v>
          </cell>
          <cell r="C11">
            <v>33.799999999999997</v>
          </cell>
          <cell r="D11">
            <v>22.5</v>
          </cell>
          <cell r="E11">
            <v>73.25</v>
          </cell>
          <cell r="F11">
            <v>99</v>
          </cell>
          <cell r="G11">
            <v>42</v>
          </cell>
          <cell r="H11">
            <v>9.3600000000000012</v>
          </cell>
          <cell r="I11" t="str">
            <v>L</v>
          </cell>
          <cell r="J11">
            <v>21.6</v>
          </cell>
          <cell r="K11">
            <v>0</v>
          </cell>
        </row>
        <row r="12">
          <cell r="B12">
            <v>27.8125</v>
          </cell>
          <cell r="C12">
            <v>34</v>
          </cell>
          <cell r="D12">
            <v>23.3</v>
          </cell>
          <cell r="E12">
            <v>74.083333333333329</v>
          </cell>
          <cell r="F12">
            <v>94</v>
          </cell>
          <cell r="G12">
            <v>48</v>
          </cell>
          <cell r="H12">
            <v>12.96</v>
          </cell>
          <cell r="I12" t="str">
            <v>NE</v>
          </cell>
          <cell r="J12">
            <v>29.16</v>
          </cell>
          <cell r="K12">
            <v>0</v>
          </cell>
        </row>
        <row r="13">
          <cell r="B13">
            <v>28.833333333333332</v>
          </cell>
          <cell r="C13">
            <v>35.4</v>
          </cell>
          <cell r="D13">
            <v>23.1</v>
          </cell>
          <cell r="E13">
            <v>66.083333333333329</v>
          </cell>
          <cell r="F13">
            <v>96</v>
          </cell>
          <cell r="G13">
            <v>31</v>
          </cell>
          <cell r="H13">
            <v>18.720000000000002</v>
          </cell>
          <cell r="I13" t="str">
            <v>N</v>
          </cell>
          <cell r="J13">
            <v>46.800000000000004</v>
          </cell>
          <cell r="K13">
            <v>0</v>
          </cell>
        </row>
        <row r="14">
          <cell r="B14">
            <v>28.004166666666663</v>
          </cell>
          <cell r="C14">
            <v>35</v>
          </cell>
          <cell r="D14">
            <v>23.2</v>
          </cell>
          <cell r="E14">
            <v>63.791666666666664</v>
          </cell>
          <cell r="F14">
            <v>87</v>
          </cell>
          <cell r="G14">
            <v>39</v>
          </cell>
          <cell r="H14">
            <v>22.68</v>
          </cell>
          <cell r="I14" t="str">
            <v>N</v>
          </cell>
          <cell r="J14">
            <v>48.96</v>
          </cell>
          <cell r="K14">
            <v>0</v>
          </cell>
        </row>
        <row r="15">
          <cell r="B15">
            <v>27.208333333333329</v>
          </cell>
          <cell r="C15">
            <v>34.4</v>
          </cell>
          <cell r="D15">
            <v>22.2</v>
          </cell>
          <cell r="E15">
            <v>71.833333333333329</v>
          </cell>
          <cell r="F15">
            <v>97</v>
          </cell>
          <cell r="G15">
            <v>43</v>
          </cell>
          <cell r="H15">
            <v>12.6</v>
          </cell>
          <cell r="I15" t="str">
            <v>NE</v>
          </cell>
          <cell r="J15">
            <v>27</v>
          </cell>
          <cell r="K15">
            <v>0</v>
          </cell>
        </row>
        <row r="16">
          <cell r="B16">
            <v>26.591666666666658</v>
          </cell>
          <cell r="C16">
            <v>35.1</v>
          </cell>
          <cell r="D16">
            <v>22.5</v>
          </cell>
          <cell r="E16">
            <v>71.8</v>
          </cell>
          <cell r="F16">
            <v>100</v>
          </cell>
          <cell r="G16">
            <v>37</v>
          </cell>
          <cell r="H16">
            <v>28.44</v>
          </cell>
          <cell r="I16" t="str">
            <v>N</v>
          </cell>
          <cell r="J16">
            <v>57.960000000000008</v>
          </cell>
          <cell r="K16">
            <v>21.6</v>
          </cell>
        </row>
        <row r="17">
          <cell r="B17">
            <v>22.816666666666666</v>
          </cell>
          <cell r="C17">
            <v>28.5</v>
          </cell>
          <cell r="D17">
            <v>18.600000000000001</v>
          </cell>
          <cell r="E17">
            <v>78.2</v>
          </cell>
          <cell r="F17">
            <v>100</v>
          </cell>
          <cell r="G17">
            <v>38</v>
          </cell>
          <cell r="H17">
            <v>21.240000000000002</v>
          </cell>
          <cell r="I17" t="str">
            <v>S</v>
          </cell>
          <cell r="J17">
            <v>36</v>
          </cell>
          <cell r="K17">
            <v>0</v>
          </cell>
        </row>
        <row r="18">
          <cell r="B18">
            <v>23.399999999999995</v>
          </cell>
          <cell r="C18">
            <v>32.6</v>
          </cell>
          <cell r="D18">
            <v>16.5</v>
          </cell>
          <cell r="E18">
            <v>70.208333333333329</v>
          </cell>
          <cell r="F18">
            <v>97</v>
          </cell>
          <cell r="G18">
            <v>43</v>
          </cell>
          <cell r="H18">
            <v>13.32</v>
          </cell>
          <cell r="I18" t="str">
            <v>S</v>
          </cell>
          <cell r="J18">
            <v>23.040000000000003</v>
          </cell>
          <cell r="K18">
            <v>0</v>
          </cell>
        </row>
        <row r="19">
          <cell r="B19">
            <v>26.775000000000002</v>
          </cell>
          <cell r="C19">
            <v>33.299999999999997</v>
          </cell>
          <cell r="D19">
            <v>22.3</v>
          </cell>
          <cell r="E19">
            <v>73.916666666666671</v>
          </cell>
          <cell r="F19">
            <v>95</v>
          </cell>
          <cell r="G19">
            <v>46</v>
          </cell>
          <cell r="H19">
            <v>23.400000000000002</v>
          </cell>
          <cell r="I19" t="str">
            <v>NE</v>
          </cell>
          <cell r="J19">
            <v>39.96</v>
          </cell>
          <cell r="K19">
            <v>0</v>
          </cell>
        </row>
        <row r="20">
          <cell r="B20">
            <v>24.004166666666663</v>
          </cell>
          <cell r="C20">
            <v>27.4</v>
          </cell>
          <cell r="D20">
            <v>20.7</v>
          </cell>
          <cell r="E20">
            <v>83.285714285714292</v>
          </cell>
          <cell r="F20">
            <v>100</v>
          </cell>
          <cell r="G20">
            <v>66</v>
          </cell>
          <cell r="H20">
            <v>20.16</v>
          </cell>
          <cell r="I20" t="str">
            <v>S</v>
          </cell>
          <cell r="J20">
            <v>35.64</v>
          </cell>
          <cell r="K20">
            <v>23.199999999999996</v>
          </cell>
        </row>
        <row r="21">
          <cell r="B21">
            <v>20.200000000000003</v>
          </cell>
          <cell r="C21">
            <v>24.3</v>
          </cell>
          <cell r="D21">
            <v>17.600000000000001</v>
          </cell>
          <cell r="E21">
            <v>89.285714285714292</v>
          </cell>
          <cell r="F21">
            <v>100</v>
          </cell>
          <cell r="G21">
            <v>74</v>
          </cell>
          <cell r="H21">
            <v>14.4</v>
          </cell>
          <cell r="I21" t="str">
            <v>S</v>
          </cell>
          <cell r="J21">
            <v>34.56</v>
          </cell>
          <cell r="K21">
            <v>5</v>
          </cell>
        </row>
        <row r="22">
          <cell r="B22">
            <v>21.654166666666669</v>
          </cell>
          <cell r="C22">
            <v>28.8</v>
          </cell>
          <cell r="D22">
            <v>17.2</v>
          </cell>
          <cell r="E22">
            <v>82.583333333333329</v>
          </cell>
          <cell r="F22">
            <v>95</v>
          </cell>
          <cell r="G22">
            <v>62</v>
          </cell>
          <cell r="H22">
            <v>17.64</v>
          </cell>
          <cell r="I22" t="str">
            <v>S</v>
          </cell>
          <cell r="J22">
            <v>27.720000000000002</v>
          </cell>
          <cell r="K22">
            <v>0</v>
          </cell>
        </row>
        <row r="23">
          <cell r="B23">
            <v>22.749999999999996</v>
          </cell>
          <cell r="C23">
            <v>28.9</v>
          </cell>
          <cell r="D23">
            <v>19.100000000000001</v>
          </cell>
          <cell r="E23">
            <v>81.166666666666671</v>
          </cell>
          <cell r="F23">
            <v>100</v>
          </cell>
          <cell r="G23">
            <v>56</v>
          </cell>
          <cell r="H23">
            <v>8.64</v>
          </cell>
          <cell r="I23" t="str">
            <v>L</v>
          </cell>
          <cell r="J23">
            <v>25.2</v>
          </cell>
          <cell r="K23">
            <v>0</v>
          </cell>
        </row>
        <row r="24">
          <cell r="B24">
            <v>23.479166666666671</v>
          </cell>
          <cell r="C24">
            <v>29.8</v>
          </cell>
          <cell r="D24">
            <v>19.3</v>
          </cell>
          <cell r="E24">
            <v>77.416666666666671</v>
          </cell>
          <cell r="F24">
            <v>100</v>
          </cell>
          <cell r="G24">
            <v>45</v>
          </cell>
          <cell r="H24">
            <v>14.04</v>
          </cell>
          <cell r="I24" t="str">
            <v>L</v>
          </cell>
          <cell r="J24">
            <v>30.240000000000002</v>
          </cell>
          <cell r="K24">
            <v>0</v>
          </cell>
        </row>
        <row r="25">
          <cell r="B25">
            <v>23.675000000000001</v>
          </cell>
          <cell r="C25">
            <v>30</v>
          </cell>
          <cell r="D25">
            <v>19</v>
          </cell>
          <cell r="E25">
            <v>69.916666666666671</v>
          </cell>
          <cell r="F25">
            <v>93</v>
          </cell>
          <cell r="G25">
            <v>41</v>
          </cell>
          <cell r="H25">
            <v>15.840000000000002</v>
          </cell>
          <cell r="I25" t="str">
            <v>SE</v>
          </cell>
          <cell r="J25">
            <v>33.119999999999997</v>
          </cell>
          <cell r="K25">
            <v>0</v>
          </cell>
        </row>
        <row r="26">
          <cell r="B26">
            <v>23.729166666666668</v>
          </cell>
          <cell r="C26">
            <v>30.5</v>
          </cell>
          <cell r="D26">
            <v>18.8</v>
          </cell>
          <cell r="E26">
            <v>70.833333333333329</v>
          </cell>
          <cell r="F26">
            <v>90</v>
          </cell>
          <cell r="G26">
            <v>45</v>
          </cell>
          <cell r="H26">
            <v>15.48</v>
          </cell>
          <cell r="I26" t="str">
            <v>SE</v>
          </cell>
          <cell r="J26">
            <v>33.480000000000004</v>
          </cell>
          <cell r="K26">
            <v>0</v>
          </cell>
        </row>
        <row r="27">
          <cell r="B27">
            <v>24.712499999999995</v>
          </cell>
          <cell r="C27">
            <v>30.6</v>
          </cell>
          <cell r="D27">
            <v>20.9</v>
          </cell>
          <cell r="E27">
            <v>69.333333333333329</v>
          </cell>
          <cell r="F27">
            <v>88</v>
          </cell>
          <cell r="G27">
            <v>46</v>
          </cell>
          <cell r="H27">
            <v>14.76</v>
          </cell>
          <cell r="I27" t="str">
            <v>SE</v>
          </cell>
          <cell r="J27">
            <v>25.2</v>
          </cell>
          <cell r="K27">
            <v>0</v>
          </cell>
        </row>
        <row r="28">
          <cell r="B28">
            <v>25.95</v>
          </cell>
          <cell r="C28">
            <v>32.200000000000003</v>
          </cell>
          <cell r="D28">
            <v>21.4</v>
          </cell>
          <cell r="E28">
            <v>67.416666666666671</v>
          </cell>
          <cell r="F28">
            <v>86</v>
          </cell>
          <cell r="G28">
            <v>39</v>
          </cell>
          <cell r="H28">
            <v>6.84</v>
          </cell>
          <cell r="I28" t="str">
            <v>SE</v>
          </cell>
          <cell r="J28">
            <v>19.440000000000001</v>
          </cell>
          <cell r="K28">
            <v>0</v>
          </cell>
        </row>
        <row r="29">
          <cell r="B29">
            <v>25.925000000000001</v>
          </cell>
          <cell r="C29">
            <v>33.1</v>
          </cell>
          <cell r="D29">
            <v>20.7</v>
          </cell>
          <cell r="E29">
            <v>70.416666666666671</v>
          </cell>
          <cell r="F29">
            <v>91</v>
          </cell>
          <cell r="G29">
            <v>44</v>
          </cell>
          <cell r="H29">
            <v>9</v>
          </cell>
          <cell r="I29" t="str">
            <v>SE</v>
          </cell>
          <cell r="J29">
            <v>20.16</v>
          </cell>
          <cell r="K29">
            <v>0</v>
          </cell>
        </row>
        <row r="30">
          <cell r="B30">
            <v>21.954166666666666</v>
          </cell>
          <cell r="C30">
            <v>26.2</v>
          </cell>
          <cell r="D30">
            <v>19.600000000000001</v>
          </cell>
          <cell r="E30">
            <v>84.769230769230774</v>
          </cell>
          <cell r="F30">
            <v>100</v>
          </cell>
          <cell r="G30">
            <v>68</v>
          </cell>
          <cell r="H30">
            <v>21.96</v>
          </cell>
          <cell r="I30" t="str">
            <v>SE</v>
          </cell>
          <cell r="J30">
            <v>41.4</v>
          </cell>
          <cell r="K30">
            <v>95</v>
          </cell>
        </row>
        <row r="31">
          <cell r="B31">
            <v>22.024999999999995</v>
          </cell>
          <cell r="C31">
            <v>27.8</v>
          </cell>
          <cell r="D31">
            <v>19.3</v>
          </cell>
          <cell r="E31">
            <v>81.333333333333329</v>
          </cell>
          <cell r="F31">
            <v>95</v>
          </cell>
          <cell r="G31">
            <v>66</v>
          </cell>
          <cell r="H31">
            <v>12.96</v>
          </cell>
          <cell r="I31" t="str">
            <v>L</v>
          </cell>
          <cell r="J31">
            <v>24.840000000000003</v>
          </cell>
          <cell r="K31">
            <v>0</v>
          </cell>
        </row>
        <row r="32">
          <cell r="B32">
            <v>22.866666666666671</v>
          </cell>
          <cell r="C32">
            <v>29.4</v>
          </cell>
          <cell r="D32">
            <v>18.2</v>
          </cell>
          <cell r="E32">
            <v>79.80952380952381</v>
          </cell>
          <cell r="F32">
            <v>100</v>
          </cell>
          <cell r="G32">
            <v>51</v>
          </cell>
          <cell r="H32">
            <v>13.68</v>
          </cell>
          <cell r="I32" t="str">
            <v>SE</v>
          </cell>
          <cell r="J32">
            <v>27</v>
          </cell>
          <cell r="K32">
            <v>0.2</v>
          </cell>
        </row>
        <row r="33">
          <cell r="B33">
            <v>23.412499999999998</v>
          </cell>
          <cell r="C33">
            <v>29.5</v>
          </cell>
          <cell r="D33">
            <v>19.3</v>
          </cell>
          <cell r="E33">
            <v>76.208333333333329</v>
          </cell>
          <cell r="F33">
            <v>96</v>
          </cell>
          <cell r="G33">
            <v>47</v>
          </cell>
          <cell r="H33">
            <v>19.079999999999998</v>
          </cell>
          <cell r="I33" t="str">
            <v>SE</v>
          </cell>
          <cell r="J33">
            <v>39.6</v>
          </cell>
          <cell r="K33">
            <v>0</v>
          </cell>
        </row>
        <row r="34">
          <cell r="B34">
            <v>23.133333333333336</v>
          </cell>
          <cell r="C34">
            <v>29.1</v>
          </cell>
          <cell r="D34">
            <v>18.600000000000001</v>
          </cell>
          <cell r="E34">
            <v>71.916666666666671</v>
          </cell>
          <cell r="F34">
            <v>88</v>
          </cell>
          <cell r="G34">
            <v>48</v>
          </cell>
          <cell r="H34">
            <v>18</v>
          </cell>
          <cell r="I34" t="str">
            <v>L</v>
          </cell>
          <cell r="J34">
            <v>38.159999999999997</v>
          </cell>
          <cell r="K34">
            <v>0</v>
          </cell>
        </row>
        <row r="35">
          <cell r="B35">
            <v>23.012499999999992</v>
          </cell>
          <cell r="C35">
            <v>29.9</v>
          </cell>
          <cell r="D35">
            <v>18</v>
          </cell>
          <cell r="E35">
            <v>71.416666666666671</v>
          </cell>
          <cell r="F35">
            <v>100</v>
          </cell>
          <cell r="G35">
            <v>42</v>
          </cell>
          <cell r="H35">
            <v>20.52</v>
          </cell>
          <cell r="I35" t="str">
            <v>SE</v>
          </cell>
          <cell r="J35">
            <v>37.800000000000004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25.074999999999999</v>
          </cell>
          <cell r="C5">
            <v>31.2</v>
          </cell>
          <cell r="D5">
            <v>21.6</v>
          </cell>
          <cell r="E5">
            <v>81.375</v>
          </cell>
          <cell r="F5">
            <v>94</v>
          </cell>
          <cell r="G5">
            <v>55</v>
          </cell>
          <cell r="H5">
            <v>15.840000000000002</v>
          </cell>
          <cell r="I5" t="str">
            <v>NO</v>
          </cell>
          <cell r="J5">
            <v>36.72</v>
          </cell>
          <cell r="K5">
            <v>0</v>
          </cell>
        </row>
        <row r="6">
          <cell r="B6">
            <v>24.349999999999998</v>
          </cell>
          <cell r="C6">
            <v>30.1</v>
          </cell>
          <cell r="D6">
            <v>21.6</v>
          </cell>
          <cell r="E6">
            <v>87.791666666666671</v>
          </cell>
          <cell r="F6">
            <v>96</v>
          </cell>
          <cell r="G6">
            <v>66</v>
          </cell>
          <cell r="H6">
            <v>14.04</v>
          </cell>
          <cell r="I6" t="str">
            <v>NO</v>
          </cell>
          <cell r="J6">
            <v>30.96</v>
          </cell>
          <cell r="K6">
            <v>0</v>
          </cell>
        </row>
        <row r="7">
          <cell r="B7">
            <v>24.879166666666663</v>
          </cell>
          <cell r="C7">
            <v>30.3</v>
          </cell>
          <cell r="D7">
            <v>21.8</v>
          </cell>
          <cell r="E7">
            <v>83.541666666666671</v>
          </cell>
          <cell r="F7">
            <v>95</v>
          </cell>
          <cell r="G7">
            <v>60</v>
          </cell>
          <cell r="H7">
            <v>19.079999999999998</v>
          </cell>
          <cell r="I7" t="str">
            <v>NO</v>
          </cell>
          <cell r="J7">
            <v>38.519999999999996</v>
          </cell>
          <cell r="K7">
            <v>0</v>
          </cell>
        </row>
        <row r="8">
          <cell r="B8">
            <v>25.820833333333336</v>
          </cell>
          <cell r="C8">
            <v>31</v>
          </cell>
          <cell r="D8">
            <v>22</v>
          </cell>
          <cell r="E8">
            <v>77.791666666666671</v>
          </cell>
          <cell r="F8">
            <v>94</v>
          </cell>
          <cell r="G8">
            <v>57</v>
          </cell>
          <cell r="H8">
            <v>15.48</v>
          </cell>
          <cell r="I8" t="str">
            <v>NO</v>
          </cell>
          <cell r="J8">
            <v>33.119999999999997</v>
          </cell>
          <cell r="K8">
            <v>0</v>
          </cell>
        </row>
        <row r="9">
          <cell r="B9">
            <v>25.091666666666665</v>
          </cell>
          <cell r="C9">
            <v>32.5</v>
          </cell>
          <cell r="D9">
            <v>22.3</v>
          </cell>
          <cell r="E9">
            <v>82.208333333333329</v>
          </cell>
          <cell r="F9">
            <v>93</v>
          </cell>
          <cell r="G9">
            <v>53</v>
          </cell>
          <cell r="H9">
            <v>14.76</v>
          </cell>
          <cell r="I9" t="str">
            <v>NO</v>
          </cell>
          <cell r="J9">
            <v>57.960000000000008</v>
          </cell>
          <cell r="K9">
            <v>0</v>
          </cell>
        </row>
        <row r="10">
          <cell r="B10">
            <v>24.3</v>
          </cell>
          <cell r="C10">
            <v>30.4</v>
          </cell>
          <cell r="D10">
            <v>21.1</v>
          </cell>
          <cell r="E10">
            <v>84.625</v>
          </cell>
          <cell r="F10">
            <v>95</v>
          </cell>
          <cell r="G10">
            <v>56</v>
          </cell>
          <cell r="H10">
            <v>16.559999999999999</v>
          </cell>
          <cell r="I10" t="str">
            <v>NO</v>
          </cell>
          <cell r="J10">
            <v>29.880000000000003</v>
          </cell>
          <cell r="K10">
            <v>0</v>
          </cell>
        </row>
        <row r="11">
          <cell r="B11">
            <v>26.020833333333339</v>
          </cell>
          <cell r="C11">
            <v>33.200000000000003</v>
          </cell>
          <cell r="D11">
            <v>21.8</v>
          </cell>
          <cell r="E11">
            <v>78.458333333333329</v>
          </cell>
          <cell r="F11">
            <v>94</v>
          </cell>
          <cell r="G11">
            <v>45</v>
          </cell>
          <cell r="H11">
            <v>9</v>
          </cell>
          <cell r="I11" t="str">
            <v>NO</v>
          </cell>
          <cell r="J11">
            <v>34.56</v>
          </cell>
          <cell r="K11">
            <v>0</v>
          </cell>
        </row>
        <row r="12">
          <cell r="B12">
            <v>26.770833333333332</v>
          </cell>
          <cell r="C12">
            <v>33.299999999999997</v>
          </cell>
          <cell r="D12">
            <v>22.3</v>
          </cell>
          <cell r="E12">
            <v>77.125</v>
          </cell>
          <cell r="F12">
            <v>96</v>
          </cell>
          <cell r="G12">
            <v>49</v>
          </cell>
          <cell r="H12">
            <v>13.32</v>
          </cell>
          <cell r="I12" t="str">
            <v>NO</v>
          </cell>
          <cell r="J12">
            <v>30.6</v>
          </cell>
          <cell r="K12">
            <v>0</v>
          </cell>
        </row>
        <row r="13">
          <cell r="B13">
            <v>28.024999999999995</v>
          </cell>
          <cell r="C13">
            <v>34.4</v>
          </cell>
          <cell r="D13">
            <v>22.8</v>
          </cell>
          <cell r="E13">
            <v>65.916666666666671</v>
          </cell>
          <cell r="F13">
            <v>86</v>
          </cell>
          <cell r="G13">
            <v>39</v>
          </cell>
          <cell r="H13">
            <v>16.2</v>
          </cell>
          <cell r="I13" t="str">
            <v>NO</v>
          </cell>
          <cell r="J13">
            <v>45</v>
          </cell>
          <cell r="K13">
            <v>0</v>
          </cell>
        </row>
        <row r="14">
          <cell r="B14">
            <v>27.858333333333334</v>
          </cell>
          <cell r="C14">
            <v>34.4</v>
          </cell>
          <cell r="D14">
            <v>22.7</v>
          </cell>
          <cell r="E14">
            <v>69.708333333333329</v>
          </cell>
          <cell r="F14">
            <v>89</v>
          </cell>
          <cell r="G14">
            <v>45</v>
          </cell>
          <cell r="H14">
            <v>20.88</v>
          </cell>
          <cell r="I14" t="str">
            <v>NO</v>
          </cell>
          <cell r="J14">
            <v>42.480000000000004</v>
          </cell>
          <cell r="K14">
            <v>0</v>
          </cell>
        </row>
        <row r="15">
          <cell r="B15">
            <v>25.708333333333339</v>
          </cell>
          <cell r="C15">
            <v>34.1</v>
          </cell>
          <cell r="D15">
            <v>20.7</v>
          </cell>
          <cell r="E15">
            <v>77.208333333333329</v>
          </cell>
          <cell r="F15">
            <v>94</v>
          </cell>
          <cell r="G15">
            <v>40</v>
          </cell>
          <cell r="H15">
            <v>16.2</v>
          </cell>
          <cell r="I15" t="str">
            <v>N</v>
          </cell>
          <cell r="J15">
            <v>30.6</v>
          </cell>
          <cell r="K15">
            <v>0</v>
          </cell>
        </row>
        <row r="16">
          <cell r="B16">
            <v>28.045833333333334</v>
          </cell>
          <cell r="C16">
            <v>34.200000000000003</v>
          </cell>
          <cell r="D16">
            <v>23.7</v>
          </cell>
          <cell r="E16">
            <v>68.958333333333329</v>
          </cell>
          <cell r="F16">
            <v>87</v>
          </cell>
          <cell r="G16">
            <v>45</v>
          </cell>
          <cell r="H16">
            <v>11.16</v>
          </cell>
          <cell r="I16" t="str">
            <v>NO</v>
          </cell>
          <cell r="J16">
            <v>36.36</v>
          </cell>
          <cell r="K16">
            <v>0</v>
          </cell>
        </row>
        <row r="17">
          <cell r="B17">
            <v>24.816666666666666</v>
          </cell>
          <cell r="C17">
            <v>31.5</v>
          </cell>
          <cell r="D17">
            <v>20.8</v>
          </cell>
          <cell r="E17">
            <v>79.25</v>
          </cell>
          <cell r="F17">
            <v>96</v>
          </cell>
          <cell r="G17">
            <v>46</v>
          </cell>
          <cell r="H17">
            <v>18</v>
          </cell>
          <cell r="I17" t="str">
            <v>S</v>
          </cell>
          <cell r="J17">
            <v>48.6</v>
          </cell>
          <cell r="K17">
            <v>0.4</v>
          </cell>
        </row>
        <row r="18">
          <cell r="B18">
            <v>23.304166666666664</v>
          </cell>
          <cell r="C18">
            <v>32.799999999999997</v>
          </cell>
          <cell r="D18">
            <v>18.600000000000001</v>
          </cell>
          <cell r="E18">
            <v>80.833333333333329</v>
          </cell>
          <cell r="F18">
            <v>94</v>
          </cell>
          <cell r="G18">
            <v>49</v>
          </cell>
          <cell r="H18">
            <v>13.68</v>
          </cell>
          <cell r="I18" t="str">
            <v>L</v>
          </cell>
          <cell r="J18">
            <v>39.96</v>
          </cell>
          <cell r="K18">
            <v>21.2</v>
          </cell>
        </row>
        <row r="19">
          <cell r="B19">
            <v>25.749999999999996</v>
          </cell>
          <cell r="C19">
            <v>33.1</v>
          </cell>
          <cell r="D19">
            <v>20.100000000000001</v>
          </cell>
          <cell r="E19">
            <v>71.541666666666671</v>
          </cell>
          <cell r="F19">
            <v>92</v>
          </cell>
          <cell r="G19">
            <v>40</v>
          </cell>
          <cell r="H19">
            <v>16.920000000000002</v>
          </cell>
          <cell r="I19" t="str">
            <v>N</v>
          </cell>
          <cell r="J19">
            <v>34.56</v>
          </cell>
          <cell r="K19">
            <v>0</v>
          </cell>
        </row>
        <row r="20">
          <cell r="B20">
            <v>25.879166666666666</v>
          </cell>
          <cell r="C20">
            <v>32</v>
          </cell>
          <cell r="D20">
            <v>22.4</v>
          </cell>
          <cell r="E20">
            <v>74.416666666666671</v>
          </cell>
          <cell r="F20">
            <v>90</v>
          </cell>
          <cell r="G20">
            <v>53</v>
          </cell>
          <cell r="H20">
            <v>21.96</v>
          </cell>
          <cell r="I20" t="str">
            <v>NO</v>
          </cell>
          <cell r="J20">
            <v>49.680000000000007</v>
          </cell>
          <cell r="K20">
            <v>1.8</v>
          </cell>
        </row>
        <row r="21">
          <cell r="B21">
            <v>22.741666666666664</v>
          </cell>
          <cell r="C21">
            <v>25.9</v>
          </cell>
          <cell r="D21">
            <v>20.8</v>
          </cell>
          <cell r="E21">
            <v>85.916666666666671</v>
          </cell>
          <cell r="F21">
            <v>94</v>
          </cell>
          <cell r="G21">
            <v>71</v>
          </cell>
          <cell r="H21">
            <v>14.76</v>
          </cell>
          <cell r="I21" t="str">
            <v>S</v>
          </cell>
          <cell r="J21">
            <v>30.240000000000002</v>
          </cell>
          <cell r="K21">
            <v>0</v>
          </cell>
        </row>
        <row r="22">
          <cell r="B22">
            <v>23.062499999999996</v>
          </cell>
          <cell r="C22">
            <v>29.2</v>
          </cell>
          <cell r="D22">
            <v>20.2</v>
          </cell>
          <cell r="E22">
            <v>81.541666666666671</v>
          </cell>
          <cell r="F22">
            <v>92</v>
          </cell>
          <cell r="G22">
            <v>57</v>
          </cell>
          <cell r="H22">
            <v>13.32</v>
          </cell>
          <cell r="I22" t="str">
            <v>S</v>
          </cell>
          <cell r="J22">
            <v>28.08</v>
          </cell>
          <cell r="K22">
            <v>0</v>
          </cell>
        </row>
        <row r="23">
          <cell r="B23">
            <v>23.433333333333326</v>
          </cell>
          <cell r="C23">
            <v>29.5</v>
          </cell>
          <cell r="D23">
            <v>20</v>
          </cell>
          <cell r="E23">
            <v>81.5</v>
          </cell>
          <cell r="F23">
            <v>94</v>
          </cell>
          <cell r="G23">
            <v>58</v>
          </cell>
          <cell r="H23">
            <v>18</v>
          </cell>
          <cell r="I23" t="str">
            <v>SE</v>
          </cell>
          <cell r="J23">
            <v>32.4</v>
          </cell>
          <cell r="K23">
            <v>0</v>
          </cell>
        </row>
        <row r="24">
          <cell r="B24">
            <v>23.912499999999998</v>
          </cell>
          <cell r="C24">
            <v>31.1</v>
          </cell>
          <cell r="D24">
            <v>19</v>
          </cell>
          <cell r="E24">
            <v>76.375</v>
          </cell>
          <cell r="F24">
            <v>95</v>
          </cell>
          <cell r="G24">
            <v>47</v>
          </cell>
          <cell r="H24">
            <v>13.68</v>
          </cell>
          <cell r="I24" t="str">
            <v>SE</v>
          </cell>
          <cell r="J24">
            <v>28.08</v>
          </cell>
          <cell r="K24">
            <v>0</v>
          </cell>
        </row>
        <row r="25">
          <cell r="B25">
            <v>24.279166666666669</v>
          </cell>
          <cell r="C25">
            <v>31.7</v>
          </cell>
          <cell r="D25">
            <v>18.399999999999999</v>
          </cell>
          <cell r="E25">
            <v>69.958333333333329</v>
          </cell>
          <cell r="F25">
            <v>92</v>
          </cell>
          <cell r="G25">
            <v>39</v>
          </cell>
          <cell r="H25">
            <v>12.6</v>
          </cell>
          <cell r="I25" t="str">
            <v>SE</v>
          </cell>
          <cell r="J25">
            <v>33.480000000000004</v>
          </cell>
          <cell r="K25">
            <v>0</v>
          </cell>
        </row>
        <row r="26">
          <cell r="B26">
            <v>24.250000000000004</v>
          </cell>
          <cell r="C26">
            <v>29.6</v>
          </cell>
          <cell r="D26">
            <v>20</v>
          </cell>
          <cell r="E26">
            <v>73.75</v>
          </cell>
          <cell r="F26">
            <v>88</v>
          </cell>
          <cell r="G26">
            <v>57</v>
          </cell>
          <cell r="H26">
            <v>9</v>
          </cell>
          <cell r="I26" t="str">
            <v>SE</v>
          </cell>
          <cell r="J26">
            <v>22.32</v>
          </cell>
          <cell r="K26">
            <v>0</v>
          </cell>
        </row>
        <row r="27">
          <cell r="B27">
            <v>25.549999999999997</v>
          </cell>
          <cell r="C27">
            <v>32.700000000000003</v>
          </cell>
          <cell r="D27">
            <v>21</v>
          </cell>
          <cell r="E27">
            <v>74.083333333333329</v>
          </cell>
          <cell r="F27">
            <v>92</v>
          </cell>
          <cell r="G27">
            <v>44</v>
          </cell>
          <cell r="H27">
            <v>14.4</v>
          </cell>
          <cell r="I27" t="str">
            <v>L</v>
          </cell>
          <cell r="J27">
            <v>38.519999999999996</v>
          </cell>
          <cell r="K27">
            <v>0</v>
          </cell>
        </row>
        <row r="28">
          <cell r="B28">
            <v>25.333333333333339</v>
          </cell>
          <cell r="C28">
            <v>33.5</v>
          </cell>
          <cell r="D28">
            <v>20.9</v>
          </cell>
          <cell r="E28">
            <v>75.583333333333329</v>
          </cell>
          <cell r="F28">
            <v>94</v>
          </cell>
          <cell r="G28">
            <v>42</v>
          </cell>
          <cell r="H28">
            <v>17.28</v>
          </cell>
          <cell r="I28" t="str">
            <v>SE</v>
          </cell>
          <cell r="J28">
            <v>38.880000000000003</v>
          </cell>
          <cell r="K28">
            <v>1.2</v>
          </cell>
        </row>
        <row r="29">
          <cell r="B29">
            <v>26.229166666666671</v>
          </cell>
          <cell r="C29">
            <v>33.700000000000003</v>
          </cell>
          <cell r="D29">
            <v>22.1</v>
          </cell>
          <cell r="E29">
            <v>73.458333333333329</v>
          </cell>
          <cell r="F29">
            <v>90</v>
          </cell>
          <cell r="G29">
            <v>39</v>
          </cell>
          <cell r="H29">
            <v>14.04</v>
          </cell>
          <cell r="I29" t="str">
            <v>SE</v>
          </cell>
          <cell r="J29">
            <v>36</v>
          </cell>
          <cell r="K29">
            <v>14.600000000000001</v>
          </cell>
        </row>
        <row r="30">
          <cell r="B30">
            <v>24.404166666666665</v>
          </cell>
          <cell r="C30">
            <v>31.6</v>
          </cell>
          <cell r="D30">
            <v>20.9</v>
          </cell>
          <cell r="E30">
            <v>82.583333333333329</v>
          </cell>
          <cell r="F30">
            <v>95</v>
          </cell>
          <cell r="G30">
            <v>53</v>
          </cell>
          <cell r="H30">
            <v>15.120000000000001</v>
          </cell>
          <cell r="I30" t="str">
            <v>NO</v>
          </cell>
          <cell r="J30">
            <v>43.92</v>
          </cell>
          <cell r="K30">
            <v>24.200000000000003</v>
          </cell>
        </row>
        <row r="31">
          <cell r="B31">
            <v>23.458333333333329</v>
          </cell>
          <cell r="C31">
            <v>28.7</v>
          </cell>
          <cell r="D31">
            <v>20.6</v>
          </cell>
          <cell r="E31">
            <v>87.041666666666671</v>
          </cell>
          <cell r="F31">
            <v>95</v>
          </cell>
          <cell r="G31">
            <v>69</v>
          </cell>
          <cell r="H31">
            <v>10.8</v>
          </cell>
          <cell r="I31" t="str">
            <v>SE</v>
          </cell>
          <cell r="J31">
            <v>25.2</v>
          </cell>
          <cell r="K31">
            <v>0.6</v>
          </cell>
        </row>
        <row r="32">
          <cell r="B32">
            <v>24.487499999999994</v>
          </cell>
          <cell r="C32">
            <v>31.4</v>
          </cell>
          <cell r="D32">
            <v>20.3</v>
          </cell>
          <cell r="E32">
            <v>80.625</v>
          </cell>
          <cell r="F32">
            <v>96</v>
          </cell>
          <cell r="G32">
            <v>50</v>
          </cell>
          <cell r="H32">
            <v>15.48</v>
          </cell>
          <cell r="I32" t="str">
            <v>SE</v>
          </cell>
          <cell r="J32">
            <v>27.720000000000002</v>
          </cell>
          <cell r="K32">
            <v>0</v>
          </cell>
        </row>
        <row r="33">
          <cell r="B33">
            <v>24.3</v>
          </cell>
          <cell r="C33">
            <v>31.3</v>
          </cell>
          <cell r="D33">
            <v>18.8</v>
          </cell>
          <cell r="E33">
            <v>72.208333333333329</v>
          </cell>
          <cell r="F33">
            <v>92</v>
          </cell>
          <cell r="G33">
            <v>41</v>
          </cell>
          <cell r="H33">
            <v>14.76</v>
          </cell>
          <cell r="I33" t="str">
            <v>SE</v>
          </cell>
          <cell r="J33">
            <v>30.6</v>
          </cell>
          <cell r="K33">
            <v>0</v>
          </cell>
        </row>
        <row r="34">
          <cell r="B34">
            <v>24.612500000000001</v>
          </cell>
          <cell r="C34">
            <v>31.2</v>
          </cell>
          <cell r="D34">
            <v>20.100000000000001</v>
          </cell>
          <cell r="E34">
            <v>65.208333333333329</v>
          </cell>
          <cell r="F34">
            <v>83</v>
          </cell>
          <cell r="G34">
            <v>38</v>
          </cell>
          <cell r="H34">
            <v>24.840000000000003</v>
          </cell>
          <cell r="I34" t="str">
            <v>L</v>
          </cell>
          <cell r="J34">
            <v>50.4</v>
          </cell>
          <cell r="K34">
            <v>0</v>
          </cell>
        </row>
        <row r="35">
          <cell r="B35">
            <v>24.075000000000003</v>
          </cell>
          <cell r="C35">
            <v>31.4</v>
          </cell>
          <cell r="D35">
            <v>17.7</v>
          </cell>
          <cell r="E35">
            <v>66.333333333333329</v>
          </cell>
          <cell r="F35">
            <v>88</v>
          </cell>
          <cell r="G35">
            <v>37</v>
          </cell>
          <cell r="H35">
            <v>16.2</v>
          </cell>
          <cell r="I35" t="str">
            <v>SE</v>
          </cell>
          <cell r="J35">
            <v>29.16</v>
          </cell>
          <cell r="K35">
            <v>0</v>
          </cell>
        </row>
        <row r="36">
          <cell r="I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23.4375</v>
          </cell>
          <cell r="C5">
            <v>29.4</v>
          </cell>
          <cell r="D5">
            <v>21.6</v>
          </cell>
          <cell r="E5">
            <v>89</v>
          </cell>
          <cell r="F5">
            <v>96</v>
          </cell>
          <cell r="G5">
            <v>59</v>
          </cell>
          <cell r="H5">
            <v>24.12</v>
          </cell>
          <cell r="I5" t="str">
            <v>N</v>
          </cell>
          <cell r="J5">
            <v>43.2</v>
          </cell>
          <cell r="K5" t="str">
            <v>*</v>
          </cell>
        </row>
        <row r="6">
          <cell r="B6">
            <v>23.795833333333334</v>
          </cell>
          <cell r="C6">
            <v>27.9</v>
          </cell>
          <cell r="D6">
            <v>21.7</v>
          </cell>
          <cell r="E6">
            <v>87.833333333333329</v>
          </cell>
          <cell r="F6">
            <v>95</v>
          </cell>
          <cell r="G6">
            <v>68</v>
          </cell>
          <cell r="H6">
            <v>20.16</v>
          </cell>
          <cell r="I6" t="str">
            <v>NE</v>
          </cell>
          <cell r="J6">
            <v>32.04</v>
          </cell>
          <cell r="K6" t="str">
            <v>*</v>
          </cell>
        </row>
        <row r="7">
          <cell r="B7">
            <v>25.491666666666674</v>
          </cell>
          <cell r="C7">
            <v>31.2</v>
          </cell>
          <cell r="D7">
            <v>22.4</v>
          </cell>
          <cell r="E7">
            <v>79.25</v>
          </cell>
          <cell r="F7">
            <v>95</v>
          </cell>
          <cell r="G7">
            <v>50</v>
          </cell>
          <cell r="H7">
            <v>22.32</v>
          </cell>
          <cell r="I7" t="str">
            <v>NE</v>
          </cell>
          <cell r="J7">
            <v>45</v>
          </cell>
          <cell r="K7" t="str">
            <v>*</v>
          </cell>
        </row>
        <row r="8">
          <cell r="B8">
            <v>26.308333333333337</v>
          </cell>
          <cell r="C8">
            <v>33</v>
          </cell>
          <cell r="D8">
            <v>22.6</v>
          </cell>
          <cell r="E8">
            <v>75.958333333333329</v>
          </cell>
          <cell r="F8">
            <v>95</v>
          </cell>
          <cell r="G8">
            <v>43</v>
          </cell>
          <cell r="H8">
            <v>16.559999999999999</v>
          </cell>
          <cell r="I8" t="str">
            <v>NE</v>
          </cell>
          <cell r="J8">
            <v>35.28</v>
          </cell>
          <cell r="K8" t="str">
            <v>*</v>
          </cell>
        </row>
        <row r="9">
          <cell r="B9">
            <v>24.495833333333334</v>
          </cell>
          <cell r="C9">
            <v>31.1</v>
          </cell>
          <cell r="D9">
            <v>22.5</v>
          </cell>
          <cell r="E9">
            <v>87.833333333333329</v>
          </cell>
          <cell r="F9">
            <v>97</v>
          </cell>
          <cell r="G9">
            <v>56</v>
          </cell>
          <cell r="H9">
            <v>16.920000000000002</v>
          </cell>
          <cell r="I9" t="str">
            <v>NE</v>
          </cell>
          <cell r="J9">
            <v>39.96</v>
          </cell>
          <cell r="K9" t="str">
            <v>*</v>
          </cell>
        </row>
        <row r="10">
          <cell r="B10">
            <v>24.608333333333345</v>
          </cell>
          <cell r="C10">
            <v>28.9</v>
          </cell>
          <cell r="D10">
            <v>22.2</v>
          </cell>
          <cell r="E10">
            <v>85.125</v>
          </cell>
          <cell r="F10">
            <v>97</v>
          </cell>
          <cell r="G10">
            <v>58</v>
          </cell>
          <cell r="H10">
            <v>13.32</v>
          </cell>
          <cell r="I10" t="str">
            <v>NE</v>
          </cell>
          <cell r="J10">
            <v>23.040000000000003</v>
          </cell>
          <cell r="K10" t="str">
            <v>*</v>
          </cell>
        </row>
        <row r="11">
          <cell r="B11">
            <v>24.395833333333332</v>
          </cell>
          <cell r="C11">
            <v>30.7</v>
          </cell>
          <cell r="D11">
            <v>21.6</v>
          </cell>
          <cell r="E11">
            <v>85.541666666666671</v>
          </cell>
          <cell r="F11">
            <v>98</v>
          </cell>
          <cell r="G11">
            <v>51</v>
          </cell>
          <cell r="H11">
            <v>18</v>
          </cell>
          <cell r="I11" t="str">
            <v>NE</v>
          </cell>
          <cell r="J11">
            <v>30.96</v>
          </cell>
          <cell r="K11" t="str">
            <v>*</v>
          </cell>
        </row>
        <row r="12">
          <cell r="B12">
            <v>26.324999999999992</v>
          </cell>
          <cell r="C12">
            <v>33.299999999999997</v>
          </cell>
          <cell r="D12">
            <v>21.7</v>
          </cell>
          <cell r="E12">
            <v>76</v>
          </cell>
          <cell r="F12">
            <v>95</v>
          </cell>
          <cell r="G12">
            <v>45</v>
          </cell>
          <cell r="H12">
            <v>14.4</v>
          </cell>
          <cell r="I12" t="str">
            <v>L</v>
          </cell>
          <cell r="J12">
            <v>24.840000000000003</v>
          </cell>
          <cell r="K12" t="str">
            <v>*</v>
          </cell>
        </row>
        <row r="13">
          <cell r="B13">
            <v>27.083333333333339</v>
          </cell>
          <cell r="C13">
            <v>34.200000000000003</v>
          </cell>
          <cell r="D13">
            <v>22.2</v>
          </cell>
          <cell r="E13">
            <v>72.041666666666671</v>
          </cell>
          <cell r="F13">
            <v>92</v>
          </cell>
          <cell r="G13">
            <v>38</v>
          </cell>
          <cell r="H13">
            <v>19.079999999999998</v>
          </cell>
          <cell r="I13" t="str">
            <v>L</v>
          </cell>
          <cell r="J13">
            <v>39.6</v>
          </cell>
          <cell r="K13" t="str">
            <v>*</v>
          </cell>
        </row>
        <row r="14">
          <cell r="B14">
            <v>25.5</v>
          </cell>
          <cell r="C14">
            <v>32</v>
          </cell>
          <cell r="D14">
            <v>22.2</v>
          </cell>
          <cell r="E14">
            <v>80.291666666666671</v>
          </cell>
          <cell r="F14">
            <v>95</v>
          </cell>
          <cell r="G14">
            <v>54</v>
          </cell>
          <cell r="H14">
            <v>22.68</v>
          </cell>
          <cell r="I14" t="str">
            <v>L</v>
          </cell>
          <cell r="J14">
            <v>38.880000000000003</v>
          </cell>
          <cell r="K14" t="str">
            <v>*</v>
          </cell>
        </row>
        <row r="15">
          <cell r="B15">
            <v>24.441666666666666</v>
          </cell>
          <cell r="C15">
            <v>33.200000000000003</v>
          </cell>
          <cell r="D15">
            <v>20.100000000000001</v>
          </cell>
          <cell r="E15">
            <v>80.25</v>
          </cell>
          <cell r="F15">
            <v>98</v>
          </cell>
          <cell r="G15">
            <v>44</v>
          </cell>
          <cell r="H15">
            <v>23.400000000000002</v>
          </cell>
          <cell r="I15" t="str">
            <v>L</v>
          </cell>
          <cell r="J15">
            <v>38.159999999999997</v>
          </cell>
          <cell r="K15" t="str">
            <v>*</v>
          </cell>
        </row>
        <row r="16">
          <cell r="B16">
            <v>24.833333333333332</v>
          </cell>
          <cell r="C16">
            <v>33.200000000000003</v>
          </cell>
          <cell r="D16">
            <v>21.1</v>
          </cell>
          <cell r="E16">
            <v>79.666666666666671</v>
          </cell>
          <cell r="F16">
            <v>94</v>
          </cell>
          <cell r="G16">
            <v>50</v>
          </cell>
          <cell r="H16">
            <v>27.720000000000002</v>
          </cell>
          <cell r="I16" t="str">
            <v>L</v>
          </cell>
          <cell r="J16">
            <v>70.56</v>
          </cell>
          <cell r="K16" t="str">
            <v>*</v>
          </cell>
        </row>
        <row r="17">
          <cell r="B17">
            <v>25.083333333333329</v>
          </cell>
          <cell r="C17">
            <v>32.299999999999997</v>
          </cell>
          <cell r="D17">
            <v>21.4</v>
          </cell>
          <cell r="E17">
            <v>79.208333333333329</v>
          </cell>
          <cell r="F17">
            <v>96</v>
          </cell>
          <cell r="G17">
            <v>43</v>
          </cell>
          <cell r="H17">
            <v>24.48</v>
          </cell>
          <cell r="I17" t="str">
            <v>N</v>
          </cell>
          <cell r="J17">
            <v>35.64</v>
          </cell>
          <cell r="K17" t="str">
            <v>*</v>
          </cell>
        </row>
        <row r="18">
          <cell r="B18">
            <v>25.929166666666664</v>
          </cell>
          <cell r="C18">
            <v>32.9</v>
          </cell>
          <cell r="D18">
            <v>20.8</v>
          </cell>
          <cell r="E18">
            <v>74.458333333333329</v>
          </cell>
          <cell r="F18">
            <v>95</v>
          </cell>
          <cell r="G18">
            <v>37</v>
          </cell>
          <cell r="H18">
            <v>23.040000000000003</v>
          </cell>
          <cell r="I18" t="str">
            <v>L</v>
          </cell>
          <cell r="J18">
            <v>34.92</v>
          </cell>
          <cell r="K18" t="str">
            <v>*</v>
          </cell>
        </row>
        <row r="19">
          <cell r="B19">
            <v>25.854166666666668</v>
          </cell>
          <cell r="C19">
            <v>32.299999999999997</v>
          </cell>
          <cell r="D19">
            <v>21.4</v>
          </cell>
          <cell r="E19">
            <v>70.25</v>
          </cell>
          <cell r="F19">
            <v>91</v>
          </cell>
          <cell r="G19">
            <v>40</v>
          </cell>
          <cell r="H19">
            <v>24.12</v>
          </cell>
          <cell r="I19" t="str">
            <v>L</v>
          </cell>
          <cell r="J19">
            <v>34.92</v>
          </cell>
          <cell r="K19" t="str">
            <v>*</v>
          </cell>
        </row>
        <row r="20">
          <cell r="B20">
            <v>26.137500000000006</v>
          </cell>
          <cell r="C20">
            <v>32.1</v>
          </cell>
          <cell r="D20">
            <v>21.9</v>
          </cell>
          <cell r="E20">
            <v>71.333333333333329</v>
          </cell>
          <cell r="F20">
            <v>93</v>
          </cell>
          <cell r="G20">
            <v>40</v>
          </cell>
          <cell r="H20">
            <v>20.16</v>
          </cell>
          <cell r="I20" t="str">
            <v>N</v>
          </cell>
          <cell r="J20">
            <v>34.200000000000003</v>
          </cell>
          <cell r="K20" t="str">
            <v>*</v>
          </cell>
        </row>
        <row r="21">
          <cell r="B21">
            <v>25.108333333333334</v>
          </cell>
          <cell r="C21">
            <v>31.1</v>
          </cell>
          <cell r="D21">
            <v>20.9</v>
          </cell>
          <cell r="E21">
            <v>78.166666666666671</v>
          </cell>
          <cell r="F21">
            <v>96</v>
          </cell>
          <cell r="G21">
            <v>52</v>
          </cell>
          <cell r="H21">
            <v>19.079999999999998</v>
          </cell>
          <cell r="I21" t="str">
            <v>O</v>
          </cell>
          <cell r="J21">
            <v>29.880000000000003</v>
          </cell>
          <cell r="K21" t="str">
            <v>*</v>
          </cell>
        </row>
        <row r="22">
          <cell r="B22">
            <v>23.308333333333334</v>
          </cell>
          <cell r="C22">
            <v>28.2</v>
          </cell>
          <cell r="D22">
            <v>20.6</v>
          </cell>
          <cell r="E22">
            <v>88.208333333333329</v>
          </cell>
          <cell r="F22">
            <v>98</v>
          </cell>
          <cell r="G22">
            <v>62</v>
          </cell>
          <cell r="H22">
            <v>10.8</v>
          </cell>
          <cell r="I22" t="str">
            <v>SO</v>
          </cell>
          <cell r="J22">
            <v>22.32</v>
          </cell>
          <cell r="K22" t="str">
            <v>*</v>
          </cell>
        </row>
        <row r="23">
          <cell r="B23">
            <v>24.633333333333329</v>
          </cell>
          <cell r="C23">
            <v>30.5</v>
          </cell>
          <cell r="D23">
            <v>21.5</v>
          </cell>
          <cell r="E23">
            <v>80.958333333333329</v>
          </cell>
          <cell r="F23">
            <v>98</v>
          </cell>
          <cell r="G23">
            <v>47</v>
          </cell>
          <cell r="H23">
            <v>16.2</v>
          </cell>
          <cell r="I23" t="str">
            <v>SO</v>
          </cell>
          <cell r="J23">
            <v>34.56</v>
          </cell>
          <cell r="K23" t="str">
            <v>*</v>
          </cell>
        </row>
        <row r="24">
          <cell r="B24">
            <v>24.629166666666674</v>
          </cell>
          <cell r="C24">
            <v>30.9</v>
          </cell>
          <cell r="D24">
            <v>21.8</v>
          </cell>
          <cell r="E24">
            <v>85.416666666666671</v>
          </cell>
          <cell r="F24">
            <v>97</v>
          </cell>
          <cell r="G24">
            <v>48</v>
          </cell>
          <cell r="H24">
            <v>11.879999999999999</v>
          </cell>
          <cell r="I24" t="str">
            <v>NE</v>
          </cell>
          <cell r="J24">
            <v>30.6</v>
          </cell>
          <cell r="K24" t="str">
            <v>*</v>
          </cell>
        </row>
        <row r="25">
          <cell r="B25">
            <v>24.912500000000005</v>
          </cell>
          <cell r="C25">
            <v>29.2</v>
          </cell>
          <cell r="D25">
            <v>22.1</v>
          </cell>
          <cell r="E25">
            <v>84.375</v>
          </cell>
          <cell r="F25">
            <v>97</v>
          </cell>
          <cell r="G25">
            <v>60</v>
          </cell>
          <cell r="H25">
            <v>11.520000000000001</v>
          </cell>
          <cell r="I25" t="str">
            <v>SE</v>
          </cell>
          <cell r="J25">
            <v>18.720000000000002</v>
          </cell>
          <cell r="K25" t="str">
            <v>*</v>
          </cell>
        </row>
        <row r="26">
          <cell r="B26">
            <v>24.862500000000001</v>
          </cell>
          <cell r="C26">
            <v>29.5</v>
          </cell>
          <cell r="D26">
            <v>22.6</v>
          </cell>
          <cell r="E26">
            <v>81.666666666666671</v>
          </cell>
          <cell r="F26">
            <v>95</v>
          </cell>
          <cell r="G26">
            <v>56</v>
          </cell>
          <cell r="H26">
            <v>19.440000000000001</v>
          </cell>
          <cell r="I26" t="str">
            <v>NE</v>
          </cell>
          <cell r="J26">
            <v>30.96</v>
          </cell>
          <cell r="K26" t="str">
            <v>*</v>
          </cell>
        </row>
        <row r="27">
          <cell r="B27">
            <v>25.170833333333331</v>
          </cell>
          <cell r="C27">
            <v>33</v>
          </cell>
          <cell r="D27">
            <v>20.6</v>
          </cell>
          <cell r="E27">
            <v>76.833333333333329</v>
          </cell>
          <cell r="F27">
            <v>96</v>
          </cell>
          <cell r="G27">
            <v>40</v>
          </cell>
          <cell r="H27">
            <v>16.2</v>
          </cell>
          <cell r="I27" t="str">
            <v>L</v>
          </cell>
          <cell r="J27">
            <v>46.800000000000004</v>
          </cell>
          <cell r="K27" t="str">
            <v>*</v>
          </cell>
        </row>
        <row r="28">
          <cell r="B28">
            <v>26.183333333333334</v>
          </cell>
          <cell r="C28">
            <v>33</v>
          </cell>
          <cell r="D28">
            <v>21.7</v>
          </cell>
          <cell r="E28">
            <v>74.791666666666671</v>
          </cell>
          <cell r="F28">
            <v>94</v>
          </cell>
          <cell r="G28">
            <v>41</v>
          </cell>
          <cell r="H28">
            <v>21.240000000000002</v>
          </cell>
          <cell r="I28" t="str">
            <v>L</v>
          </cell>
          <cell r="J28">
            <v>31.680000000000003</v>
          </cell>
          <cell r="K28" t="str">
            <v>*</v>
          </cell>
        </row>
        <row r="29">
          <cell r="B29">
            <v>24.420833333333334</v>
          </cell>
          <cell r="C29">
            <v>31.4</v>
          </cell>
          <cell r="D29">
            <v>21.5</v>
          </cell>
          <cell r="E29">
            <v>84.666666666666671</v>
          </cell>
          <cell r="F29">
            <v>96</v>
          </cell>
          <cell r="G29">
            <v>55</v>
          </cell>
          <cell r="H29">
            <v>16.2</v>
          </cell>
          <cell r="I29" t="str">
            <v>NE</v>
          </cell>
          <cell r="J29">
            <v>43.2</v>
          </cell>
          <cell r="K29" t="str">
            <v>*</v>
          </cell>
        </row>
        <row r="30">
          <cell r="B30">
            <v>25.841666666666669</v>
          </cell>
          <cell r="C30">
            <v>32</v>
          </cell>
          <cell r="D30">
            <v>21.9</v>
          </cell>
          <cell r="E30">
            <v>78.833333333333329</v>
          </cell>
          <cell r="F30">
            <v>96</v>
          </cell>
          <cell r="G30">
            <v>49</v>
          </cell>
          <cell r="H30">
            <v>23.759999999999998</v>
          </cell>
          <cell r="I30" t="str">
            <v>NE</v>
          </cell>
          <cell r="J30">
            <v>39.96</v>
          </cell>
          <cell r="K30" t="str">
            <v>*</v>
          </cell>
        </row>
        <row r="31">
          <cell r="B31">
            <v>24.633333333333336</v>
          </cell>
          <cell r="C31">
            <v>31.5</v>
          </cell>
          <cell r="D31">
            <v>22.5</v>
          </cell>
          <cell r="E31">
            <v>86.875</v>
          </cell>
          <cell r="F31">
            <v>97</v>
          </cell>
          <cell r="G31">
            <v>52</v>
          </cell>
          <cell r="H31">
            <v>16.2</v>
          </cell>
          <cell r="I31" t="str">
            <v>NE</v>
          </cell>
          <cell r="J31">
            <v>36.36</v>
          </cell>
          <cell r="K31" t="str">
            <v>*</v>
          </cell>
        </row>
        <row r="32">
          <cell r="B32">
            <v>23.399999999999995</v>
          </cell>
          <cell r="C32">
            <v>29.7</v>
          </cell>
          <cell r="D32">
            <v>21.7</v>
          </cell>
          <cell r="E32">
            <v>91.833333333333329</v>
          </cell>
          <cell r="F32">
            <v>99</v>
          </cell>
          <cell r="G32">
            <v>60</v>
          </cell>
          <cell r="H32">
            <v>10.44</v>
          </cell>
          <cell r="I32" t="str">
            <v>SE</v>
          </cell>
          <cell r="J32">
            <v>25.2</v>
          </cell>
          <cell r="K32" t="str">
            <v>*</v>
          </cell>
        </row>
        <row r="33">
          <cell r="B33">
            <v>25.383333333333336</v>
          </cell>
          <cell r="C33">
            <v>31</v>
          </cell>
          <cell r="D33">
            <v>21.8</v>
          </cell>
          <cell r="E33">
            <v>79.041666666666671</v>
          </cell>
          <cell r="F33">
            <v>96</v>
          </cell>
          <cell r="G33">
            <v>51</v>
          </cell>
          <cell r="H33">
            <v>18.36</v>
          </cell>
          <cell r="I33" t="str">
            <v>SE</v>
          </cell>
          <cell r="J33">
            <v>29.52</v>
          </cell>
          <cell r="K33" t="str">
            <v>*</v>
          </cell>
        </row>
        <row r="34">
          <cell r="B34">
            <v>25.541666666666661</v>
          </cell>
          <cell r="C34">
            <v>31.6</v>
          </cell>
          <cell r="D34">
            <v>22.3</v>
          </cell>
          <cell r="E34">
            <v>81.666666666666671</v>
          </cell>
          <cell r="F34">
            <v>98</v>
          </cell>
          <cell r="G34">
            <v>52</v>
          </cell>
          <cell r="H34">
            <v>13.32</v>
          </cell>
          <cell r="I34" t="str">
            <v>NE</v>
          </cell>
          <cell r="J34">
            <v>26.28</v>
          </cell>
          <cell r="K34" t="str">
            <v>*</v>
          </cell>
        </row>
        <row r="35">
          <cell r="B35">
            <v>24.825000000000003</v>
          </cell>
          <cell r="C35">
            <v>30.4</v>
          </cell>
          <cell r="D35">
            <v>21.6</v>
          </cell>
          <cell r="E35">
            <v>87.5</v>
          </cell>
          <cell r="F35">
            <v>99</v>
          </cell>
          <cell r="G35">
            <v>59</v>
          </cell>
          <cell r="H35">
            <v>14.76</v>
          </cell>
          <cell r="I35" t="str">
            <v>N</v>
          </cell>
          <cell r="J35">
            <v>30.240000000000002</v>
          </cell>
          <cell r="K35" t="str">
            <v>*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27.329166666666669</v>
          </cell>
          <cell r="C5">
            <v>34.5</v>
          </cell>
          <cell r="D5">
            <v>22.7</v>
          </cell>
          <cell r="E5">
            <v>72.333333333333329</v>
          </cell>
          <cell r="F5">
            <v>93</v>
          </cell>
          <cell r="G5">
            <v>44</v>
          </cell>
          <cell r="H5">
            <v>16.920000000000002</v>
          </cell>
          <cell r="I5" t="str">
            <v>N</v>
          </cell>
          <cell r="J5">
            <v>39.6</v>
          </cell>
          <cell r="K5">
            <v>11.6</v>
          </cell>
        </row>
        <row r="6">
          <cell r="B6">
            <v>26.458333333333329</v>
          </cell>
          <cell r="C6">
            <v>31.5</v>
          </cell>
          <cell r="D6">
            <v>23.3</v>
          </cell>
          <cell r="E6">
            <v>79.416666666666671</v>
          </cell>
          <cell r="F6">
            <v>93</v>
          </cell>
          <cell r="G6">
            <v>55</v>
          </cell>
          <cell r="H6">
            <v>14.4</v>
          </cell>
          <cell r="I6" t="str">
            <v>N</v>
          </cell>
          <cell r="J6">
            <v>28.44</v>
          </cell>
          <cell r="K6">
            <v>7.4</v>
          </cell>
        </row>
        <row r="7">
          <cell r="B7">
            <v>25.620833333333326</v>
          </cell>
          <cell r="C7">
            <v>31.9</v>
          </cell>
          <cell r="D7">
            <v>23.5</v>
          </cell>
          <cell r="E7">
            <v>81.75</v>
          </cell>
          <cell r="F7">
            <v>92</v>
          </cell>
          <cell r="G7">
            <v>51</v>
          </cell>
          <cell r="H7">
            <v>9</v>
          </cell>
          <cell r="I7" t="str">
            <v>NO</v>
          </cell>
          <cell r="J7">
            <v>33.480000000000004</v>
          </cell>
          <cell r="K7">
            <v>1.2</v>
          </cell>
        </row>
        <row r="8">
          <cell r="B8">
            <v>25.925000000000008</v>
          </cell>
          <cell r="C8">
            <v>33.5</v>
          </cell>
          <cell r="D8">
            <v>22.7</v>
          </cell>
          <cell r="E8">
            <v>81.875</v>
          </cell>
          <cell r="F8">
            <v>94</v>
          </cell>
          <cell r="G8">
            <v>47</v>
          </cell>
          <cell r="H8">
            <v>12.24</v>
          </cell>
          <cell r="I8" t="str">
            <v>N</v>
          </cell>
          <cell r="J8">
            <v>33.480000000000004</v>
          </cell>
          <cell r="K8">
            <v>11.200000000000001</v>
          </cell>
        </row>
        <row r="9">
          <cell r="B9">
            <v>26.016666666666666</v>
          </cell>
          <cell r="C9">
            <v>32.4</v>
          </cell>
          <cell r="D9">
            <v>22.1</v>
          </cell>
          <cell r="E9">
            <v>81.5</v>
          </cell>
          <cell r="F9">
            <v>95</v>
          </cell>
          <cell r="G9">
            <v>52</v>
          </cell>
          <cell r="H9">
            <v>18</v>
          </cell>
          <cell r="I9" t="str">
            <v>N</v>
          </cell>
          <cell r="J9">
            <v>36.36</v>
          </cell>
          <cell r="K9">
            <v>8</v>
          </cell>
        </row>
        <row r="10">
          <cell r="B10">
            <v>25.587500000000002</v>
          </cell>
          <cell r="C10">
            <v>32.5</v>
          </cell>
          <cell r="D10">
            <v>22.8</v>
          </cell>
          <cell r="E10">
            <v>82.583333333333329</v>
          </cell>
          <cell r="F10">
            <v>95</v>
          </cell>
          <cell r="G10">
            <v>51</v>
          </cell>
          <cell r="H10">
            <v>7.2</v>
          </cell>
          <cell r="I10" t="str">
            <v>SO</v>
          </cell>
          <cell r="J10">
            <v>21.240000000000002</v>
          </cell>
          <cell r="K10">
            <v>1.6</v>
          </cell>
        </row>
        <row r="11">
          <cell r="B11">
            <v>27.699999999999992</v>
          </cell>
          <cell r="C11">
            <v>34.1</v>
          </cell>
          <cell r="D11">
            <v>23.2</v>
          </cell>
          <cell r="E11">
            <v>72.666666666666671</v>
          </cell>
          <cell r="F11">
            <v>93</v>
          </cell>
          <cell r="G11">
            <v>43</v>
          </cell>
          <cell r="H11">
            <v>7.9200000000000008</v>
          </cell>
          <cell r="I11" t="str">
            <v>SO</v>
          </cell>
          <cell r="J11">
            <v>18</v>
          </cell>
          <cell r="K11">
            <v>0</v>
          </cell>
        </row>
        <row r="12">
          <cell r="B12">
            <v>29.375</v>
          </cell>
          <cell r="C12">
            <v>35.700000000000003</v>
          </cell>
          <cell r="D12">
            <v>24.6</v>
          </cell>
          <cell r="E12">
            <v>68.291666666666671</v>
          </cell>
          <cell r="F12">
            <v>92</v>
          </cell>
          <cell r="G12">
            <v>41</v>
          </cell>
          <cell r="H12">
            <v>10.44</v>
          </cell>
          <cell r="I12" t="str">
            <v>S</v>
          </cell>
          <cell r="J12">
            <v>19.440000000000001</v>
          </cell>
          <cell r="K12">
            <v>0</v>
          </cell>
        </row>
        <row r="13">
          <cell r="B13">
            <v>30.187499999999996</v>
          </cell>
          <cell r="C13">
            <v>36.200000000000003</v>
          </cell>
          <cell r="D13">
            <v>25</v>
          </cell>
          <cell r="E13">
            <v>66.208333333333329</v>
          </cell>
          <cell r="F13">
            <v>91</v>
          </cell>
          <cell r="G13">
            <v>42</v>
          </cell>
          <cell r="H13">
            <v>10.44</v>
          </cell>
          <cell r="I13" t="str">
            <v>N</v>
          </cell>
          <cell r="J13">
            <v>24.12</v>
          </cell>
          <cell r="K13">
            <v>0</v>
          </cell>
        </row>
        <row r="14">
          <cell r="B14">
            <v>28.791666666666661</v>
          </cell>
          <cell r="C14">
            <v>36.1</v>
          </cell>
          <cell r="D14">
            <v>24.9</v>
          </cell>
          <cell r="E14">
            <v>70.458333333333329</v>
          </cell>
          <cell r="F14">
            <v>87</v>
          </cell>
          <cell r="G14">
            <v>40</v>
          </cell>
          <cell r="H14">
            <v>15.840000000000002</v>
          </cell>
          <cell r="I14" t="str">
            <v>NE</v>
          </cell>
          <cell r="J14">
            <v>51.480000000000004</v>
          </cell>
          <cell r="K14">
            <v>1.4</v>
          </cell>
        </row>
        <row r="15">
          <cell r="B15">
            <v>28.012500000000003</v>
          </cell>
          <cell r="C15">
            <v>34.299999999999997</v>
          </cell>
          <cell r="D15">
            <v>23.1</v>
          </cell>
          <cell r="E15">
            <v>70.25</v>
          </cell>
          <cell r="F15">
            <v>92</v>
          </cell>
          <cell r="G15">
            <v>49</v>
          </cell>
          <cell r="H15">
            <v>10.44</v>
          </cell>
          <cell r="I15" t="str">
            <v>N</v>
          </cell>
          <cell r="J15">
            <v>22.32</v>
          </cell>
          <cell r="K15">
            <v>0</v>
          </cell>
        </row>
        <row r="16">
          <cell r="B16">
            <v>29.587500000000002</v>
          </cell>
          <cell r="C16">
            <v>36.299999999999997</v>
          </cell>
          <cell r="D16">
            <v>24.1</v>
          </cell>
          <cell r="E16">
            <v>65.75</v>
          </cell>
          <cell r="F16">
            <v>89</v>
          </cell>
          <cell r="G16">
            <v>34</v>
          </cell>
          <cell r="H16">
            <v>11.520000000000001</v>
          </cell>
          <cell r="I16" t="str">
            <v>S</v>
          </cell>
          <cell r="J16">
            <v>32.04</v>
          </cell>
          <cell r="K16">
            <v>0</v>
          </cell>
        </row>
        <row r="17">
          <cell r="B17">
            <v>27.770833333333339</v>
          </cell>
          <cell r="C17">
            <v>34.200000000000003</v>
          </cell>
          <cell r="D17">
            <v>23.7</v>
          </cell>
          <cell r="E17">
            <v>67.791666666666671</v>
          </cell>
          <cell r="F17">
            <v>85</v>
          </cell>
          <cell r="G17">
            <v>42</v>
          </cell>
          <cell r="H17">
            <v>18.720000000000002</v>
          </cell>
          <cell r="I17" t="str">
            <v>S</v>
          </cell>
          <cell r="J17">
            <v>46.080000000000005</v>
          </cell>
          <cell r="K17">
            <v>0.2</v>
          </cell>
        </row>
        <row r="18">
          <cell r="B18">
            <v>28.566666666666659</v>
          </cell>
          <cell r="C18">
            <v>36.4</v>
          </cell>
          <cell r="D18">
            <v>23.1</v>
          </cell>
          <cell r="E18">
            <v>66.041666666666671</v>
          </cell>
          <cell r="F18">
            <v>91</v>
          </cell>
          <cell r="G18">
            <v>33</v>
          </cell>
          <cell r="H18">
            <v>8.64</v>
          </cell>
          <cell r="I18" t="str">
            <v>SE</v>
          </cell>
          <cell r="J18">
            <v>25.56</v>
          </cell>
          <cell r="K18">
            <v>0</v>
          </cell>
        </row>
        <row r="19">
          <cell r="B19">
            <v>28.808333333333337</v>
          </cell>
          <cell r="C19">
            <v>35.1</v>
          </cell>
          <cell r="D19">
            <v>23.2</v>
          </cell>
          <cell r="E19">
            <v>60.083333333333336</v>
          </cell>
          <cell r="F19">
            <v>82</v>
          </cell>
          <cell r="G19">
            <v>38</v>
          </cell>
          <cell r="H19">
            <v>10.8</v>
          </cell>
          <cell r="I19" t="str">
            <v>L</v>
          </cell>
          <cell r="J19">
            <v>32.4</v>
          </cell>
          <cell r="K19">
            <v>0</v>
          </cell>
        </row>
        <row r="20">
          <cell r="B20">
            <v>29.620833333333326</v>
          </cell>
          <cell r="C20">
            <v>35.700000000000003</v>
          </cell>
          <cell r="D20">
            <v>24.6</v>
          </cell>
          <cell r="E20">
            <v>58.333333333333336</v>
          </cell>
          <cell r="F20">
            <v>82</v>
          </cell>
          <cell r="G20">
            <v>31</v>
          </cell>
          <cell r="H20">
            <v>9.3600000000000012</v>
          </cell>
          <cell r="I20" t="str">
            <v>N</v>
          </cell>
          <cell r="J20">
            <v>24.12</v>
          </cell>
          <cell r="K20">
            <v>0</v>
          </cell>
        </row>
        <row r="21">
          <cell r="B21">
            <v>27.387499999999992</v>
          </cell>
          <cell r="C21">
            <v>33.299999999999997</v>
          </cell>
          <cell r="D21">
            <v>20.8</v>
          </cell>
          <cell r="E21">
            <v>71.25</v>
          </cell>
          <cell r="F21">
            <v>96</v>
          </cell>
          <cell r="G21">
            <v>47</v>
          </cell>
          <cell r="H21">
            <v>18.36</v>
          </cell>
          <cell r="I21" t="str">
            <v>SO</v>
          </cell>
          <cell r="J21">
            <v>45.72</v>
          </cell>
          <cell r="K21">
            <v>36.199999999999996</v>
          </cell>
        </row>
        <row r="22">
          <cell r="B22">
            <v>23.295833333333334</v>
          </cell>
          <cell r="C22">
            <v>25.6</v>
          </cell>
          <cell r="D22">
            <v>22</v>
          </cell>
          <cell r="E22">
            <v>88.75</v>
          </cell>
          <cell r="F22">
            <v>94</v>
          </cell>
          <cell r="G22">
            <v>72</v>
          </cell>
          <cell r="H22">
            <v>6.12</v>
          </cell>
          <cell r="I22" t="str">
            <v>SE</v>
          </cell>
          <cell r="J22">
            <v>15.120000000000001</v>
          </cell>
          <cell r="K22">
            <v>4.6000000000000005</v>
          </cell>
        </row>
        <row r="23">
          <cell r="B23">
            <v>24.887500000000003</v>
          </cell>
          <cell r="C23">
            <v>30.5</v>
          </cell>
          <cell r="D23">
            <v>21.4</v>
          </cell>
          <cell r="E23">
            <v>79.083333333333329</v>
          </cell>
          <cell r="F23">
            <v>93</v>
          </cell>
          <cell r="G23">
            <v>57</v>
          </cell>
          <cell r="H23">
            <v>11.16</v>
          </cell>
          <cell r="I23" t="str">
            <v>S</v>
          </cell>
          <cell r="J23">
            <v>26.64</v>
          </cell>
          <cell r="K23">
            <v>0.4</v>
          </cell>
        </row>
        <row r="24">
          <cell r="B24">
            <v>25.029166666666669</v>
          </cell>
          <cell r="C24">
            <v>31.8</v>
          </cell>
          <cell r="D24">
            <v>20.2</v>
          </cell>
          <cell r="E24">
            <v>73.416666666666671</v>
          </cell>
          <cell r="F24">
            <v>92</v>
          </cell>
          <cell r="G24">
            <v>47</v>
          </cell>
          <cell r="H24">
            <v>9.7200000000000006</v>
          </cell>
          <cell r="I24" t="str">
            <v>S</v>
          </cell>
          <cell r="J24">
            <v>22.68</v>
          </cell>
          <cell r="K24">
            <v>0</v>
          </cell>
        </row>
        <row r="25">
          <cell r="B25">
            <v>25.712500000000002</v>
          </cell>
          <cell r="C25">
            <v>33.4</v>
          </cell>
          <cell r="D25">
            <v>19.100000000000001</v>
          </cell>
          <cell r="E25">
            <v>63.75</v>
          </cell>
          <cell r="F25">
            <v>82</v>
          </cell>
          <cell r="G25">
            <v>43</v>
          </cell>
          <cell r="H25">
            <v>9</v>
          </cell>
          <cell r="I25" t="str">
            <v>SE</v>
          </cell>
          <cell r="J25">
            <v>27.36</v>
          </cell>
          <cell r="K25">
            <v>0</v>
          </cell>
        </row>
        <row r="26">
          <cell r="B26">
            <v>26.854166666666668</v>
          </cell>
          <cell r="C26">
            <v>32.9</v>
          </cell>
          <cell r="D26">
            <v>21</v>
          </cell>
          <cell r="E26">
            <v>61.125</v>
          </cell>
          <cell r="F26">
            <v>80</v>
          </cell>
          <cell r="G26">
            <v>40</v>
          </cell>
          <cell r="H26">
            <v>9.3600000000000012</v>
          </cell>
          <cell r="I26" t="str">
            <v>SE</v>
          </cell>
          <cell r="J26">
            <v>24.48</v>
          </cell>
          <cell r="K26">
            <v>0</v>
          </cell>
        </row>
        <row r="27">
          <cell r="B27">
            <v>27.412499999999998</v>
          </cell>
          <cell r="C27">
            <v>34.299999999999997</v>
          </cell>
          <cell r="D27">
            <v>22.4</v>
          </cell>
          <cell r="E27">
            <v>62.958333333333336</v>
          </cell>
          <cell r="F27">
            <v>79</v>
          </cell>
          <cell r="G27">
            <v>36</v>
          </cell>
          <cell r="H27">
            <v>7.5600000000000005</v>
          </cell>
          <cell r="I27" t="str">
            <v>S</v>
          </cell>
          <cell r="J27">
            <v>17.28</v>
          </cell>
          <cell r="K27">
            <v>0</v>
          </cell>
        </row>
        <row r="28">
          <cell r="B28">
            <v>28.120833333333337</v>
          </cell>
          <cell r="C28">
            <v>34.700000000000003</v>
          </cell>
          <cell r="D28">
            <v>23</v>
          </cell>
          <cell r="E28">
            <v>64.041666666666671</v>
          </cell>
          <cell r="F28">
            <v>89</v>
          </cell>
          <cell r="G28">
            <v>34</v>
          </cell>
          <cell r="H28">
            <v>8.2799999999999994</v>
          </cell>
          <cell r="I28" t="str">
            <v>L</v>
          </cell>
          <cell r="J28">
            <v>24.12</v>
          </cell>
          <cell r="K28">
            <v>0</v>
          </cell>
        </row>
        <row r="29">
          <cell r="B29">
            <v>29.074999999999999</v>
          </cell>
          <cell r="C29">
            <v>35.799999999999997</v>
          </cell>
          <cell r="D29">
            <v>24.2</v>
          </cell>
          <cell r="E29">
            <v>60.958333333333336</v>
          </cell>
          <cell r="F29">
            <v>85</v>
          </cell>
          <cell r="G29">
            <v>34</v>
          </cell>
          <cell r="H29">
            <v>14.76</v>
          </cell>
          <cell r="I29" t="str">
            <v>S</v>
          </cell>
          <cell r="J29">
            <v>31.680000000000003</v>
          </cell>
          <cell r="K29">
            <v>0</v>
          </cell>
        </row>
        <row r="30">
          <cell r="B30">
            <v>27.854166666666668</v>
          </cell>
          <cell r="C30">
            <v>33.799999999999997</v>
          </cell>
          <cell r="D30">
            <v>23.9</v>
          </cell>
          <cell r="E30">
            <v>68.708333333333329</v>
          </cell>
          <cell r="F30">
            <v>90</v>
          </cell>
          <cell r="G30">
            <v>49</v>
          </cell>
          <cell r="H30">
            <v>13.32</v>
          </cell>
          <cell r="I30" t="str">
            <v>NE</v>
          </cell>
          <cell r="J30">
            <v>48.24</v>
          </cell>
          <cell r="K30">
            <v>0</v>
          </cell>
        </row>
        <row r="31">
          <cell r="B31">
            <v>25.058333333333334</v>
          </cell>
          <cell r="C31">
            <v>31.9</v>
          </cell>
          <cell r="D31">
            <v>21.3</v>
          </cell>
          <cell r="E31">
            <v>81.583333333333329</v>
          </cell>
          <cell r="F31">
            <v>96</v>
          </cell>
          <cell r="G31">
            <v>54</v>
          </cell>
          <cell r="H31">
            <v>12.24</v>
          </cell>
          <cell r="I31" t="str">
            <v>NE</v>
          </cell>
          <cell r="J31">
            <v>48.24</v>
          </cell>
          <cell r="K31">
            <v>47.400000000000013</v>
          </cell>
        </row>
        <row r="32">
          <cell r="B32">
            <v>26.066666666666663</v>
          </cell>
          <cell r="C32">
            <v>32.1</v>
          </cell>
          <cell r="D32">
            <v>20.8</v>
          </cell>
          <cell r="E32">
            <v>71.208333333333329</v>
          </cell>
          <cell r="F32">
            <v>89</v>
          </cell>
          <cell r="G32">
            <v>45</v>
          </cell>
          <cell r="H32">
            <v>8.64</v>
          </cell>
          <cell r="I32" t="str">
            <v>SE</v>
          </cell>
          <cell r="J32">
            <v>25.56</v>
          </cell>
          <cell r="K32">
            <v>0</v>
          </cell>
        </row>
        <row r="33">
          <cell r="B33">
            <v>25.779166666666669</v>
          </cell>
          <cell r="C33">
            <v>32.4</v>
          </cell>
          <cell r="D33">
            <v>20.3</v>
          </cell>
          <cell r="E33">
            <v>64.583333333333329</v>
          </cell>
          <cell r="F33">
            <v>81</v>
          </cell>
          <cell r="G33">
            <v>40</v>
          </cell>
          <cell r="H33">
            <v>10.08</v>
          </cell>
          <cell r="I33" t="str">
            <v>SE</v>
          </cell>
          <cell r="J33">
            <v>27</v>
          </cell>
          <cell r="K33">
            <v>0</v>
          </cell>
        </row>
        <row r="34">
          <cell r="B34">
            <v>25.099999999999998</v>
          </cell>
          <cell r="C34">
            <v>32.6</v>
          </cell>
          <cell r="D34">
            <v>18.7</v>
          </cell>
          <cell r="E34">
            <v>60.083333333333336</v>
          </cell>
          <cell r="F34">
            <v>82</v>
          </cell>
          <cell r="G34">
            <v>38</v>
          </cell>
          <cell r="H34">
            <v>7.2</v>
          </cell>
          <cell r="I34" t="str">
            <v>SE</v>
          </cell>
          <cell r="J34">
            <v>20.88</v>
          </cell>
          <cell r="K34">
            <v>0</v>
          </cell>
        </row>
        <row r="35">
          <cell r="B35">
            <v>25.733333333333334</v>
          </cell>
          <cell r="C35">
            <v>33.4</v>
          </cell>
          <cell r="D35">
            <v>19</v>
          </cell>
          <cell r="E35">
            <v>59.041666666666664</v>
          </cell>
          <cell r="F35">
            <v>81</v>
          </cell>
          <cell r="G35">
            <v>32</v>
          </cell>
          <cell r="H35">
            <v>9</v>
          </cell>
          <cell r="I35" t="str">
            <v>SE</v>
          </cell>
          <cell r="J35">
            <v>23.759999999999998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26.583333333333332</v>
          </cell>
          <cell r="C5">
            <v>33.200000000000003</v>
          </cell>
          <cell r="D5">
            <v>22.8</v>
          </cell>
          <cell r="E5">
            <v>77.666666666666671</v>
          </cell>
          <cell r="F5">
            <v>97</v>
          </cell>
          <cell r="G5">
            <v>45</v>
          </cell>
          <cell r="H5">
            <v>16.920000000000002</v>
          </cell>
          <cell r="I5" t="str">
            <v>N</v>
          </cell>
          <cell r="J5">
            <v>28.44</v>
          </cell>
          <cell r="K5">
            <v>0</v>
          </cell>
        </row>
        <row r="6">
          <cell r="B6">
            <v>26.029166666666669</v>
          </cell>
          <cell r="C6">
            <v>31.5</v>
          </cell>
          <cell r="D6">
            <v>23.1</v>
          </cell>
          <cell r="E6">
            <v>77.583333333333329</v>
          </cell>
          <cell r="F6">
            <v>95</v>
          </cell>
          <cell r="G6">
            <v>53</v>
          </cell>
          <cell r="H6">
            <v>11.16</v>
          </cell>
          <cell r="I6" t="str">
            <v>N</v>
          </cell>
          <cell r="J6">
            <v>36.72</v>
          </cell>
          <cell r="K6">
            <v>0.4</v>
          </cell>
        </row>
        <row r="7">
          <cell r="B7">
            <v>26.849999999999998</v>
          </cell>
          <cell r="C7">
            <v>34.200000000000003</v>
          </cell>
          <cell r="D7">
            <v>23</v>
          </cell>
          <cell r="E7">
            <v>72.083333333333329</v>
          </cell>
          <cell r="F7">
            <v>96</v>
          </cell>
          <cell r="G7">
            <v>40</v>
          </cell>
          <cell r="H7">
            <v>15.120000000000001</v>
          </cell>
          <cell r="I7" t="str">
            <v>NO</v>
          </cell>
          <cell r="J7">
            <v>43.2</v>
          </cell>
          <cell r="K7">
            <v>0.60000000000000009</v>
          </cell>
        </row>
        <row r="8">
          <cell r="B8">
            <v>27.137500000000003</v>
          </cell>
          <cell r="C8">
            <v>32.5</v>
          </cell>
          <cell r="D8">
            <v>23.3</v>
          </cell>
          <cell r="E8">
            <v>72.75</v>
          </cell>
          <cell r="F8">
            <v>94</v>
          </cell>
          <cell r="G8">
            <v>47</v>
          </cell>
          <cell r="H8">
            <v>8.64</v>
          </cell>
          <cell r="I8" t="str">
            <v>NO</v>
          </cell>
          <cell r="J8">
            <v>28.44</v>
          </cell>
          <cell r="K8">
            <v>0</v>
          </cell>
        </row>
        <row r="9">
          <cell r="B9">
            <v>25.966666666666669</v>
          </cell>
          <cell r="C9">
            <v>34.1</v>
          </cell>
          <cell r="D9">
            <v>23.4</v>
          </cell>
          <cell r="E9">
            <v>83.375</v>
          </cell>
          <cell r="F9">
            <v>97</v>
          </cell>
          <cell r="G9">
            <v>46</v>
          </cell>
          <cell r="H9">
            <v>10.44</v>
          </cell>
          <cell r="I9" t="str">
            <v>NO</v>
          </cell>
          <cell r="J9">
            <v>29.52</v>
          </cell>
          <cell r="K9">
            <v>44.4</v>
          </cell>
        </row>
        <row r="10">
          <cell r="B10">
            <v>26.141666666666662</v>
          </cell>
          <cell r="C10">
            <v>32.700000000000003</v>
          </cell>
          <cell r="D10">
            <v>22.3</v>
          </cell>
          <cell r="E10">
            <v>79.541666666666671</v>
          </cell>
          <cell r="F10">
            <v>98</v>
          </cell>
          <cell r="G10">
            <v>45</v>
          </cell>
          <cell r="H10">
            <v>3.9600000000000004</v>
          </cell>
          <cell r="I10" t="str">
            <v>S</v>
          </cell>
          <cell r="J10">
            <v>17.64</v>
          </cell>
          <cell r="K10">
            <v>0</v>
          </cell>
        </row>
        <row r="11">
          <cell r="B11">
            <v>27.633333333333336</v>
          </cell>
          <cell r="C11">
            <v>34.5</v>
          </cell>
          <cell r="D11">
            <v>23.6</v>
          </cell>
          <cell r="E11">
            <v>76.875</v>
          </cell>
          <cell r="F11">
            <v>97</v>
          </cell>
          <cell r="G11">
            <v>35</v>
          </cell>
          <cell r="H11">
            <v>12.96</v>
          </cell>
          <cell r="I11" t="str">
            <v>N</v>
          </cell>
          <cell r="J11">
            <v>27.720000000000002</v>
          </cell>
          <cell r="K11">
            <v>0.4</v>
          </cell>
        </row>
        <row r="12">
          <cell r="B12">
            <v>28.604166666666657</v>
          </cell>
          <cell r="C12">
            <v>34.9</v>
          </cell>
          <cell r="D12">
            <v>24.1</v>
          </cell>
          <cell r="E12">
            <v>70.666666666666671</v>
          </cell>
          <cell r="F12">
            <v>97</v>
          </cell>
          <cell r="G12">
            <v>36</v>
          </cell>
          <cell r="H12">
            <v>12.24</v>
          </cell>
          <cell r="I12" t="str">
            <v>N</v>
          </cell>
          <cell r="J12">
            <v>27.720000000000002</v>
          </cell>
          <cell r="K12">
            <v>1</v>
          </cell>
        </row>
        <row r="13">
          <cell r="B13">
            <v>29.116666666666664</v>
          </cell>
          <cell r="C13">
            <v>36.1</v>
          </cell>
          <cell r="D13">
            <v>22.8</v>
          </cell>
          <cell r="E13">
            <v>62.875</v>
          </cell>
          <cell r="F13">
            <v>96</v>
          </cell>
          <cell r="G13">
            <v>31</v>
          </cell>
          <cell r="H13">
            <v>14.04</v>
          </cell>
          <cell r="I13" t="str">
            <v>NO</v>
          </cell>
          <cell r="J13">
            <v>33.840000000000003</v>
          </cell>
          <cell r="K13">
            <v>0</v>
          </cell>
        </row>
        <row r="14">
          <cell r="B14">
            <v>28.879166666666666</v>
          </cell>
          <cell r="C14">
            <v>35.799999999999997</v>
          </cell>
          <cell r="D14">
            <v>23.9</v>
          </cell>
          <cell r="E14">
            <v>66.083333333333329</v>
          </cell>
          <cell r="F14">
            <v>96</v>
          </cell>
          <cell r="G14">
            <v>36</v>
          </cell>
          <cell r="H14">
            <v>12.24</v>
          </cell>
          <cell r="I14" t="str">
            <v>SE</v>
          </cell>
          <cell r="J14">
            <v>29.16</v>
          </cell>
          <cell r="K14">
            <v>0</v>
          </cell>
        </row>
        <row r="15">
          <cell r="B15">
            <v>28.395833333333332</v>
          </cell>
          <cell r="C15">
            <v>35.700000000000003</v>
          </cell>
          <cell r="D15">
            <v>22.3</v>
          </cell>
          <cell r="E15">
            <v>60.083333333333336</v>
          </cell>
          <cell r="F15">
            <v>95</v>
          </cell>
          <cell r="G15">
            <v>32</v>
          </cell>
          <cell r="H15">
            <v>14.76</v>
          </cell>
          <cell r="I15" t="str">
            <v>SE</v>
          </cell>
          <cell r="J15">
            <v>36.36</v>
          </cell>
          <cell r="K15">
            <v>0</v>
          </cell>
        </row>
        <row r="16">
          <cell r="B16">
            <v>28.866666666666664</v>
          </cell>
          <cell r="C16">
            <v>36.1</v>
          </cell>
          <cell r="D16">
            <v>23.3</v>
          </cell>
          <cell r="E16">
            <v>65.791666666666671</v>
          </cell>
          <cell r="F16">
            <v>96</v>
          </cell>
          <cell r="G16">
            <v>32</v>
          </cell>
          <cell r="H16">
            <v>8.64</v>
          </cell>
          <cell r="I16" t="str">
            <v>NO</v>
          </cell>
          <cell r="J16">
            <v>25.2</v>
          </cell>
          <cell r="K16">
            <v>0</v>
          </cell>
        </row>
        <row r="17">
          <cell r="B17">
            <v>27.262499999999999</v>
          </cell>
          <cell r="C17">
            <v>33</v>
          </cell>
          <cell r="D17">
            <v>22.8</v>
          </cell>
          <cell r="E17">
            <v>66.041666666666671</v>
          </cell>
          <cell r="F17">
            <v>94</v>
          </cell>
          <cell r="G17">
            <v>34</v>
          </cell>
          <cell r="H17">
            <v>22.32</v>
          </cell>
          <cell r="I17" t="str">
            <v>S</v>
          </cell>
          <cell r="J17">
            <v>44.28</v>
          </cell>
          <cell r="K17">
            <v>1</v>
          </cell>
        </row>
        <row r="18">
          <cell r="B18">
            <v>26.433333333333337</v>
          </cell>
          <cell r="C18">
            <v>34.299999999999997</v>
          </cell>
          <cell r="D18">
            <v>21.3</v>
          </cell>
          <cell r="E18">
            <v>71</v>
          </cell>
          <cell r="F18">
            <v>97</v>
          </cell>
          <cell r="G18">
            <v>36</v>
          </cell>
          <cell r="H18">
            <v>18.36</v>
          </cell>
          <cell r="I18" t="str">
            <v>NO</v>
          </cell>
          <cell r="J18">
            <v>45.36</v>
          </cell>
          <cell r="K18">
            <v>13.2</v>
          </cell>
        </row>
        <row r="19">
          <cell r="B19">
            <v>27.883333333333329</v>
          </cell>
          <cell r="C19">
            <v>35.5</v>
          </cell>
          <cell r="D19">
            <v>21.6</v>
          </cell>
          <cell r="E19">
            <v>59.541666666666664</v>
          </cell>
          <cell r="F19">
            <v>95</v>
          </cell>
          <cell r="G19">
            <v>29</v>
          </cell>
          <cell r="H19">
            <v>12.96</v>
          </cell>
          <cell r="I19" t="str">
            <v>NE</v>
          </cell>
          <cell r="J19">
            <v>41.4</v>
          </cell>
          <cell r="K19">
            <v>0</v>
          </cell>
        </row>
        <row r="20">
          <cell r="B20">
            <v>27.033333333333335</v>
          </cell>
          <cell r="C20">
            <v>34.6</v>
          </cell>
          <cell r="D20">
            <v>22.6</v>
          </cell>
          <cell r="E20">
            <v>70.666666666666671</v>
          </cell>
          <cell r="F20">
            <v>97</v>
          </cell>
          <cell r="G20">
            <v>36</v>
          </cell>
          <cell r="H20">
            <v>11.520000000000001</v>
          </cell>
          <cell r="I20" t="str">
            <v>S</v>
          </cell>
          <cell r="J20">
            <v>31.319999999999997</v>
          </cell>
          <cell r="K20">
            <v>68</v>
          </cell>
        </row>
        <row r="21">
          <cell r="B21">
            <v>24.762500000000003</v>
          </cell>
          <cell r="C21">
            <v>29.1</v>
          </cell>
          <cell r="D21">
            <v>22.7</v>
          </cell>
          <cell r="E21">
            <v>77.916666666666671</v>
          </cell>
          <cell r="F21">
            <v>97</v>
          </cell>
          <cell r="G21">
            <v>54</v>
          </cell>
          <cell r="H21">
            <v>9.7200000000000006</v>
          </cell>
          <cell r="I21" t="str">
            <v>S</v>
          </cell>
          <cell r="J21">
            <v>27.36</v>
          </cell>
          <cell r="K21">
            <v>0.8</v>
          </cell>
        </row>
        <row r="22">
          <cell r="B22">
            <v>24.570833333333329</v>
          </cell>
          <cell r="C22">
            <v>30.3</v>
          </cell>
          <cell r="D22">
            <v>21.1</v>
          </cell>
          <cell r="E22">
            <v>67.458333333333329</v>
          </cell>
          <cell r="F22">
            <v>80</v>
          </cell>
          <cell r="G22">
            <v>47</v>
          </cell>
          <cell r="H22">
            <v>6.48</v>
          </cell>
          <cell r="I22" t="str">
            <v>S</v>
          </cell>
          <cell r="J22">
            <v>21.6</v>
          </cell>
          <cell r="K22">
            <v>0</v>
          </cell>
        </row>
        <row r="23">
          <cell r="B23">
            <v>25.633333333333336</v>
          </cell>
          <cell r="C23">
            <v>32.799999999999997</v>
          </cell>
          <cell r="D23">
            <v>20.8</v>
          </cell>
          <cell r="E23">
            <v>69.416666666666671</v>
          </cell>
          <cell r="F23">
            <v>97</v>
          </cell>
          <cell r="G23">
            <v>38</v>
          </cell>
          <cell r="H23">
            <v>5.04</v>
          </cell>
          <cell r="I23" t="str">
            <v>S</v>
          </cell>
          <cell r="J23">
            <v>19.079999999999998</v>
          </cell>
          <cell r="K23">
            <v>0</v>
          </cell>
        </row>
        <row r="24">
          <cell r="B24">
            <v>26.691666666666666</v>
          </cell>
          <cell r="C24">
            <v>32.700000000000003</v>
          </cell>
          <cell r="D24">
            <v>21.2</v>
          </cell>
          <cell r="E24">
            <v>60.708333333333336</v>
          </cell>
          <cell r="F24">
            <v>93</v>
          </cell>
          <cell r="G24">
            <v>34</v>
          </cell>
          <cell r="H24">
            <v>9</v>
          </cell>
          <cell r="I24" t="str">
            <v>SE</v>
          </cell>
          <cell r="J24">
            <v>21.6</v>
          </cell>
          <cell r="K24">
            <v>0</v>
          </cell>
        </row>
        <row r="25">
          <cell r="B25">
            <v>27.104166666666661</v>
          </cell>
          <cell r="C25">
            <v>33.700000000000003</v>
          </cell>
          <cell r="D25">
            <v>21.7</v>
          </cell>
          <cell r="E25">
            <v>54.5</v>
          </cell>
          <cell r="F25">
            <v>73</v>
          </cell>
          <cell r="G25">
            <v>31</v>
          </cell>
          <cell r="H25">
            <v>16.920000000000002</v>
          </cell>
          <cell r="I25" t="str">
            <v>SE</v>
          </cell>
          <cell r="J25">
            <v>29.880000000000003</v>
          </cell>
          <cell r="K25">
            <v>0</v>
          </cell>
        </row>
        <row r="26">
          <cell r="B26">
            <v>26.487499999999997</v>
          </cell>
          <cell r="C26">
            <v>30.3</v>
          </cell>
          <cell r="D26">
            <v>23.7</v>
          </cell>
          <cell r="E26">
            <v>60.916666666666664</v>
          </cell>
          <cell r="F26">
            <v>74</v>
          </cell>
          <cell r="G26">
            <v>49</v>
          </cell>
          <cell r="H26">
            <v>3.24</v>
          </cell>
          <cell r="I26" t="str">
            <v>SE</v>
          </cell>
          <cell r="J26">
            <v>13.68</v>
          </cell>
          <cell r="K26">
            <v>0</v>
          </cell>
        </row>
        <row r="27">
          <cell r="B27">
            <v>26.454166666666666</v>
          </cell>
          <cell r="C27">
            <v>32.799999999999997</v>
          </cell>
          <cell r="D27">
            <v>21.7</v>
          </cell>
          <cell r="E27">
            <v>74.083333333333329</v>
          </cell>
          <cell r="F27">
            <v>97</v>
          </cell>
          <cell r="G27">
            <v>37</v>
          </cell>
          <cell r="H27">
            <v>3.6</v>
          </cell>
          <cell r="I27" t="str">
            <v>S</v>
          </cell>
          <cell r="J27">
            <v>15.48</v>
          </cell>
          <cell r="K27">
            <v>0</v>
          </cell>
        </row>
        <row r="28">
          <cell r="B28">
            <v>27.845833333333331</v>
          </cell>
          <cell r="C28">
            <v>35.4</v>
          </cell>
          <cell r="D28">
            <v>23</v>
          </cell>
          <cell r="E28">
            <v>59.458333333333336</v>
          </cell>
          <cell r="F28">
            <v>79</v>
          </cell>
          <cell r="G28">
            <v>26</v>
          </cell>
          <cell r="H28">
            <v>10.44</v>
          </cell>
          <cell r="I28" t="str">
            <v>SE</v>
          </cell>
          <cell r="J28">
            <v>22.32</v>
          </cell>
          <cell r="K28">
            <v>0</v>
          </cell>
        </row>
        <row r="29">
          <cell r="B29">
            <v>28.5625</v>
          </cell>
          <cell r="C29">
            <v>35.299999999999997</v>
          </cell>
          <cell r="D29">
            <v>23.8</v>
          </cell>
          <cell r="E29">
            <v>64.041666666666671</v>
          </cell>
          <cell r="F29">
            <v>94</v>
          </cell>
          <cell r="G29">
            <v>31</v>
          </cell>
          <cell r="H29">
            <v>8.2799999999999994</v>
          </cell>
          <cell r="I29" t="str">
            <v>SE</v>
          </cell>
          <cell r="J29">
            <v>25.2</v>
          </cell>
          <cell r="K29">
            <v>0</v>
          </cell>
        </row>
        <row r="30">
          <cell r="B30">
            <v>26.941666666666666</v>
          </cell>
          <cell r="C30">
            <v>33.5</v>
          </cell>
          <cell r="D30">
            <v>22.7</v>
          </cell>
          <cell r="E30">
            <v>68.625</v>
          </cell>
          <cell r="F30">
            <v>95</v>
          </cell>
          <cell r="G30">
            <v>43</v>
          </cell>
          <cell r="H30">
            <v>8.2799999999999994</v>
          </cell>
          <cell r="I30" t="str">
            <v>NO</v>
          </cell>
          <cell r="J30">
            <v>24.840000000000003</v>
          </cell>
          <cell r="K30">
            <v>0</v>
          </cell>
        </row>
        <row r="31">
          <cell r="B31">
            <v>25.887499999999999</v>
          </cell>
          <cell r="C31">
            <v>31</v>
          </cell>
          <cell r="D31">
            <v>22.3</v>
          </cell>
          <cell r="E31">
            <v>71.791666666666671</v>
          </cell>
          <cell r="F31">
            <v>95</v>
          </cell>
          <cell r="G31">
            <v>48</v>
          </cell>
          <cell r="H31">
            <v>6.12</v>
          </cell>
          <cell r="I31" t="str">
            <v>SE</v>
          </cell>
          <cell r="J31">
            <v>19.440000000000001</v>
          </cell>
          <cell r="K31">
            <v>0</v>
          </cell>
        </row>
        <row r="32">
          <cell r="B32">
            <v>27.545833333333334</v>
          </cell>
          <cell r="C32">
            <v>33.6</v>
          </cell>
          <cell r="D32">
            <v>23.3</v>
          </cell>
          <cell r="E32">
            <v>63.791666666666664</v>
          </cell>
          <cell r="F32">
            <v>93</v>
          </cell>
          <cell r="G32">
            <v>34</v>
          </cell>
          <cell r="H32">
            <v>5.7600000000000007</v>
          </cell>
          <cell r="I32" t="str">
            <v>SE</v>
          </cell>
          <cell r="J32">
            <v>29.52</v>
          </cell>
          <cell r="K32">
            <v>4.5999999999999996</v>
          </cell>
        </row>
        <row r="33">
          <cell r="B33">
            <v>26.920833333333334</v>
          </cell>
          <cell r="C33">
            <v>33.200000000000003</v>
          </cell>
          <cell r="D33">
            <v>21.5</v>
          </cell>
          <cell r="E33">
            <v>57.125</v>
          </cell>
          <cell r="F33">
            <v>95</v>
          </cell>
          <cell r="G33">
            <v>23</v>
          </cell>
          <cell r="H33">
            <v>16.920000000000002</v>
          </cell>
          <cell r="I33" t="str">
            <v>SE</v>
          </cell>
          <cell r="J33">
            <v>28.8</v>
          </cell>
          <cell r="K33">
            <v>0.2</v>
          </cell>
        </row>
        <row r="34">
          <cell r="B34">
            <v>27.316666666666674</v>
          </cell>
          <cell r="C34">
            <v>34.4</v>
          </cell>
          <cell r="D34">
            <v>22.2</v>
          </cell>
          <cell r="E34">
            <v>50.541666666666664</v>
          </cell>
          <cell r="F34">
            <v>69</v>
          </cell>
          <cell r="G34">
            <v>27</v>
          </cell>
          <cell r="H34">
            <v>14.04</v>
          </cell>
          <cell r="I34" t="str">
            <v>SE</v>
          </cell>
          <cell r="J34">
            <v>32.4</v>
          </cell>
          <cell r="K34">
            <v>0</v>
          </cell>
        </row>
        <row r="35">
          <cell r="B35">
            <v>27.999999999999996</v>
          </cell>
          <cell r="C35">
            <v>33.299999999999997</v>
          </cell>
          <cell r="D35">
            <v>23.7</v>
          </cell>
          <cell r="E35">
            <v>44.625</v>
          </cell>
          <cell r="F35">
            <v>66</v>
          </cell>
          <cell r="G35">
            <v>28</v>
          </cell>
          <cell r="H35">
            <v>11.16</v>
          </cell>
          <cell r="I35" t="str">
            <v>SE</v>
          </cell>
          <cell r="J35">
            <v>26.28</v>
          </cell>
          <cell r="K35">
            <v>0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27.824999999999992</v>
          </cell>
          <cell r="C5">
            <v>34.200000000000003</v>
          </cell>
          <cell r="D5">
            <v>23.4</v>
          </cell>
          <cell r="E5">
            <v>71.173913043478265</v>
          </cell>
          <cell r="F5">
            <v>100</v>
          </cell>
          <cell r="G5">
            <v>44</v>
          </cell>
          <cell r="H5">
            <v>14.4</v>
          </cell>
          <cell r="I5" t="str">
            <v>NO</v>
          </cell>
          <cell r="J5">
            <v>42.12</v>
          </cell>
          <cell r="K5">
            <v>0</v>
          </cell>
        </row>
        <row r="6">
          <cell r="B6">
            <v>27.016666666666669</v>
          </cell>
          <cell r="C6">
            <v>33.6</v>
          </cell>
          <cell r="D6">
            <v>23.1</v>
          </cell>
          <cell r="E6">
            <v>74.444444444444443</v>
          </cell>
          <cell r="F6">
            <v>100</v>
          </cell>
          <cell r="G6">
            <v>46</v>
          </cell>
          <cell r="H6">
            <v>15.840000000000002</v>
          </cell>
          <cell r="I6" t="str">
            <v>NO</v>
          </cell>
          <cell r="J6">
            <v>32.04</v>
          </cell>
          <cell r="K6">
            <v>1</v>
          </cell>
        </row>
        <row r="7">
          <cell r="B7">
            <v>24.933333333333334</v>
          </cell>
          <cell r="C7">
            <v>30.9</v>
          </cell>
          <cell r="D7">
            <v>21.8</v>
          </cell>
          <cell r="E7">
            <v>84.75</v>
          </cell>
          <cell r="F7">
            <v>100</v>
          </cell>
          <cell r="G7">
            <v>61</v>
          </cell>
          <cell r="H7">
            <v>27.36</v>
          </cell>
          <cell r="I7" t="str">
            <v>N</v>
          </cell>
          <cell r="J7">
            <v>43.2</v>
          </cell>
          <cell r="K7">
            <v>34.599999999999994</v>
          </cell>
        </row>
        <row r="8">
          <cell r="B8">
            <v>25.616666666666664</v>
          </cell>
          <cell r="C8">
            <v>32.4</v>
          </cell>
          <cell r="D8">
            <v>23.1</v>
          </cell>
          <cell r="E8">
            <v>78.181818181818187</v>
          </cell>
          <cell r="F8">
            <v>100</v>
          </cell>
          <cell r="G8">
            <v>57</v>
          </cell>
          <cell r="H8">
            <v>12.24</v>
          </cell>
          <cell r="I8" t="str">
            <v>NO</v>
          </cell>
          <cell r="J8">
            <v>57.6</v>
          </cell>
          <cell r="K8">
            <v>0.2</v>
          </cell>
        </row>
        <row r="9">
          <cell r="B9">
            <v>24.962500000000002</v>
          </cell>
          <cell r="C9">
            <v>31.4</v>
          </cell>
          <cell r="D9">
            <v>22</v>
          </cell>
          <cell r="E9">
            <v>85.375</v>
          </cell>
          <cell r="F9">
            <v>100</v>
          </cell>
          <cell r="G9">
            <v>62</v>
          </cell>
          <cell r="H9">
            <v>21.6</v>
          </cell>
          <cell r="I9" t="str">
            <v>N</v>
          </cell>
          <cell r="J9">
            <v>48.24</v>
          </cell>
          <cell r="K9">
            <v>18.399999999999999</v>
          </cell>
        </row>
        <row r="10">
          <cell r="B10">
            <v>25.508333333333329</v>
          </cell>
          <cell r="C10">
            <v>32</v>
          </cell>
          <cell r="D10">
            <v>21.3</v>
          </cell>
          <cell r="E10">
            <v>64.166666666666671</v>
          </cell>
          <cell r="F10">
            <v>100</v>
          </cell>
          <cell r="G10">
            <v>47</v>
          </cell>
          <cell r="H10">
            <v>9.7200000000000006</v>
          </cell>
          <cell r="I10" t="str">
            <v>SO</v>
          </cell>
          <cell r="J10">
            <v>18.720000000000002</v>
          </cell>
          <cell r="K10">
            <v>0.60000000000000009</v>
          </cell>
        </row>
        <row r="11">
          <cell r="B11">
            <v>27.541666666666668</v>
          </cell>
          <cell r="C11">
            <v>33.200000000000003</v>
          </cell>
          <cell r="D11">
            <v>23.9</v>
          </cell>
          <cell r="E11">
            <v>74.117647058823536</v>
          </cell>
          <cell r="F11">
            <v>100</v>
          </cell>
          <cell r="G11">
            <v>50</v>
          </cell>
          <cell r="H11">
            <v>12.24</v>
          </cell>
          <cell r="I11" t="str">
            <v>SE</v>
          </cell>
          <cell r="J11">
            <v>23.040000000000003</v>
          </cell>
          <cell r="K11">
            <v>0</v>
          </cell>
        </row>
        <row r="12">
          <cell r="B12">
            <v>28.8125</v>
          </cell>
          <cell r="C12">
            <v>34.700000000000003</v>
          </cell>
          <cell r="D12">
            <v>25</v>
          </cell>
          <cell r="E12">
            <v>73.473684210526315</v>
          </cell>
          <cell r="F12">
            <v>100</v>
          </cell>
          <cell r="G12">
            <v>46</v>
          </cell>
          <cell r="H12">
            <v>14.76</v>
          </cell>
          <cell r="I12" t="str">
            <v>L</v>
          </cell>
          <cell r="J12">
            <v>23.400000000000002</v>
          </cell>
          <cell r="K12">
            <v>0</v>
          </cell>
        </row>
        <row r="13">
          <cell r="B13">
            <v>29.716666666666669</v>
          </cell>
          <cell r="C13">
            <v>35.799999999999997</v>
          </cell>
          <cell r="D13">
            <v>24.5</v>
          </cell>
          <cell r="E13">
            <v>71.36363636363636</v>
          </cell>
          <cell r="F13">
            <v>100</v>
          </cell>
          <cell r="G13">
            <v>44</v>
          </cell>
          <cell r="H13">
            <v>15.120000000000001</v>
          </cell>
          <cell r="I13" t="str">
            <v>NE</v>
          </cell>
          <cell r="J13">
            <v>27.720000000000002</v>
          </cell>
          <cell r="K13">
            <v>0</v>
          </cell>
        </row>
        <row r="14">
          <cell r="B14">
            <v>28.904166666666665</v>
          </cell>
          <cell r="C14">
            <v>33.1</v>
          </cell>
          <cell r="D14">
            <v>25.7</v>
          </cell>
          <cell r="E14">
            <v>69.826086956521735</v>
          </cell>
          <cell r="F14">
            <v>100</v>
          </cell>
          <cell r="G14">
            <v>48</v>
          </cell>
          <cell r="H14">
            <v>13.68</v>
          </cell>
          <cell r="I14" t="str">
            <v>N</v>
          </cell>
          <cell r="J14">
            <v>25.92</v>
          </cell>
          <cell r="K14">
            <v>0</v>
          </cell>
        </row>
        <row r="15">
          <cell r="B15">
            <v>27.662499999999994</v>
          </cell>
          <cell r="C15">
            <v>33.6</v>
          </cell>
          <cell r="D15">
            <v>22.6</v>
          </cell>
          <cell r="E15">
            <v>70.4375</v>
          </cell>
          <cell r="F15">
            <v>100</v>
          </cell>
          <cell r="G15">
            <v>51</v>
          </cell>
          <cell r="H15">
            <v>11.879999999999999</v>
          </cell>
          <cell r="I15" t="str">
            <v>L</v>
          </cell>
          <cell r="J15">
            <v>23.400000000000002</v>
          </cell>
          <cell r="K15">
            <v>0</v>
          </cell>
        </row>
        <row r="16">
          <cell r="B16">
            <v>29.016666666666669</v>
          </cell>
          <cell r="C16">
            <v>36</v>
          </cell>
          <cell r="D16">
            <v>24.2</v>
          </cell>
          <cell r="E16">
            <v>70.5</v>
          </cell>
          <cell r="F16">
            <v>100</v>
          </cell>
          <cell r="G16">
            <v>39</v>
          </cell>
          <cell r="H16">
            <v>35.28</v>
          </cell>
          <cell r="I16" t="str">
            <v>L</v>
          </cell>
          <cell r="J16">
            <v>58.32</v>
          </cell>
          <cell r="K16">
            <v>0</v>
          </cell>
        </row>
        <row r="17">
          <cell r="B17">
            <v>26.400000000000002</v>
          </cell>
          <cell r="C17">
            <v>32.700000000000003</v>
          </cell>
          <cell r="D17">
            <v>21.5</v>
          </cell>
          <cell r="E17">
            <v>72.10526315789474</v>
          </cell>
          <cell r="F17">
            <v>100</v>
          </cell>
          <cell r="G17">
            <v>53</v>
          </cell>
          <cell r="H17">
            <v>28.08</v>
          </cell>
          <cell r="I17" t="str">
            <v>SO</v>
          </cell>
          <cell r="J17">
            <v>62.639999999999993</v>
          </cell>
          <cell r="K17">
            <v>0</v>
          </cell>
        </row>
        <row r="18">
          <cell r="B18">
            <v>26.445833333333336</v>
          </cell>
          <cell r="C18">
            <v>33</v>
          </cell>
          <cell r="D18">
            <v>19.899999999999999</v>
          </cell>
          <cell r="E18">
            <v>75.952380952380949</v>
          </cell>
          <cell r="F18">
            <v>100</v>
          </cell>
          <cell r="G18">
            <v>47</v>
          </cell>
          <cell r="H18">
            <v>19.440000000000001</v>
          </cell>
          <cell r="I18" t="str">
            <v>SE</v>
          </cell>
          <cell r="J18">
            <v>41.04</v>
          </cell>
          <cell r="K18">
            <v>12.6</v>
          </cell>
        </row>
        <row r="19">
          <cell r="B19">
            <v>27.341666666666665</v>
          </cell>
          <cell r="C19">
            <v>33.299999999999997</v>
          </cell>
          <cell r="D19">
            <v>22.5</v>
          </cell>
          <cell r="E19">
            <v>74.521739130434781</v>
          </cell>
          <cell r="F19">
            <v>100</v>
          </cell>
          <cell r="G19">
            <v>51</v>
          </cell>
          <cell r="H19">
            <v>16.920000000000002</v>
          </cell>
          <cell r="I19" t="str">
            <v>L</v>
          </cell>
          <cell r="J19">
            <v>27.720000000000002</v>
          </cell>
          <cell r="K19">
            <v>0.2</v>
          </cell>
        </row>
        <row r="20">
          <cell r="B20">
            <v>28.462500000000006</v>
          </cell>
          <cell r="C20">
            <v>34.200000000000003</v>
          </cell>
          <cell r="D20">
            <v>23.9</v>
          </cell>
          <cell r="E20">
            <v>70.291666666666671</v>
          </cell>
          <cell r="F20">
            <v>100</v>
          </cell>
          <cell r="G20">
            <v>39</v>
          </cell>
          <cell r="H20">
            <v>12.24</v>
          </cell>
          <cell r="I20" t="str">
            <v>NE</v>
          </cell>
          <cell r="J20">
            <v>27</v>
          </cell>
          <cell r="K20">
            <v>0</v>
          </cell>
        </row>
        <row r="21">
          <cell r="B21">
            <v>25.658333333333331</v>
          </cell>
          <cell r="C21">
            <v>29.9</v>
          </cell>
          <cell r="D21">
            <v>23.3</v>
          </cell>
          <cell r="E21">
            <v>84.565217391304344</v>
          </cell>
          <cell r="F21">
            <v>100</v>
          </cell>
          <cell r="G21">
            <v>63</v>
          </cell>
          <cell r="H21">
            <v>17.28</v>
          </cell>
          <cell r="I21" t="str">
            <v>S</v>
          </cell>
          <cell r="J21">
            <v>32.04</v>
          </cell>
          <cell r="K21">
            <v>0</v>
          </cell>
        </row>
        <row r="22">
          <cell r="B22">
            <v>24.429166666666664</v>
          </cell>
          <cell r="C22">
            <v>27.4</v>
          </cell>
          <cell r="D22">
            <v>22.8</v>
          </cell>
          <cell r="E22">
            <v>90.21052631578948</v>
          </cell>
          <cell r="F22">
            <v>100</v>
          </cell>
          <cell r="G22">
            <v>71</v>
          </cell>
          <cell r="H22">
            <v>16.559999999999999</v>
          </cell>
          <cell r="I22" t="str">
            <v>L</v>
          </cell>
          <cell r="J22">
            <v>25.92</v>
          </cell>
          <cell r="K22">
            <v>7.2</v>
          </cell>
        </row>
        <row r="23">
          <cell r="B23">
            <v>23.400000000000002</v>
          </cell>
          <cell r="C23">
            <v>26.9</v>
          </cell>
          <cell r="D23">
            <v>21.1</v>
          </cell>
          <cell r="E23">
            <v>83.4</v>
          </cell>
          <cell r="F23">
            <v>100</v>
          </cell>
          <cell r="G23">
            <v>67</v>
          </cell>
          <cell r="H23">
            <v>18.720000000000002</v>
          </cell>
          <cell r="I23" t="str">
            <v>L</v>
          </cell>
          <cell r="J23">
            <v>28.44</v>
          </cell>
          <cell r="K23">
            <v>5.6</v>
          </cell>
        </row>
        <row r="24">
          <cell r="B24">
            <v>24.208333333333332</v>
          </cell>
          <cell r="C24">
            <v>30.3</v>
          </cell>
          <cell r="D24">
            <v>19.5</v>
          </cell>
          <cell r="E24">
            <v>76.904761904761898</v>
          </cell>
          <cell r="F24">
            <v>100</v>
          </cell>
          <cell r="G24">
            <v>48</v>
          </cell>
          <cell r="H24">
            <v>13.68</v>
          </cell>
          <cell r="I24" t="str">
            <v>SE</v>
          </cell>
          <cell r="J24">
            <v>25.2</v>
          </cell>
          <cell r="K24">
            <v>0</v>
          </cell>
        </row>
        <row r="25">
          <cell r="B25">
            <v>24.766666666666669</v>
          </cell>
          <cell r="C25">
            <v>31.2</v>
          </cell>
          <cell r="D25">
            <v>19</v>
          </cell>
          <cell r="E25">
            <v>65.416666666666671</v>
          </cell>
          <cell r="F25">
            <v>96</v>
          </cell>
          <cell r="G25">
            <v>35</v>
          </cell>
          <cell r="H25">
            <v>19.8</v>
          </cell>
          <cell r="I25" t="str">
            <v>L</v>
          </cell>
          <cell r="J25">
            <v>35.28</v>
          </cell>
          <cell r="K25">
            <v>0</v>
          </cell>
        </row>
        <row r="26">
          <cell r="B26">
            <v>25.233333333333334</v>
          </cell>
          <cell r="C26">
            <v>31.4</v>
          </cell>
          <cell r="D26">
            <v>20.5</v>
          </cell>
          <cell r="E26">
            <v>66.291666666666671</v>
          </cell>
          <cell r="F26">
            <v>89</v>
          </cell>
          <cell r="G26">
            <v>39</v>
          </cell>
          <cell r="H26">
            <v>15.840000000000002</v>
          </cell>
          <cell r="I26" t="str">
            <v>L</v>
          </cell>
          <cell r="J26">
            <v>27.36</v>
          </cell>
          <cell r="K26">
            <v>0</v>
          </cell>
        </row>
        <row r="27">
          <cell r="B27">
            <v>26.558333333333326</v>
          </cell>
          <cell r="C27">
            <v>32.799999999999997</v>
          </cell>
          <cell r="D27">
            <v>22.5</v>
          </cell>
          <cell r="E27">
            <v>61.041666666666664</v>
          </cell>
          <cell r="F27">
            <v>79</v>
          </cell>
          <cell r="G27">
            <v>37</v>
          </cell>
          <cell r="H27">
            <v>16.2</v>
          </cell>
          <cell r="I27" t="str">
            <v>SE</v>
          </cell>
          <cell r="J27">
            <v>25.92</v>
          </cell>
          <cell r="K27">
            <v>0</v>
          </cell>
        </row>
        <row r="28">
          <cell r="B28">
            <v>27.704166666666669</v>
          </cell>
          <cell r="C28">
            <v>33.799999999999997</v>
          </cell>
          <cell r="D28">
            <v>22.8</v>
          </cell>
          <cell r="E28">
            <v>62.708333333333336</v>
          </cell>
          <cell r="F28">
            <v>100</v>
          </cell>
          <cell r="G28">
            <v>36</v>
          </cell>
          <cell r="H28">
            <v>10.44</v>
          </cell>
          <cell r="I28" t="str">
            <v>SE</v>
          </cell>
          <cell r="J28">
            <v>17.28</v>
          </cell>
          <cell r="K28">
            <v>0</v>
          </cell>
        </row>
        <row r="29">
          <cell r="B29">
            <v>28.733333333333338</v>
          </cell>
          <cell r="C29">
            <v>35.4</v>
          </cell>
          <cell r="D29">
            <v>23.7</v>
          </cell>
          <cell r="E29">
            <v>59.125</v>
          </cell>
          <cell r="F29">
            <v>83</v>
          </cell>
          <cell r="G29">
            <v>34</v>
          </cell>
          <cell r="H29">
            <v>10.08</v>
          </cell>
          <cell r="I29" t="str">
            <v>SE</v>
          </cell>
          <cell r="J29">
            <v>18.720000000000002</v>
          </cell>
          <cell r="K29">
            <v>0</v>
          </cell>
        </row>
        <row r="30">
          <cell r="B30">
            <v>27.012499999999999</v>
          </cell>
          <cell r="C30">
            <v>32.5</v>
          </cell>
          <cell r="D30">
            <v>23.4</v>
          </cell>
          <cell r="E30">
            <v>71.086956521739125</v>
          </cell>
          <cell r="F30">
            <v>100</v>
          </cell>
          <cell r="G30">
            <v>52</v>
          </cell>
          <cell r="H30">
            <v>19.8</v>
          </cell>
          <cell r="I30" t="str">
            <v>L</v>
          </cell>
          <cell r="J30">
            <v>30.96</v>
          </cell>
          <cell r="K30">
            <v>11</v>
          </cell>
        </row>
        <row r="31">
          <cell r="B31">
            <v>24.370833333333337</v>
          </cell>
          <cell r="C31">
            <v>29.4</v>
          </cell>
          <cell r="D31">
            <v>22.2</v>
          </cell>
          <cell r="E31">
            <v>76.909090909090907</v>
          </cell>
          <cell r="F31">
            <v>100</v>
          </cell>
          <cell r="G31">
            <v>62</v>
          </cell>
          <cell r="H31">
            <v>21.96</v>
          </cell>
          <cell r="I31" t="str">
            <v>NE</v>
          </cell>
          <cell r="J31">
            <v>42.12</v>
          </cell>
          <cell r="K31">
            <v>38.799999999999997</v>
          </cell>
        </row>
        <row r="32">
          <cell r="B32">
            <v>25.354166666666661</v>
          </cell>
          <cell r="C32">
            <v>30.4</v>
          </cell>
          <cell r="D32">
            <v>21.6</v>
          </cell>
          <cell r="E32">
            <v>74.041666666666671</v>
          </cell>
          <cell r="F32">
            <v>100</v>
          </cell>
          <cell r="G32">
            <v>47</v>
          </cell>
          <cell r="H32">
            <v>14.04</v>
          </cell>
          <cell r="I32" t="str">
            <v>SE</v>
          </cell>
          <cell r="J32">
            <v>24.48</v>
          </cell>
          <cell r="K32">
            <v>0</v>
          </cell>
        </row>
        <row r="33">
          <cell r="B33">
            <v>25.275000000000002</v>
          </cell>
          <cell r="C33">
            <v>44.4</v>
          </cell>
          <cell r="D33">
            <v>20.2</v>
          </cell>
          <cell r="E33">
            <v>65.333333333333329</v>
          </cell>
          <cell r="F33">
            <v>91</v>
          </cell>
          <cell r="G33">
            <v>26</v>
          </cell>
          <cell r="H33">
            <v>20.88</v>
          </cell>
          <cell r="I33" t="str">
            <v>L</v>
          </cell>
          <cell r="J33">
            <v>43.56</v>
          </cell>
          <cell r="K33">
            <v>0</v>
          </cell>
        </row>
        <row r="34">
          <cell r="B34">
            <v>24.575000000000003</v>
          </cell>
          <cell r="C34">
            <v>30.9</v>
          </cell>
          <cell r="D34">
            <v>19.100000000000001</v>
          </cell>
          <cell r="E34">
            <v>59.25</v>
          </cell>
          <cell r="F34">
            <v>86</v>
          </cell>
          <cell r="G34">
            <v>33</v>
          </cell>
          <cell r="H34">
            <v>21.6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B35">
            <v>24.595833333333335</v>
          </cell>
          <cell r="C35">
            <v>30.7</v>
          </cell>
          <cell r="D35">
            <v>19.2</v>
          </cell>
          <cell r="E35">
            <v>57.166666666666664</v>
          </cell>
          <cell r="F35">
            <v>79</v>
          </cell>
          <cell r="G35">
            <v>34</v>
          </cell>
          <cell r="H35">
            <v>21.96</v>
          </cell>
          <cell r="I35" t="str">
            <v>L</v>
          </cell>
          <cell r="J35">
            <v>33.840000000000003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25.779166666666672</v>
          </cell>
          <cell r="C5">
            <v>32.200000000000003</v>
          </cell>
          <cell r="D5">
            <v>22.8</v>
          </cell>
          <cell r="E5">
            <v>31.5</v>
          </cell>
          <cell r="F5">
            <v>54</v>
          </cell>
          <cell r="G5" t="str">
            <v>*</v>
          </cell>
          <cell r="H5">
            <v>16.559999999999999</v>
          </cell>
          <cell r="I5" t="str">
            <v>NE</v>
          </cell>
          <cell r="J5">
            <v>40.32</v>
          </cell>
          <cell r="K5" t="str">
            <v>*</v>
          </cell>
        </row>
        <row r="6">
          <cell r="B6">
            <v>26.875</v>
          </cell>
          <cell r="C6">
            <v>34.200000000000003</v>
          </cell>
          <cell r="D6">
            <v>23.1</v>
          </cell>
          <cell r="E6" t="str">
            <v>*</v>
          </cell>
          <cell r="F6" t="str">
            <v>*</v>
          </cell>
          <cell r="G6" t="str">
            <v>*</v>
          </cell>
          <cell r="H6">
            <v>12.96</v>
          </cell>
          <cell r="I6" t="str">
            <v>NE</v>
          </cell>
          <cell r="J6">
            <v>47.519999999999996</v>
          </cell>
          <cell r="K6" t="str">
            <v>*</v>
          </cell>
        </row>
        <row r="7">
          <cell r="B7">
            <v>26.449999999999992</v>
          </cell>
          <cell r="C7">
            <v>32.6</v>
          </cell>
          <cell r="D7">
            <v>23.6</v>
          </cell>
          <cell r="E7">
            <v>20.333333333333332</v>
          </cell>
          <cell r="F7">
            <v>90</v>
          </cell>
          <cell r="G7" t="str">
            <v>*</v>
          </cell>
          <cell r="H7">
            <v>17.28</v>
          </cell>
          <cell r="I7" t="str">
            <v>NE</v>
          </cell>
          <cell r="J7">
            <v>36</v>
          </cell>
          <cell r="K7" t="str">
            <v>*</v>
          </cell>
        </row>
        <row r="8">
          <cell r="B8">
            <v>27.433333333333334</v>
          </cell>
          <cell r="C8">
            <v>34.1</v>
          </cell>
          <cell r="D8">
            <v>23.6</v>
          </cell>
          <cell r="E8" t="str">
            <v>*</v>
          </cell>
          <cell r="F8" t="str">
            <v>*</v>
          </cell>
          <cell r="G8" t="str">
            <v>*</v>
          </cell>
          <cell r="H8">
            <v>12.96</v>
          </cell>
          <cell r="I8" t="str">
            <v>NE</v>
          </cell>
          <cell r="J8">
            <v>27.36</v>
          </cell>
          <cell r="K8" t="str">
            <v>*</v>
          </cell>
        </row>
        <row r="9">
          <cell r="B9">
            <v>24.8125</v>
          </cell>
          <cell r="C9">
            <v>27.7</v>
          </cell>
          <cell r="D9">
            <v>22.3</v>
          </cell>
          <cell r="E9">
            <v>39</v>
          </cell>
          <cell r="F9">
            <v>56</v>
          </cell>
          <cell r="G9" t="str">
            <v>*</v>
          </cell>
          <cell r="H9">
            <v>9</v>
          </cell>
          <cell r="I9" t="str">
            <v>NE</v>
          </cell>
          <cell r="J9">
            <v>34.56</v>
          </cell>
          <cell r="K9" t="str">
            <v>*</v>
          </cell>
        </row>
        <row r="10">
          <cell r="B10">
            <v>25.866666666666664</v>
          </cell>
          <cell r="C10">
            <v>32.299999999999997</v>
          </cell>
          <cell r="D10">
            <v>21.6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10.44</v>
          </cell>
          <cell r="I10" t="str">
            <v>NE</v>
          </cell>
          <cell r="J10">
            <v>23.040000000000003</v>
          </cell>
          <cell r="K10" t="str">
            <v>*</v>
          </cell>
        </row>
        <row r="11">
          <cell r="B11">
            <v>27.808333333333341</v>
          </cell>
          <cell r="C11">
            <v>35.6</v>
          </cell>
          <cell r="D11">
            <v>22.3</v>
          </cell>
          <cell r="E11" t="str">
            <v>*</v>
          </cell>
          <cell r="F11" t="str">
            <v>*</v>
          </cell>
          <cell r="G11" t="str">
            <v>*</v>
          </cell>
          <cell r="H11">
            <v>7.2</v>
          </cell>
          <cell r="I11" t="str">
            <v>NE</v>
          </cell>
          <cell r="J11">
            <v>17.28</v>
          </cell>
          <cell r="K11" t="str">
            <v>*</v>
          </cell>
        </row>
        <row r="12">
          <cell r="B12">
            <v>28.495833333333334</v>
          </cell>
          <cell r="C12">
            <v>34.5</v>
          </cell>
          <cell r="D12">
            <v>24.4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15.120000000000001</v>
          </cell>
          <cell r="I12" t="str">
            <v>NE</v>
          </cell>
          <cell r="J12">
            <v>34.92</v>
          </cell>
          <cell r="K12" t="str">
            <v>*</v>
          </cell>
        </row>
        <row r="13">
          <cell r="B13">
            <v>29.383333333333336</v>
          </cell>
          <cell r="C13">
            <v>36.5</v>
          </cell>
          <cell r="D13">
            <v>23.6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17.28</v>
          </cell>
          <cell r="I13" t="str">
            <v>N</v>
          </cell>
          <cell r="J13">
            <v>41.4</v>
          </cell>
          <cell r="K13" t="str">
            <v>*</v>
          </cell>
        </row>
        <row r="14">
          <cell r="B14">
            <v>28.549999999999994</v>
          </cell>
          <cell r="C14">
            <v>36.200000000000003</v>
          </cell>
          <cell r="D14">
            <v>22.3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15.120000000000001</v>
          </cell>
          <cell r="I14" t="str">
            <v>NE</v>
          </cell>
          <cell r="J14">
            <v>24.12</v>
          </cell>
          <cell r="K14" t="str">
            <v>*</v>
          </cell>
        </row>
        <row r="15">
          <cell r="B15">
            <v>28.566666666666666</v>
          </cell>
          <cell r="C15">
            <v>36.6</v>
          </cell>
          <cell r="D15">
            <v>22.4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12.24</v>
          </cell>
          <cell r="I15" t="str">
            <v>N</v>
          </cell>
          <cell r="J15">
            <v>29.880000000000003</v>
          </cell>
          <cell r="K15" t="str">
            <v>*</v>
          </cell>
        </row>
        <row r="16">
          <cell r="B16">
            <v>27.862499999999997</v>
          </cell>
          <cell r="C16">
            <v>35.700000000000003</v>
          </cell>
          <cell r="D16">
            <v>22.9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16.2</v>
          </cell>
          <cell r="I16" t="str">
            <v>NE</v>
          </cell>
          <cell r="J16">
            <v>38.159999999999997</v>
          </cell>
          <cell r="K16" t="str">
            <v>*</v>
          </cell>
        </row>
        <row r="17">
          <cell r="B17">
            <v>25.762499999999992</v>
          </cell>
          <cell r="C17">
            <v>30.7</v>
          </cell>
          <cell r="D17">
            <v>22.8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11.16</v>
          </cell>
          <cell r="I17" t="str">
            <v>S</v>
          </cell>
          <cell r="J17">
            <v>32.76</v>
          </cell>
          <cell r="K17" t="str">
            <v>*</v>
          </cell>
        </row>
        <row r="18">
          <cell r="B18">
            <v>26.433333333333334</v>
          </cell>
          <cell r="C18">
            <v>34.9</v>
          </cell>
          <cell r="D18">
            <v>19.100000000000001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13.32</v>
          </cell>
          <cell r="I18" t="str">
            <v>N</v>
          </cell>
          <cell r="J18">
            <v>30.6</v>
          </cell>
          <cell r="K18" t="str">
            <v>*</v>
          </cell>
        </row>
        <row r="19">
          <cell r="B19">
            <v>28.104166666666668</v>
          </cell>
          <cell r="C19">
            <v>36.1</v>
          </cell>
          <cell r="D19">
            <v>20.9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16.559999999999999</v>
          </cell>
          <cell r="I19" t="str">
            <v>NE</v>
          </cell>
          <cell r="J19">
            <v>30.6</v>
          </cell>
          <cell r="K19" t="str">
            <v>*</v>
          </cell>
        </row>
        <row r="20">
          <cell r="B20">
            <v>24.558333333333334</v>
          </cell>
          <cell r="C20">
            <v>32.299999999999997</v>
          </cell>
          <cell r="D20">
            <v>21.3</v>
          </cell>
          <cell r="E20">
            <v>42.5</v>
          </cell>
          <cell r="F20">
            <v>81</v>
          </cell>
          <cell r="G20">
            <v>29</v>
          </cell>
          <cell r="H20">
            <v>20.88</v>
          </cell>
          <cell r="I20" t="str">
            <v>NE</v>
          </cell>
          <cell r="J20">
            <v>39.24</v>
          </cell>
          <cell r="K20" t="str">
            <v>*</v>
          </cell>
        </row>
        <row r="21">
          <cell r="B21">
            <v>21.412499999999998</v>
          </cell>
          <cell r="C21">
            <v>24.8</v>
          </cell>
          <cell r="D21">
            <v>19.100000000000001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14.76</v>
          </cell>
          <cell r="I21" t="str">
            <v>S</v>
          </cell>
          <cell r="J21">
            <v>27.36</v>
          </cell>
          <cell r="K21" t="str">
            <v>*</v>
          </cell>
        </row>
        <row r="22">
          <cell r="B22">
            <v>22.204166666666669</v>
          </cell>
          <cell r="C22">
            <v>28.4</v>
          </cell>
          <cell r="D22">
            <v>19.2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11.879999999999999</v>
          </cell>
          <cell r="I22" t="str">
            <v>SO</v>
          </cell>
          <cell r="J22">
            <v>26.28</v>
          </cell>
          <cell r="K22" t="str">
            <v>*</v>
          </cell>
        </row>
        <row r="23">
          <cell r="B23">
            <v>23.016666666666666</v>
          </cell>
          <cell r="C23">
            <v>31.5</v>
          </cell>
          <cell r="D23">
            <v>17.899999999999999</v>
          </cell>
          <cell r="E23" t="str">
            <v>*</v>
          </cell>
          <cell r="F23" t="str">
            <v>*</v>
          </cell>
          <cell r="G23" t="str">
            <v>*</v>
          </cell>
          <cell r="H23">
            <v>7.9200000000000008</v>
          </cell>
          <cell r="I23" t="str">
            <v>S</v>
          </cell>
          <cell r="J23">
            <v>18</v>
          </cell>
          <cell r="K23" t="str">
            <v>*</v>
          </cell>
        </row>
        <row r="24">
          <cell r="B24">
            <v>24.941666666666674</v>
          </cell>
          <cell r="C24">
            <v>33</v>
          </cell>
          <cell r="D24">
            <v>17.600000000000001</v>
          </cell>
          <cell r="E24">
            <v>26</v>
          </cell>
          <cell r="F24">
            <v>39</v>
          </cell>
          <cell r="G24">
            <v>26</v>
          </cell>
          <cell r="H24">
            <v>10.08</v>
          </cell>
          <cell r="I24" t="str">
            <v>NE</v>
          </cell>
          <cell r="J24">
            <v>20.16</v>
          </cell>
          <cell r="K24" t="str">
            <v>*</v>
          </cell>
        </row>
        <row r="25">
          <cell r="B25">
            <v>24.945833333333329</v>
          </cell>
          <cell r="C25">
            <v>33.9</v>
          </cell>
          <cell r="D25">
            <v>16.3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11.16</v>
          </cell>
          <cell r="I25" t="str">
            <v>NE</v>
          </cell>
          <cell r="J25">
            <v>25.56</v>
          </cell>
          <cell r="K25" t="str">
            <v>*</v>
          </cell>
        </row>
        <row r="26">
          <cell r="B26">
            <v>24.625000000000004</v>
          </cell>
          <cell r="C26">
            <v>33.5</v>
          </cell>
          <cell r="D26">
            <v>17.3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12.24</v>
          </cell>
          <cell r="I26" t="str">
            <v>N</v>
          </cell>
          <cell r="J26">
            <v>29.16</v>
          </cell>
          <cell r="K26" t="str">
            <v>*</v>
          </cell>
        </row>
        <row r="27">
          <cell r="B27">
            <v>26.483333333333334</v>
          </cell>
          <cell r="C27">
            <v>32.200000000000003</v>
          </cell>
          <cell r="D27">
            <v>22.3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11.16</v>
          </cell>
          <cell r="I27" t="str">
            <v>NE</v>
          </cell>
          <cell r="J27">
            <v>24.12</v>
          </cell>
          <cell r="K27" t="str">
            <v>*</v>
          </cell>
        </row>
        <row r="28">
          <cell r="B28">
            <v>25.783333333333335</v>
          </cell>
          <cell r="C28">
            <v>34.6</v>
          </cell>
          <cell r="D28">
            <v>19.8</v>
          </cell>
          <cell r="E28" t="str">
            <v>*</v>
          </cell>
          <cell r="F28" t="str">
            <v>*</v>
          </cell>
          <cell r="G28" t="str">
            <v>*</v>
          </cell>
          <cell r="H28">
            <v>9</v>
          </cell>
          <cell r="I28" t="str">
            <v>NE</v>
          </cell>
          <cell r="J28">
            <v>25.56</v>
          </cell>
          <cell r="K28" t="str">
            <v>*</v>
          </cell>
        </row>
        <row r="29">
          <cell r="B29">
            <v>26.104166666666668</v>
          </cell>
          <cell r="C29">
            <v>35.4</v>
          </cell>
          <cell r="D29">
            <v>20.100000000000001</v>
          </cell>
          <cell r="E29" t="str">
            <v>*</v>
          </cell>
          <cell r="F29" t="str">
            <v>*</v>
          </cell>
          <cell r="G29" t="str">
            <v>*</v>
          </cell>
          <cell r="H29">
            <v>7.5600000000000005</v>
          </cell>
          <cell r="I29" t="str">
            <v>NE</v>
          </cell>
          <cell r="J29">
            <v>24.840000000000003</v>
          </cell>
          <cell r="K29" t="str">
            <v>*</v>
          </cell>
        </row>
        <row r="30">
          <cell r="B30">
            <v>25.466666666666669</v>
          </cell>
          <cell r="C30">
            <v>33.700000000000003</v>
          </cell>
          <cell r="D30">
            <v>21.7</v>
          </cell>
          <cell r="E30">
            <v>31</v>
          </cell>
          <cell r="F30">
            <v>91</v>
          </cell>
          <cell r="G30">
            <v>13</v>
          </cell>
          <cell r="H30">
            <v>14.4</v>
          </cell>
          <cell r="I30" t="str">
            <v>NE</v>
          </cell>
          <cell r="J30">
            <v>29.16</v>
          </cell>
          <cell r="K30" t="str">
            <v>*</v>
          </cell>
        </row>
        <row r="31">
          <cell r="B31">
            <v>24.670833333333324</v>
          </cell>
          <cell r="C31">
            <v>31.7</v>
          </cell>
          <cell r="D31">
            <v>21.1</v>
          </cell>
          <cell r="E31" t="str">
            <v>*</v>
          </cell>
          <cell r="F31" t="str">
            <v>*</v>
          </cell>
          <cell r="G31" t="str">
            <v>*</v>
          </cell>
          <cell r="H31">
            <v>9</v>
          </cell>
          <cell r="I31" t="str">
            <v>N</v>
          </cell>
          <cell r="J31">
            <v>31.680000000000003</v>
          </cell>
          <cell r="K31" t="str">
            <v>*</v>
          </cell>
        </row>
        <row r="32">
          <cell r="B32">
            <v>25.8125</v>
          </cell>
          <cell r="C32">
            <v>32.200000000000003</v>
          </cell>
          <cell r="D32">
            <v>20</v>
          </cell>
          <cell r="E32" t="str">
            <v>*</v>
          </cell>
          <cell r="F32" t="str">
            <v>*</v>
          </cell>
          <cell r="G32" t="str">
            <v>*</v>
          </cell>
          <cell r="H32">
            <v>9.3600000000000012</v>
          </cell>
          <cell r="I32" t="str">
            <v>NE</v>
          </cell>
          <cell r="J32">
            <v>19.8</v>
          </cell>
          <cell r="K32" t="str">
            <v>*</v>
          </cell>
        </row>
        <row r="33">
          <cell r="B33">
            <v>25.479166666666668</v>
          </cell>
          <cell r="C33">
            <v>32.9</v>
          </cell>
          <cell r="D33">
            <v>18.5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11.520000000000001</v>
          </cell>
          <cell r="I33" t="str">
            <v>NE</v>
          </cell>
          <cell r="J33">
            <v>28.44</v>
          </cell>
          <cell r="K33" t="str">
            <v>*</v>
          </cell>
        </row>
        <row r="34">
          <cell r="B34">
            <v>25.654166666666669</v>
          </cell>
          <cell r="C34">
            <v>33.5</v>
          </cell>
          <cell r="D34">
            <v>18.600000000000001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12.6</v>
          </cell>
          <cell r="I34" t="str">
            <v>NE</v>
          </cell>
          <cell r="J34">
            <v>26.28</v>
          </cell>
          <cell r="K34" t="str">
            <v>*</v>
          </cell>
        </row>
        <row r="35">
          <cell r="B35">
            <v>25.566666666666674</v>
          </cell>
          <cell r="C35">
            <v>33.700000000000003</v>
          </cell>
          <cell r="D35">
            <v>18.399999999999999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10.8</v>
          </cell>
          <cell r="I35" t="str">
            <v>NE</v>
          </cell>
          <cell r="J35">
            <v>24.48</v>
          </cell>
          <cell r="K35" t="str">
            <v>*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23.941666666666659</v>
          </cell>
          <cell r="C5">
            <v>28.8</v>
          </cell>
          <cell r="D5">
            <v>20.8</v>
          </cell>
          <cell r="E5">
            <v>85.541666666666671</v>
          </cell>
          <cell r="F5">
            <v>96</v>
          </cell>
          <cell r="G5">
            <v>66</v>
          </cell>
          <cell r="H5">
            <v>16.559999999999999</v>
          </cell>
          <cell r="I5" t="str">
            <v>N</v>
          </cell>
          <cell r="J5">
            <v>38.519999999999996</v>
          </cell>
          <cell r="K5">
            <v>25.4</v>
          </cell>
        </row>
        <row r="6">
          <cell r="B6">
            <v>23.5625</v>
          </cell>
          <cell r="C6">
            <v>27.6</v>
          </cell>
          <cell r="D6">
            <v>21.1</v>
          </cell>
          <cell r="E6">
            <v>87.708333333333329</v>
          </cell>
          <cell r="F6">
            <v>95</v>
          </cell>
          <cell r="G6">
            <v>73</v>
          </cell>
          <cell r="H6">
            <v>16.2</v>
          </cell>
          <cell r="I6" t="str">
            <v>N</v>
          </cell>
          <cell r="J6">
            <v>33.119999999999997</v>
          </cell>
          <cell r="K6">
            <v>10.399999999999999</v>
          </cell>
        </row>
        <row r="7">
          <cell r="B7">
            <v>25.370833333333337</v>
          </cell>
          <cell r="C7">
            <v>31.1</v>
          </cell>
          <cell r="D7">
            <v>21.8</v>
          </cell>
          <cell r="E7">
            <v>78.916666666666671</v>
          </cell>
          <cell r="F7">
            <v>93</v>
          </cell>
          <cell r="G7">
            <v>52</v>
          </cell>
          <cell r="H7">
            <v>15.120000000000001</v>
          </cell>
          <cell r="I7" t="str">
            <v>N</v>
          </cell>
          <cell r="J7">
            <v>34.56</v>
          </cell>
          <cell r="K7">
            <v>0.6</v>
          </cell>
        </row>
        <row r="8">
          <cell r="B8">
            <v>25.108333333333334</v>
          </cell>
          <cell r="C8">
            <v>29.7</v>
          </cell>
          <cell r="D8">
            <v>22</v>
          </cell>
          <cell r="E8">
            <v>80.458333333333329</v>
          </cell>
          <cell r="F8">
            <v>93</v>
          </cell>
          <cell r="G8">
            <v>59</v>
          </cell>
          <cell r="H8">
            <v>16.559999999999999</v>
          </cell>
          <cell r="I8" t="str">
            <v>N</v>
          </cell>
          <cell r="J8">
            <v>34.92</v>
          </cell>
          <cell r="K8">
            <v>0.8</v>
          </cell>
        </row>
        <row r="9">
          <cell r="B9">
            <v>24.308333333333341</v>
          </cell>
          <cell r="C9">
            <v>30.4</v>
          </cell>
          <cell r="D9">
            <v>21.6</v>
          </cell>
          <cell r="E9">
            <v>84.791666666666671</v>
          </cell>
          <cell r="F9">
            <v>95</v>
          </cell>
          <cell r="G9">
            <v>58</v>
          </cell>
          <cell r="H9">
            <v>22.32</v>
          </cell>
          <cell r="I9" t="str">
            <v>N</v>
          </cell>
          <cell r="J9">
            <v>46.440000000000005</v>
          </cell>
          <cell r="K9">
            <v>17.400000000000002</v>
          </cell>
        </row>
        <row r="10">
          <cell r="B10">
            <v>24.45</v>
          </cell>
          <cell r="C10">
            <v>31.3</v>
          </cell>
          <cell r="D10">
            <v>20.3</v>
          </cell>
          <cell r="E10">
            <v>82.958333333333329</v>
          </cell>
          <cell r="F10">
            <v>96</v>
          </cell>
          <cell r="G10">
            <v>51</v>
          </cell>
          <cell r="H10">
            <v>11.16</v>
          </cell>
          <cell r="I10" t="str">
            <v>N</v>
          </cell>
          <cell r="J10">
            <v>21.240000000000002</v>
          </cell>
          <cell r="K10">
            <v>0.2</v>
          </cell>
        </row>
        <row r="11">
          <cell r="B11">
            <v>25.287500000000005</v>
          </cell>
          <cell r="C11">
            <v>31.4</v>
          </cell>
          <cell r="D11">
            <v>21.1</v>
          </cell>
          <cell r="E11">
            <v>80.833333333333329</v>
          </cell>
          <cell r="F11">
            <v>95</v>
          </cell>
          <cell r="G11">
            <v>52</v>
          </cell>
          <cell r="H11">
            <v>15.48</v>
          </cell>
          <cell r="I11" t="str">
            <v>NE</v>
          </cell>
          <cell r="J11">
            <v>38.159999999999997</v>
          </cell>
          <cell r="K11">
            <v>11.599999999999998</v>
          </cell>
        </row>
        <row r="12">
          <cell r="B12">
            <v>26.379166666666666</v>
          </cell>
          <cell r="C12">
            <v>32.5</v>
          </cell>
          <cell r="D12">
            <v>21.4</v>
          </cell>
          <cell r="E12">
            <v>75.791666666666671</v>
          </cell>
          <cell r="F12">
            <v>95</v>
          </cell>
          <cell r="G12">
            <v>45</v>
          </cell>
          <cell r="H12">
            <v>12.96</v>
          </cell>
          <cell r="I12" t="str">
            <v>N</v>
          </cell>
          <cell r="J12">
            <v>25.92</v>
          </cell>
          <cell r="K12">
            <v>0</v>
          </cell>
        </row>
        <row r="13">
          <cell r="B13">
            <v>26.987499999999997</v>
          </cell>
          <cell r="C13">
            <v>33</v>
          </cell>
          <cell r="D13">
            <v>21.6</v>
          </cell>
          <cell r="E13">
            <v>69.291666666666671</v>
          </cell>
          <cell r="F13">
            <v>89</v>
          </cell>
          <cell r="G13">
            <v>47</v>
          </cell>
          <cell r="H13">
            <v>13.68</v>
          </cell>
          <cell r="I13" t="str">
            <v>NE</v>
          </cell>
          <cell r="J13">
            <v>30.96</v>
          </cell>
          <cell r="K13">
            <v>0</v>
          </cell>
        </row>
        <row r="14">
          <cell r="B14">
            <v>26.037500000000005</v>
          </cell>
          <cell r="C14">
            <v>32.9</v>
          </cell>
          <cell r="D14">
            <v>19.100000000000001</v>
          </cell>
          <cell r="E14">
            <v>74.833333333333329</v>
          </cell>
          <cell r="F14">
            <v>95</v>
          </cell>
          <cell r="G14">
            <v>51</v>
          </cell>
          <cell r="H14">
            <v>20.16</v>
          </cell>
          <cell r="I14" t="str">
            <v>NE</v>
          </cell>
          <cell r="J14">
            <v>59.4</v>
          </cell>
          <cell r="K14">
            <v>35.6</v>
          </cell>
        </row>
        <row r="15">
          <cell r="B15">
            <v>26.262500000000003</v>
          </cell>
          <cell r="C15">
            <v>33</v>
          </cell>
          <cell r="D15">
            <v>21.2</v>
          </cell>
          <cell r="E15">
            <v>70.5</v>
          </cell>
          <cell r="F15">
            <v>93</v>
          </cell>
          <cell r="G15">
            <v>43</v>
          </cell>
          <cell r="H15">
            <v>15.840000000000002</v>
          </cell>
          <cell r="I15" t="str">
            <v>L</v>
          </cell>
          <cell r="J15">
            <v>36.72</v>
          </cell>
          <cell r="K15">
            <v>0.2</v>
          </cell>
        </row>
        <row r="16">
          <cell r="B16">
            <v>27.641666666666669</v>
          </cell>
          <cell r="C16">
            <v>33.5</v>
          </cell>
          <cell r="D16">
            <v>23.7</v>
          </cell>
          <cell r="E16">
            <v>69.583333333333329</v>
          </cell>
          <cell r="F16">
            <v>89</v>
          </cell>
          <cell r="G16">
            <v>45</v>
          </cell>
          <cell r="H16">
            <v>14.04</v>
          </cell>
          <cell r="I16" t="str">
            <v>L</v>
          </cell>
          <cell r="J16">
            <v>32.4</v>
          </cell>
          <cell r="K16">
            <v>0.2</v>
          </cell>
        </row>
        <row r="17">
          <cell r="B17">
            <v>24.979166666666668</v>
          </cell>
          <cell r="C17">
            <v>31.5</v>
          </cell>
          <cell r="D17">
            <v>20.8</v>
          </cell>
          <cell r="E17">
            <v>76.125</v>
          </cell>
          <cell r="F17">
            <v>92</v>
          </cell>
          <cell r="G17">
            <v>51</v>
          </cell>
          <cell r="H17">
            <v>24.12</v>
          </cell>
          <cell r="I17" t="str">
            <v>N</v>
          </cell>
          <cell r="J17">
            <v>46.800000000000004</v>
          </cell>
          <cell r="K17">
            <v>0</v>
          </cell>
        </row>
        <row r="18">
          <cell r="B18">
            <v>23.125</v>
          </cell>
          <cell r="C18">
            <v>31</v>
          </cell>
          <cell r="D18">
            <v>19.5</v>
          </cell>
          <cell r="E18">
            <v>82.5</v>
          </cell>
          <cell r="F18">
            <v>94</v>
          </cell>
          <cell r="G18">
            <v>57</v>
          </cell>
          <cell r="H18">
            <v>18.36</v>
          </cell>
          <cell r="I18" t="str">
            <v>L</v>
          </cell>
          <cell r="J18">
            <v>44.28</v>
          </cell>
          <cell r="K18">
            <v>13.999999999999998</v>
          </cell>
        </row>
        <row r="19">
          <cell r="B19">
            <v>25.520833333333332</v>
          </cell>
          <cell r="C19">
            <v>32</v>
          </cell>
          <cell r="D19">
            <v>21.3</v>
          </cell>
          <cell r="E19">
            <v>71.458333333333329</v>
          </cell>
          <cell r="F19">
            <v>91</v>
          </cell>
          <cell r="G19">
            <v>43</v>
          </cell>
          <cell r="H19">
            <v>23.040000000000003</v>
          </cell>
          <cell r="I19" t="str">
            <v>L</v>
          </cell>
          <cell r="J19">
            <v>38.880000000000003</v>
          </cell>
          <cell r="K19">
            <v>0</v>
          </cell>
        </row>
        <row r="20">
          <cell r="B20">
            <v>25.641666666666666</v>
          </cell>
          <cell r="C20">
            <v>31.4</v>
          </cell>
          <cell r="D20">
            <v>21.3</v>
          </cell>
          <cell r="E20">
            <v>72.75</v>
          </cell>
          <cell r="F20">
            <v>88</v>
          </cell>
          <cell r="G20">
            <v>51</v>
          </cell>
          <cell r="H20">
            <v>13.68</v>
          </cell>
          <cell r="I20" t="str">
            <v>N</v>
          </cell>
          <cell r="J20">
            <v>28.44</v>
          </cell>
          <cell r="K20">
            <v>0</v>
          </cell>
        </row>
        <row r="21">
          <cell r="B21">
            <v>23.216666666666665</v>
          </cell>
          <cell r="C21">
            <v>28.3</v>
          </cell>
          <cell r="D21">
            <v>21</v>
          </cell>
          <cell r="E21">
            <v>86.666666666666671</v>
          </cell>
          <cell r="F21">
            <v>96</v>
          </cell>
          <cell r="G21">
            <v>61</v>
          </cell>
          <cell r="H21">
            <v>19.8</v>
          </cell>
          <cell r="I21" t="str">
            <v>N</v>
          </cell>
          <cell r="J21">
            <v>33.840000000000003</v>
          </cell>
          <cell r="K21">
            <v>56.800000000000004</v>
          </cell>
        </row>
        <row r="22">
          <cell r="B22">
            <v>22.674999999999997</v>
          </cell>
          <cell r="C22">
            <v>27.7</v>
          </cell>
          <cell r="D22">
            <v>20.7</v>
          </cell>
          <cell r="E22">
            <v>86.666666666666671</v>
          </cell>
          <cell r="F22">
            <v>94</v>
          </cell>
          <cell r="G22">
            <v>60</v>
          </cell>
          <cell r="H22">
            <v>15.840000000000002</v>
          </cell>
          <cell r="I22" t="str">
            <v>L</v>
          </cell>
          <cell r="J22">
            <v>25.92</v>
          </cell>
          <cell r="K22">
            <v>12.600000000000001</v>
          </cell>
        </row>
        <row r="23">
          <cell r="B23">
            <v>23.529166666666669</v>
          </cell>
          <cell r="C23">
            <v>29.1</v>
          </cell>
          <cell r="D23">
            <v>19.7</v>
          </cell>
          <cell r="E23">
            <v>81.125</v>
          </cell>
          <cell r="F23">
            <v>94</v>
          </cell>
          <cell r="G23">
            <v>61</v>
          </cell>
          <cell r="H23">
            <v>18.36</v>
          </cell>
          <cell r="I23" t="str">
            <v>L</v>
          </cell>
          <cell r="J23">
            <v>32.76</v>
          </cell>
          <cell r="K23">
            <v>0.4</v>
          </cell>
        </row>
        <row r="24">
          <cell r="B24">
            <v>24.074999999999999</v>
          </cell>
          <cell r="C24">
            <v>29.9</v>
          </cell>
          <cell r="D24">
            <v>20</v>
          </cell>
          <cell r="E24">
            <v>75.875</v>
          </cell>
          <cell r="F24">
            <v>91</v>
          </cell>
          <cell r="G24">
            <v>51</v>
          </cell>
          <cell r="H24">
            <v>19.8</v>
          </cell>
          <cell r="I24" t="str">
            <v>SE</v>
          </cell>
          <cell r="J24">
            <v>32.4</v>
          </cell>
          <cell r="K24">
            <v>0</v>
          </cell>
        </row>
        <row r="25">
          <cell r="B25">
            <v>25.229166666666668</v>
          </cell>
          <cell r="C25">
            <v>31.1</v>
          </cell>
          <cell r="D25">
            <v>20.9</v>
          </cell>
          <cell r="E25">
            <v>65.875</v>
          </cell>
          <cell r="F25">
            <v>80</v>
          </cell>
          <cell r="G25">
            <v>45</v>
          </cell>
          <cell r="H25">
            <v>27.720000000000002</v>
          </cell>
          <cell r="I25" t="str">
            <v>SE</v>
          </cell>
          <cell r="J25">
            <v>46.080000000000005</v>
          </cell>
          <cell r="K25">
            <v>0</v>
          </cell>
        </row>
        <row r="26">
          <cell r="B26">
            <v>24.954166666666666</v>
          </cell>
          <cell r="C26">
            <v>28.8</v>
          </cell>
          <cell r="D26">
            <v>20.8</v>
          </cell>
          <cell r="E26">
            <v>71.458333333333329</v>
          </cell>
          <cell r="F26">
            <v>90</v>
          </cell>
          <cell r="G26">
            <v>63</v>
          </cell>
          <cell r="H26">
            <v>15.840000000000002</v>
          </cell>
          <cell r="I26" t="str">
            <v>SE</v>
          </cell>
          <cell r="J26">
            <v>27.720000000000002</v>
          </cell>
          <cell r="K26">
            <v>5</v>
          </cell>
        </row>
        <row r="27">
          <cell r="B27">
            <v>25.341666666666669</v>
          </cell>
          <cell r="C27">
            <v>31.3</v>
          </cell>
          <cell r="D27">
            <v>21.2</v>
          </cell>
          <cell r="E27">
            <v>73.625</v>
          </cell>
          <cell r="F27">
            <v>93</v>
          </cell>
          <cell r="G27">
            <v>48</v>
          </cell>
          <cell r="H27">
            <v>15.120000000000001</v>
          </cell>
          <cell r="I27" t="str">
            <v>L</v>
          </cell>
          <cell r="J27">
            <v>22.32</v>
          </cell>
          <cell r="K27">
            <v>0</v>
          </cell>
        </row>
        <row r="28">
          <cell r="B28">
            <v>25.116666666666671</v>
          </cell>
          <cell r="C28">
            <v>32</v>
          </cell>
          <cell r="D28">
            <v>18.8</v>
          </cell>
          <cell r="E28">
            <v>74.916666666666671</v>
          </cell>
          <cell r="F28">
            <v>94</v>
          </cell>
          <cell r="G28">
            <v>49</v>
          </cell>
          <cell r="H28">
            <v>22.68</v>
          </cell>
          <cell r="I28" t="str">
            <v>L</v>
          </cell>
          <cell r="J28">
            <v>36.36</v>
          </cell>
          <cell r="K28">
            <v>26.6</v>
          </cell>
        </row>
        <row r="29">
          <cell r="B29">
            <v>25.883333333333336</v>
          </cell>
          <cell r="C29">
            <v>32.6</v>
          </cell>
          <cell r="D29">
            <v>22.4</v>
          </cell>
          <cell r="E29">
            <v>74.875</v>
          </cell>
          <cell r="F29">
            <v>92</v>
          </cell>
          <cell r="G29">
            <v>49</v>
          </cell>
          <cell r="H29">
            <v>20.52</v>
          </cell>
          <cell r="I29" t="str">
            <v>L</v>
          </cell>
          <cell r="J29">
            <v>58.680000000000007</v>
          </cell>
          <cell r="K29">
            <v>0</v>
          </cell>
        </row>
        <row r="30">
          <cell r="B30">
            <v>23.612499999999997</v>
          </cell>
          <cell r="C30">
            <v>30.8</v>
          </cell>
          <cell r="D30">
            <v>20.6</v>
          </cell>
          <cell r="E30">
            <v>84</v>
          </cell>
          <cell r="F30">
            <v>96</v>
          </cell>
          <cell r="G30">
            <v>59</v>
          </cell>
          <cell r="H30">
            <v>11.16</v>
          </cell>
          <cell r="I30" t="str">
            <v>NE</v>
          </cell>
          <cell r="J30">
            <v>29.880000000000003</v>
          </cell>
          <cell r="K30">
            <v>7.4</v>
          </cell>
        </row>
        <row r="31">
          <cell r="B31">
            <v>23.741666666666664</v>
          </cell>
          <cell r="C31">
            <v>28.8</v>
          </cell>
          <cell r="D31">
            <v>20.8</v>
          </cell>
          <cell r="E31">
            <v>85.708333333333329</v>
          </cell>
          <cell r="F31">
            <v>96</v>
          </cell>
          <cell r="G31">
            <v>66</v>
          </cell>
          <cell r="H31">
            <v>15.48</v>
          </cell>
          <cell r="I31" t="str">
            <v>N</v>
          </cell>
          <cell r="J31">
            <v>26.64</v>
          </cell>
          <cell r="K31">
            <v>1.4</v>
          </cell>
        </row>
        <row r="32">
          <cell r="B32">
            <v>25.2</v>
          </cell>
          <cell r="C32">
            <v>31.2</v>
          </cell>
          <cell r="D32">
            <v>20.5</v>
          </cell>
          <cell r="E32">
            <v>76.125</v>
          </cell>
          <cell r="F32">
            <v>94</v>
          </cell>
          <cell r="G32">
            <v>48</v>
          </cell>
          <cell r="H32">
            <v>15.840000000000002</v>
          </cell>
          <cell r="I32" t="str">
            <v>SE</v>
          </cell>
          <cell r="J32">
            <v>27.720000000000002</v>
          </cell>
          <cell r="K32">
            <v>0</v>
          </cell>
        </row>
        <row r="33">
          <cell r="B33">
            <v>25.258333333333336</v>
          </cell>
          <cell r="C33">
            <v>31</v>
          </cell>
          <cell r="D33">
            <v>21.1</v>
          </cell>
          <cell r="E33">
            <v>65.583333333333329</v>
          </cell>
          <cell r="F33">
            <v>79</v>
          </cell>
          <cell r="G33">
            <v>41</v>
          </cell>
          <cell r="H33">
            <v>20.88</v>
          </cell>
          <cell r="I33" t="str">
            <v>SE</v>
          </cell>
          <cell r="J33">
            <v>38.519999999999996</v>
          </cell>
          <cell r="K33">
            <v>0</v>
          </cell>
        </row>
        <row r="34">
          <cell r="B34">
            <v>25.245833333333334</v>
          </cell>
          <cell r="C34">
            <v>30.7</v>
          </cell>
          <cell r="D34">
            <v>20.8</v>
          </cell>
          <cell r="E34">
            <v>62.125</v>
          </cell>
          <cell r="F34">
            <v>78</v>
          </cell>
          <cell r="G34">
            <v>42</v>
          </cell>
          <cell r="H34">
            <v>28.44</v>
          </cell>
          <cell r="I34" t="str">
            <v>L</v>
          </cell>
          <cell r="J34">
            <v>50.04</v>
          </cell>
          <cell r="K34">
            <v>0</v>
          </cell>
        </row>
        <row r="35">
          <cell r="B35">
            <v>25.512500000000003</v>
          </cell>
          <cell r="C35">
            <v>30.6</v>
          </cell>
          <cell r="D35">
            <v>21.8</v>
          </cell>
          <cell r="E35">
            <v>58.291666666666664</v>
          </cell>
          <cell r="F35">
            <v>72</v>
          </cell>
          <cell r="G35">
            <v>43</v>
          </cell>
          <cell r="H35">
            <v>23.759999999999998</v>
          </cell>
          <cell r="I35" t="str">
            <v>L</v>
          </cell>
          <cell r="J35">
            <v>43.56</v>
          </cell>
          <cell r="K35">
            <v>0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25.17916666666666</v>
          </cell>
          <cell r="C5">
            <v>30.3</v>
          </cell>
          <cell r="D5">
            <v>21.8</v>
          </cell>
          <cell r="E5">
            <v>76.833333333333329</v>
          </cell>
          <cell r="F5">
            <v>94</v>
          </cell>
          <cell r="G5">
            <v>51</v>
          </cell>
          <cell r="H5">
            <v>16.920000000000002</v>
          </cell>
          <cell r="I5" t="str">
            <v>NO</v>
          </cell>
          <cell r="J5">
            <v>42.480000000000004</v>
          </cell>
          <cell r="K5">
            <v>1</v>
          </cell>
        </row>
        <row r="6">
          <cell r="B6">
            <v>25.704166666666666</v>
          </cell>
          <cell r="C6">
            <v>31.4</v>
          </cell>
          <cell r="D6">
            <v>21.7</v>
          </cell>
          <cell r="E6">
            <v>76.083333333333329</v>
          </cell>
          <cell r="F6">
            <v>96</v>
          </cell>
          <cell r="G6">
            <v>48</v>
          </cell>
          <cell r="H6">
            <v>14.04</v>
          </cell>
          <cell r="I6" t="str">
            <v>L</v>
          </cell>
          <cell r="J6">
            <v>30.240000000000002</v>
          </cell>
          <cell r="K6">
            <v>0.2</v>
          </cell>
        </row>
        <row r="7">
          <cell r="B7">
            <v>26.391666666666662</v>
          </cell>
          <cell r="C7">
            <v>33</v>
          </cell>
          <cell r="D7">
            <v>22.3</v>
          </cell>
          <cell r="E7">
            <v>74.583333333333329</v>
          </cell>
          <cell r="F7">
            <v>95</v>
          </cell>
          <cell r="G7">
            <v>44</v>
          </cell>
          <cell r="H7">
            <v>13.68</v>
          </cell>
          <cell r="I7" t="str">
            <v>O</v>
          </cell>
          <cell r="J7">
            <v>38.159999999999997</v>
          </cell>
          <cell r="K7">
            <v>0.8</v>
          </cell>
        </row>
        <row r="8">
          <cell r="B8">
            <v>26.029166666666672</v>
          </cell>
          <cell r="C8">
            <v>33.6</v>
          </cell>
          <cell r="D8">
            <v>22.3</v>
          </cell>
          <cell r="E8">
            <v>76.916666666666671</v>
          </cell>
          <cell r="F8">
            <v>97</v>
          </cell>
          <cell r="G8">
            <v>42</v>
          </cell>
          <cell r="H8">
            <v>18.36</v>
          </cell>
          <cell r="I8" t="str">
            <v>N</v>
          </cell>
          <cell r="J8">
            <v>38.159999999999997</v>
          </cell>
          <cell r="K8">
            <v>1.6</v>
          </cell>
        </row>
        <row r="9">
          <cell r="B9">
            <v>24.337500000000002</v>
          </cell>
          <cell r="C9">
            <v>30.7</v>
          </cell>
          <cell r="D9">
            <v>22</v>
          </cell>
          <cell r="E9">
            <v>86.375</v>
          </cell>
          <cell r="F9">
            <v>98</v>
          </cell>
          <cell r="G9">
            <v>58</v>
          </cell>
          <cell r="H9">
            <v>16.920000000000002</v>
          </cell>
          <cell r="I9" t="str">
            <v>N</v>
          </cell>
          <cell r="J9">
            <v>50.76</v>
          </cell>
          <cell r="K9">
            <v>13</v>
          </cell>
        </row>
        <row r="10">
          <cell r="B10">
            <v>24.026086956521745</v>
          </cell>
          <cell r="C10">
            <v>30</v>
          </cell>
          <cell r="D10">
            <v>21.6</v>
          </cell>
          <cell r="E10">
            <v>86.217391304347828</v>
          </cell>
          <cell r="F10">
            <v>100</v>
          </cell>
          <cell r="G10">
            <v>58</v>
          </cell>
          <cell r="H10">
            <v>11.879999999999999</v>
          </cell>
          <cell r="I10" t="str">
            <v>NO</v>
          </cell>
          <cell r="J10">
            <v>27.36</v>
          </cell>
          <cell r="K10">
            <v>36.000000000000007</v>
          </cell>
        </row>
        <row r="11">
          <cell r="B11">
            <v>25.770833333333325</v>
          </cell>
          <cell r="C11">
            <v>33</v>
          </cell>
          <cell r="D11">
            <v>20.8</v>
          </cell>
          <cell r="E11">
            <v>77.166666666666671</v>
          </cell>
          <cell r="F11">
            <v>99</v>
          </cell>
          <cell r="G11">
            <v>42</v>
          </cell>
          <cell r="H11">
            <v>6.84</v>
          </cell>
          <cell r="I11" t="str">
            <v>O</v>
          </cell>
          <cell r="J11">
            <v>16.559999999999999</v>
          </cell>
          <cell r="K11">
            <v>0</v>
          </cell>
        </row>
        <row r="12">
          <cell r="B12">
            <v>27.745833333333326</v>
          </cell>
          <cell r="C12">
            <v>35</v>
          </cell>
          <cell r="D12">
            <v>22.1</v>
          </cell>
          <cell r="E12">
            <v>71.25</v>
          </cell>
          <cell r="F12">
            <v>96</v>
          </cell>
          <cell r="G12">
            <v>35</v>
          </cell>
          <cell r="H12">
            <v>7.2</v>
          </cell>
          <cell r="I12" t="str">
            <v>O</v>
          </cell>
          <cell r="J12">
            <v>23.759999999999998</v>
          </cell>
          <cell r="K12">
            <v>0</v>
          </cell>
        </row>
        <row r="13">
          <cell r="B13">
            <v>27.987500000000001</v>
          </cell>
          <cell r="C13">
            <v>35.799999999999997</v>
          </cell>
          <cell r="D13">
            <v>21.8</v>
          </cell>
          <cell r="E13">
            <v>64.875</v>
          </cell>
          <cell r="F13">
            <v>93</v>
          </cell>
          <cell r="G13">
            <v>36</v>
          </cell>
          <cell r="H13">
            <v>11.16</v>
          </cell>
          <cell r="I13" t="str">
            <v>O</v>
          </cell>
          <cell r="J13">
            <v>31.680000000000003</v>
          </cell>
          <cell r="K13">
            <v>0</v>
          </cell>
        </row>
        <row r="14">
          <cell r="B14">
            <v>26.341666666666672</v>
          </cell>
          <cell r="C14">
            <v>32.9</v>
          </cell>
          <cell r="D14">
            <v>21.8</v>
          </cell>
          <cell r="E14">
            <v>74.75</v>
          </cell>
          <cell r="F14">
            <v>95</v>
          </cell>
          <cell r="G14">
            <v>48</v>
          </cell>
          <cell r="H14">
            <v>19.079999999999998</v>
          </cell>
          <cell r="I14" t="str">
            <v>O</v>
          </cell>
          <cell r="J14">
            <v>59.04</v>
          </cell>
          <cell r="K14">
            <v>5.6000000000000005</v>
          </cell>
        </row>
        <row r="15">
          <cell r="B15">
            <v>25.758333333333329</v>
          </cell>
          <cell r="C15">
            <v>32.5</v>
          </cell>
          <cell r="D15">
            <v>20.6</v>
          </cell>
          <cell r="E15">
            <v>75.041666666666671</v>
          </cell>
          <cell r="F15">
            <v>97</v>
          </cell>
          <cell r="G15">
            <v>48</v>
          </cell>
          <cell r="H15">
            <v>12.24</v>
          </cell>
          <cell r="I15" t="str">
            <v>L</v>
          </cell>
          <cell r="J15">
            <v>25.92</v>
          </cell>
          <cell r="K15">
            <v>0</v>
          </cell>
        </row>
        <row r="16">
          <cell r="B16">
            <v>27.787500000000005</v>
          </cell>
          <cell r="C16">
            <v>35.200000000000003</v>
          </cell>
          <cell r="D16">
            <v>22.1</v>
          </cell>
          <cell r="E16">
            <v>67.791666666666671</v>
          </cell>
          <cell r="F16">
            <v>97</v>
          </cell>
          <cell r="G16">
            <v>34</v>
          </cell>
          <cell r="H16">
            <v>11.520000000000001</v>
          </cell>
          <cell r="I16" t="str">
            <v>L</v>
          </cell>
          <cell r="J16">
            <v>23.400000000000002</v>
          </cell>
          <cell r="K16">
            <v>0</v>
          </cell>
        </row>
        <row r="17">
          <cell r="B17">
            <v>27.216666666666672</v>
          </cell>
          <cell r="C17">
            <v>35.200000000000003</v>
          </cell>
          <cell r="D17">
            <v>22.4</v>
          </cell>
          <cell r="E17">
            <v>67.291666666666671</v>
          </cell>
          <cell r="F17">
            <v>89</v>
          </cell>
          <cell r="G17">
            <v>30</v>
          </cell>
          <cell r="H17">
            <v>27.720000000000002</v>
          </cell>
          <cell r="I17" t="str">
            <v>O</v>
          </cell>
          <cell r="J17">
            <v>46.800000000000004</v>
          </cell>
          <cell r="K17">
            <v>1.6</v>
          </cell>
        </row>
        <row r="18">
          <cell r="B18">
            <v>25.883333333333336</v>
          </cell>
          <cell r="C18">
            <v>34.5</v>
          </cell>
          <cell r="D18">
            <v>20.7</v>
          </cell>
          <cell r="E18">
            <v>72.916666666666671</v>
          </cell>
          <cell r="F18">
            <v>96</v>
          </cell>
          <cell r="G18">
            <v>34</v>
          </cell>
          <cell r="H18">
            <v>24.12</v>
          </cell>
          <cell r="I18" t="str">
            <v>NO</v>
          </cell>
          <cell r="J18">
            <v>42.84</v>
          </cell>
          <cell r="K18">
            <v>0.2</v>
          </cell>
        </row>
        <row r="19">
          <cell r="B19">
            <v>25.595833333333335</v>
          </cell>
          <cell r="C19">
            <v>30.6</v>
          </cell>
          <cell r="D19">
            <v>20.9</v>
          </cell>
          <cell r="E19">
            <v>69.416666666666671</v>
          </cell>
          <cell r="F19">
            <v>89</v>
          </cell>
          <cell r="G19">
            <v>45</v>
          </cell>
          <cell r="H19">
            <v>12.24</v>
          </cell>
          <cell r="I19" t="str">
            <v>L</v>
          </cell>
          <cell r="J19">
            <v>28.08</v>
          </cell>
          <cell r="K19">
            <v>0</v>
          </cell>
        </row>
        <row r="20">
          <cell r="B20">
            <v>25.287499999999998</v>
          </cell>
          <cell r="C20">
            <v>33.799999999999997</v>
          </cell>
          <cell r="D20">
            <v>20</v>
          </cell>
          <cell r="E20">
            <v>73.166666666666671</v>
          </cell>
          <cell r="F20">
            <v>96</v>
          </cell>
          <cell r="G20">
            <v>39</v>
          </cell>
          <cell r="H20">
            <v>11.16</v>
          </cell>
          <cell r="I20" t="str">
            <v>O</v>
          </cell>
          <cell r="J20">
            <v>36.72</v>
          </cell>
          <cell r="K20">
            <v>0.2</v>
          </cell>
        </row>
        <row r="21">
          <cell r="B21">
            <v>25.399999999999991</v>
          </cell>
          <cell r="C21">
            <v>33.5</v>
          </cell>
          <cell r="D21">
            <v>21.4</v>
          </cell>
          <cell r="E21">
            <v>73.625</v>
          </cell>
          <cell r="F21">
            <v>90</v>
          </cell>
          <cell r="G21">
            <v>40</v>
          </cell>
          <cell r="H21">
            <v>15.120000000000001</v>
          </cell>
          <cell r="I21" t="str">
            <v>O</v>
          </cell>
          <cell r="J21">
            <v>34.92</v>
          </cell>
          <cell r="K21">
            <v>0</v>
          </cell>
        </row>
        <row r="22">
          <cell r="B22">
            <v>23.339130434782611</v>
          </cell>
          <cell r="C22">
            <v>28.2</v>
          </cell>
          <cell r="D22">
            <v>21.3</v>
          </cell>
          <cell r="E22">
            <v>85.347826086956516</v>
          </cell>
          <cell r="F22">
            <v>96</v>
          </cell>
          <cell r="G22">
            <v>65</v>
          </cell>
          <cell r="H22">
            <v>11.520000000000001</v>
          </cell>
          <cell r="I22" t="str">
            <v>L</v>
          </cell>
          <cell r="J22">
            <v>40.32</v>
          </cell>
          <cell r="K22">
            <v>3.4000000000000004</v>
          </cell>
        </row>
        <row r="23">
          <cell r="B23">
            <v>24.787499999999994</v>
          </cell>
          <cell r="C23">
            <v>31.4</v>
          </cell>
          <cell r="D23">
            <v>21.4</v>
          </cell>
          <cell r="E23">
            <v>78.333333333333329</v>
          </cell>
          <cell r="F23">
            <v>98</v>
          </cell>
          <cell r="G23">
            <v>48</v>
          </cell>
          <cell r="H23">
            <v>9</v>
          </cell>
          <cell r="I23" t="str">
            <v>SE</v>
          </cell>
          <cell r="J23">
            <v>26.28</v>
          </cell>
          <cell r="K23">
            <v>0.4</v>
          </cell>
        </row>
        <row r="24">
          <cell r="B24">
            <v>25.216666666666669</v>
          </cell>
          <cell r="C24">
            <v>31.3</v>
          </cell>
          <cell r="D24">
            <v>22</v>
          </cell>
          <cell r="E24">
            <v>78.5</v>
          </cell>
          <cell r="F24">
            <v>96</v>
          </cell>
          <cell r="G24">
            <v>49</v>
          </cell>
          <cell r="H24">
            <v>10.44</v>
          </cell>
          <cell r="I24" t="str">
            <v>L</v>
          </cell>
          <cell r="J24">
            <v>20.52</v>
          </cell>
          <cell r="K24">
            <v>0.8</v>
          </cell>
        </row>
        <row r="25">
          <cell r="B25">
            <v>25.754166666666663</v>
          </cell>
          <cell r="C25">
            <v>30.8</v>
          </cell>
          <cell r="D25">
            <v>21.9</v>
          </cell>
          <cell r="E25">
            <v>68.666666666666671</v>
          </cell>
          <cell r="F25">
            <v>83</v>
          </cell>
          <cell r="G25">
            <v>51</v>
          </cell>
          <cell r="H25">
            <v>11.879999999999999</v>
          </cell>
          <cell r="I25" t="str">
            <v>L</v>
          </cell>
          <cell r="J25">
            <v>25.92</v>
          </cell>
          <cell r="K25">
            <v>0</v>
          </cell>
        </row>
        <row r="26">
          <cell r="B26">
            <v>26.150000000000002</v>
          </cell>
          <cell r="C26">
            <v>32.200000000000003</v>
          </cell>
          <cell r="D26">
            <v>21.7</v>
          </cell>
          <cell r="E26">
            <v>73.708333333333329</v>
          </cell>
          <cell r="F26">
            <v>97</v>
          </cell>
          <cell r="G26">
            <v>49</v>
          </cell>
          <cell r="H26">
            <v>7.9200000000000008</v>
          </cell>
          <cell r="I26" t="str">
            <v>SE</v>
          </cell>
          <cell r="J26">
            <v>16.559999999999999</v>
          </cell>
          <cell r="K26">
            <v>0</v>
          </cell>
        </row>
        <row r="27">
          <cell r="B27">
            <v>26.620833333333334</v>
          </cell>
          <cell r="C27">
            <v>34</v>
          </cell>
          <cell r="D27">
            <v>22</v>
          </cell>
          <cell r="E27">
            <v>72.041666666666671</v>
          </cell>
          <cell r="F27">
            <v>96</v>
          </cell>
          <cell r="G27">
            <v>40</v>
          </cell>
          <cell r="H27">
            <v>10.8</v>
          </cell>
          <cell r="I27" t="str">
            <v>L</v>
          </cell>
          <cell r="J27">
            <v>23.759999999999998</v>
          </cell>
          <cell r="K27">
            <v>0</v>
          </cell>
        </row>
        <row r="28">
          <cell r="B28">
            <v>26.179166666666671</v>
          </cell>
          <cell r="C28">
            <v>33.4</v>
          </cell>
          <cell r="D28">
            <v>20.9</v>
          </cell>
          <cell r="E28">
            <v>72.625</v>
          </cell>
          <cell r="F28">
            <v>96</v>
          </cell>
          <cell r="G28">
            <v>42</v>
          </cell>
          <cell r="H28">
            <v>9.3600000000000012</v>
          </cell>
          <cell r="I28" t="str">
            <v>L</v>
          </cell>
          <cell r="J28">
            <v>22.68</v>
          </cell>
          <cell r="K28">
            <v>1</v>
          </cell>
        </row>
        <row r="29">
          <cell r="B29">
            <v>27.333333333333339</v>
          </cell>
          <cell r="C29">
            <v>34.200000000000003</v>
          </cell>
          <cell r="D29">
            <v>22.9</v>
          </cell>
          <cell r="E29">
            <v>67.708333333333329</v>
          </cell>
          <cell r="F29">
            <v>87</v>
          </cell>
          <cell r="G29">
            <v>39</v>
          </cell>
          <cell r="H29">
            <v>12.24</v>
          </cell>
          <cell r="I29" t="str">
            <v>O</v>
          </cell>
          <cell r="J29">
            <v>26.64</v>
          </cell>
          <cell r="K29">
            <v>0.2</v>
          </cell>
        </row>
        <row r="30">
          <cell r="B30">
            <v>25.462499999999995</v>
          </cell>
          <cell r="C30">
            <v>32.5</v>
          </cell>
          <cell r="D30">
            <v>20.7</v>
          </cell>
          <cell r="E30">
            <v>78.291666666666671</v>
          </cell>
          <cell r="F30">
            <v>99</v>
          </cell>
          <cell r="G30">
            <v>46</v>
          </cell>
          <cell r="H30">
            <v>24.48</v>
          </cell>
          <cell r="I30" t="str">
            <v>O</v>
          </cell>
          <cell r="J30">
            <v>66.960000000000008</v>
          </cell>
          <cell r="K30">
            <v>22</v>
          </cell>
        </row>
        <row r="31">
          <cell r="B31">
            <v>24.020833333333329</v>
          </cell>
          <cell r="C31">
            <v>30.3</v>
          </cell>
          <cell r="D31">
            <v>20.9</v>
          </cell>
          <cell r="E31">
            <v>86.333333333333329</v>
          </cell>
          <cell r="F31">
            <v>100</v>
          </cell>
          <cell r="G31">
            <v>57</v>
          </cell>
          <cell r="H31">
            <v>12.96</v>
          </cell>
          <cell r="I31" t="str">
            <v>L</v>
          </cell>
          <cell r="J31">
            <v>37.440000000000005</v>
          </cell>
          <cell r="K31">
            <v>75.200000000000017</v>
          </cell>
        </row>
        <row r="32">
          <cell r="B32">
            <v>24.745833333333334</v>
          </cell>
          <cell r="C32">
            <v>30.2</v>
          </cell>
          <cell r="D32">
            <v>21.9</v>
          </cell>
          <cell r="E32">
            <v>83.791666666666671</v>
          </cell>
          <cell r="F32">
            <v>100</v>
          </cell>
          <cell r="G32">
            <v>56</v>
          </cell>
          <cell r="H32">
            <v>11.879999999999999</v>
          </cell>
          <cell r="I32" t="str">
            <v>L</v>
          </cell>
          <cell r="J32">
            <v>23.759999999999998</v>
          </cell>
          <cell r="K32">
            <v>4</v>
          </cell>
        </row>
        <row r="33">
          <cell r="B33">
            <v>25.191666666666666</v>
          </cell>
          <cell r="C33">
            <v>31.3</v>
          </cell>
          <cell r="D33">
            <v>19.899999999999999</v>
          </cell>
          <cell r="E33">
            <v>71.416666666666671</v>
          </cell>
          <cell r="F33">
            <v>97</v>
          </cell>
          <cell r="G33">
            <v>40</v>
          </cell>
          <cell r="H33">
            <v>18.720000000000002</v>
          </cell>
          <cell r="I33" t="str">
            <v>L</v>
          </cell>
          <cell r="J33">
            <v>29.52</v>
          </cell>
          <cell r="K33">
            <v>0</v>
          </cell>
        </row>
        <row r="34">
          <cell r="B34">
            <v>24.666666666666668</v>
          </cell>
          <cell r="C34">
            <v>31.8</v>
          </cell>
          <cell r="D34">
            <v>18.8</v>
          </cell>
          <cell r="E34">
            <v>66.625</v>
          </cell>
          <cell r="F34">
            <v>90</v>
          </cell>
          <cell r="G34">
            <v>39</v>
          </cell>
          <cell r="H34">
            <v>12.96</v>
          </cell>
          <cell r="I34" t="str">
            <v>L</v>
          </cell>
          <cell r="J34">
            <v>23.400000000000002</v>
          </cell>
          <cell r="K34">
            <v>0</v>
          </cell>
        </row>
        <row r="35">
          <cell r="B35">
            <v>25.2</v>
          </cell>
          <cell r="C35">
            <v>32.6</v>
          </cell>
          <cell r="D35">
            <v>19.600000000000001</v>
          </cell>
          <cell r="E35">
            <v>64</v>
          </cell>
          <cell r="F35">
            <v>89</v>
          </cell>
          <cell r="G35">
            <v>35</v>
          </cell>
          <cell r="H35">
            <v>12.96</v>
          </cell>
          <cell r="I35" t="str">
            <v>L</v>
          </cell>
          <cell r="J35">
            <v>23.040000000000003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22.895833333333332</v>
          </cell>
          <cell r="C5">
            <v>28.1</v>
          </cell>
          <cell r="D5">
            <v>20.100000000000001</v>
          </cell>
          <cell r="E5">
            <v>79.666666666666671</v>
          </cell>
          <cell r="F5">
            <v>91</v>
          </cell>
          <cell r="G5">
            <v>54</v>
          </cell>
          <cell r="H5">
            <v>19.8</v>
          </cell>
          <cell r="I5" t="str">
            <v>S</v>
          </cell>
          <cell r="J5">
            <v>39.6</v>
          </cell>
          <cell r="K5">
            <v>0</v>
          </cell>
        </row>
        <row r="6">
          <cell r="B6">
            <v>23.408333333333335</v>
          </cell>
          <cell r="C6">
            <v>29.7</v>
          </cell>
          <cell r="D6">
            <v>20.5</v>
          </cell>
          <cell r="E6">
            <v>78.291666666666671</v>
          </cell>
          <cell r="F6">
            <v>91</v>
          </cell>
          <cell r="G6">
            <v>50</v>
          </cell>
          <cell r="H6">
            <v>18.36</v>
          </cell>
          <cell r="I6" t="str">
            <v>S</v>
          </cell>
          <cell r="J6">
            <v>35.28</v>
          </cell>
          <cell r="K6">
            <v>0</v>
          </cell>
        </row>
        <row r="7">
          <cell r="B7">
            <v>23.875</v>
          </cell>
          <cell r="C7">
            <v>29.9</v>
          </cell>
          <cell r="D7">
            <v>20.7</v>
          </cell>
          <cell r="E7">
            <v>76.5</v>
          </cell>
          <cell r="F7">
            <v>92</v>
          </cell>
          <cell r="G7">
            <v>45</v>
          </cell>
          <cell r="H7">
            <v>20.52</v>
          </cell>
          <cell r="I7" t="str">
            <v>S</v>
          </cell>
          <cell r="J7">
            <v>38.519999999999996</v>
          </cell>
          <cell r="K7">
            <v>0</v>
          </cell>
        </row>
        <row r="8">
          <cell r="B8">
            <v>23.224999999999998</v>
          </cell>
          <cell r="C8">
            <v>31.1</v>
          </cell>
          <cell r="D8">
            <v>20.5</v>
          </cell>
          <cell r="E8">
            <v>82.458333333333329</v>
          </cell>
          <cell r="F8">
            <v>93</v>
          </cell>
          <cell r="G8">
            <v>48</v>
          </cell>
          <cell r="H8">
            <v>11.879999999999999</v>
          </cell>
          <cell r="I8" t="str">
            <v>SO</v>
          </cell>
          <cell r="J8">
            <v>63.360000000000007</v>
          </cell>
          <cell r="K8">
            <v>16</v>
          </cell>
        </row>
        <row r="9">
          <cell r="B9">
            <v>22.033333333333335</v>
          </cell>
          <cell r="C9">
            <v>28.6</v>
          </cell>
          <cell r="D9">
            <v>20.6</v>
          </cell>
          <cell r="E9">
            <v>89.583333333333329</v>
          </cell>
          <cell r="F9">
            <v>95</v>
          </cell>
          <cell r="G9">
            <v>60</v>
          </cell>
          <cell r="H9">
            <v>16.559999999999999</v>
          </cell>
          <cell r="I9" t="str">
            <v>O</v>
          </cell>
          <cell r="J9">
            <v>53.64</v>
          </cell>
          <cell r="K9">
            <v>12</v>
          </cell>
        </row>
        <row r="10">
          <cell r="B10">
            <v>22.816666666666663</v>
          </cell>
          <cell r="C10">
            <v>28.3</v>
          </cell>
          <cell r="D10">
            <v>19.7</v>
          </cell>
          <cell r="E10">
            <v>80.75</v>
          </cell>
          <cell r="F10">
            <v>95</v>
          </cell>
          <cell r="G10">
            <v>51</v>
          </cell>
          <cell r="H10">
            <v>10.44</v>
          </cell>
          <cell r="I10" t="str">
            <v>SE</v>
          </cell>
          <cell r="J10">
            <v>27</v>
          </cell>
          <cell r="K10">
            <v>29.799999999999997</v>
          </cell>
        </row>
        <row r="11">
          <cell r="B11">
            <v>23.549999999999997</v>
          </cell>
          <cell r="C11">
            <v>30</v>
          </cell>
          <cell r="D11">
            <v>19.899999999999999</v>
          </cell>
          <cell r="E11">
            <v>80.166666666666671</v>
          </cell>
          <cell r="F11">
            <v>94</v>
          </cell>
          <cell r="G11">
            <v>50</v>
          </cell>
          <cell r="H11">
            <v>8.64</v>
          </cell>
          <cell r="I11" t="str">
            <v>L</v>
          </cell>
          <cell r="J11">
            <v>21.240000000000002</v>
          </cell>
          <cell r="K11">
            <v>0.8</v>
          </cell>
        </row>
        <row r="12">
          <cell r="B12">
            <v>25.170833333333331</v>
          </cell>
          <cell r="C12">
            <v>32.200000000000003</v>
          </cell>
          <cell r="D12">
            <v>20</v>
          </cell>
          <cell r="E12">
            <v>70.5</v>
          </cell>
          <cell r="F12">
            <v>92</v>
          </cell>
          <cell r="G12">
            <v>38</v>
          </cell>
          <cell r="H12">
            <v>9.3600000000000012</v>
          </cell>
          <cell r="I12" t="str">
            <v>NE</v>
          </cell>
          <cell r="J12">
            <v>28.8</v>
          </cell>
          <cell r="K12">
            <v>0</v>
          </cell>
        </row>
        <row r="13">
          <cell r="B13">
            <v>26.316666666666666</v>
          </cell>
          <cell r="C13">
            <v>33.299999999999997</v>
          </cell>
          <cell r="D13">
            <v>21</v>
          </cell>
          <cell r="E13">
            <v>66.708333333333329</v>
          </cell>
          <cell r="F13">
            <v>90</v>
          </cell>
          <cell r="G13">
            <v>33</v>
          </cell>
          <cell r="H13">
            <v>27.720000000000002</v>
          </cell>
          <cell r="I13" t="str">
            <v>SO</v>
          </cell>
          <cell r="J13">
            <v>68.760000000000005</v>
          </cell>
          <cell r="K13">
            <v>4</v>
          </cell>
        </row>
        <row r="14">
          <cell r="B14">
            <v>23.649999999999995</v>
          </cell>
          <cell r="C14">
            <v>28.2</v>
          </cell>
          <cell r="D14">
            <v>20.2</v>
          </cell>
          <cell r="E14">
            <v>80.625</v>
          </cell>
          <cell r="F14">
            <v>94</v>
          </cell>
          <cell r="G14">
            <v>59</v>
          </cell>
          <cell r="H14">
            <v>12.24</v>
          </cell>
          <cell r="I14" t="str">
            <v>NE</v>
          </cell>
          <cell r="J14">
            <v>68.760000000000005</v>
          </cell>
          <cell r="K14">
            <v>29.599999999999998</v>
          </cell>
        </row>
        <row r="15">
          <cell r="B15">
            <v>23.724999999999998</v>
          </cell>
          <cell r="C15">
            <v>30.6</v>
          </cell>
          <cell r="D15">
            <v>18.8</v>
          </cell>
          <cell r="E15">
            <v>76.083333333333329</v>
          </cell>
          <cell r="F15">
            <v>95</v>
          </cell>
          <cell r="G15">
            <v>46</v>
          </cell>
          <cell r="H15">
            <v>18.720000000000002</v>
          </cell>
          <cell r="I15" t="str">
            <v>NO</v>
          </cell>
          <cell r="J15">
            <v>35.28</v>
          </cell>
          <cell r="K15">
            <v>0</v>
          </cell>
        </row>
        <row r="16">
          <cell r="B16">
            <v>25.925000000000001</v>
          </cell>
          <cell r="C16">
            <v>32.5</v>
          </cell>
          <cell r="D16">
            <v>19.899999999999999</v>
          </cell>
          <cell r="E16">
            <v>64.875</v>
          </cell>
          <cell r="F16">
            <v>92</v>
          </cell>
          <cell r="G16">
            <v>32</v>
          </cell>
          <cell r="H16">
            <v>12.96</v>
          </cell>
          <cell r="I16" t="str">
            <v>O</v>
          </cell>
          <cell r="J16">
            <v>29.52</v>
          </cell>
          <cell r="K16">
            <v>0</v>
          </cell>
        </row>
        <row r="17">
          <cell r="B17">
            <v>24.387499999999999</v>
          </cell>
          <cell r="C17">
            <v>32</v>
          </cell>
          <cell r="D17">
            <v>19.7</v>
          </cell>
          <cell r="E17">
            <v>71.291666666666671</v>
          </cell>
          <cell r="F17">
            <v>94</v>
          </cell>
          <cell r="G17">
            <v>36</v>
          </cell>
          <cell r="H17">
            <v>18</v>
          </cell>
          <cell r="I17" t="str">
            <v>SE</v>
          </cell>
          <cell r="J17">
            <v>37.440000000000005</v>
          </cell>
          <cell r="K17">
            <v>8.4</v>
          </cell>
        </row>
        <row r="18">
          <cell r="B18">
            <v>23.808333333333337</v>
          </cell>
          <cell r="C18">
            <v>31.6</v>
          </cell>
          <cell r="D18">
            <v>18.899999999999999</v>
          </cell>
          <cell r="E18">
            <v>70.75</v>
          </cell>
          <cell r="F18">
            <v>92</v>
          </cell>
          <cell r="G18">
            <v>37</v>
          </cell>
          <cell r="H18">
            <v>20.52</v>
          </cell>
          <cell r="I18" t="str">
            <v>O</v>
          </cell>
          <cell r="J18">
            <v>47.88</v>
          </cell>
          <cell r="K18">
            <v>0</v>
          </cell>
        </row>
        <row r="19">
          <cell r="B19">
            <v>23.920833333333334</v>
          </cell>
          <cell r="C19">
            <v>30.5</v>
          </cell>
          <cell r="D19">
            <v>19.3</v>
          </cell>
          <cell r="E19">
            <v>68.541666666666671</v>
          </cell>
          <cell r="F19">
            <v>87</v>
          </cell>
          <cell r="G19">
            <v>39</v>
          </cell>
          <cell r="H19">
            <v>12.96</v>
          </cell>
          <cell r="I19" t="str">
            <v>SO</v>
          </cell>
          <cell r="J19">
            <v>31.319999999999997</v>
          </cell>
          <cell r="K19">
            <v>0</v>
          </cell>
        </row>
        <row r="20">
          <cell r="B20">
            <v>24.383333333333336</v>
          </cell>
          <cell r="C20">
            <v>31.5</v>
          </cell>
          <cell r="D20">
            <v>19.7</v>
          </cell>
          <cell r="E20">
            <v>67.708333333333329</v>
          </cell>
          <cell r="F20">
            <v>90</v>
          </cell>
          <cell r="G20">
            <v>35</v>
          </cell>
          <cell r="H20">
            <v>13.32</v>
          </cell>
          <cell r="I20" t="str">
            <v>SO</v>
          </cell>
          <cell r="J20">
            <v>30.240000000000002</v>
          </cell>
          <cell r="K20">
            <v>0</v>
          </cell>
        </row>
        <row r="21">
          <cell r="B21">
            <v>22.479166666666668</v>
          </cell>
          <cell r="C21">
            <v>29.3</v>
          </cell>
          <cell r="D21">
            <v>19.899999999999999</v>
          </cell>
          <cell r="E21">
            <v>82.916666666666671</v>
          </cell>
          <cell r="F21">
            <v>94</v>
          </cell>
          <cell r="G21">
            <v>48</v>
          </cell>
          <cell r="H21">
            <v>9.3600000000000012</v>
          </cell>
          <cell r="I21" t="str">
            <v>SE</v>
          </cell>
          <cell r="J21">
            <v>24.840000000000003</v>
          </cell>
          <cell r="K21">
            <v>0</v>
          </cell>
        </row>
        <row r="22">
          <cell r="B22">
            <v>21.116666666666667</v>
          </cell>
          <cell r="C22">
            <v>25.5</v>
          </cell>
          <cell r="D22">
            <v>19.2</v>
          </cell>
          <cell r="E22">
            <v>88.625</v>
          </cell>
          <cell r="F22">
            <v>95</v>
          </cell>
          <cell r="G22">
            <v>70</v>
          </cell>
          <cell r="H22">
            <v>17.64</v>
          </cell>
          <cell r="I22" t="str">
            <v>NO</v>
          </cell>
          <cell r="J22">
            <v>39.96</v>
          </cell>
          <cell r="K22">
            <v>0</v>
          </cell>
        </row>
        <row r="23">
          <cell r="B23">
            <v>26.549999999999997</v>
          </cell>
          <cell r="C23" t="str">
            <v>*</v>
          </cell>
          <cell r="D23" t="str">
            <v>*</v>
          </cell>
          <cell r="E23">
            <v>65</v>
          </cell>
          <cell r="F23" t="str">
            <v>*</v>
          </cell>
          <cell r="G23" t="str">
            <v>*</v>
          </cell>
          <cell r="H23">
            <v>11.879999999999999</v>
          </cell>
          <cell r="I23" t="str">
            <v>S</v>
          </cell>
          <cell r="J23">
            <v>0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25.4</v>
          </cell>
          <cell r="C26">
            <v>28</v>
          </cell>
          <cell r="D26">
            <v>25.4</v>
          </cell>
          <cell r="E26">
            <v>76</v>
          </cell>
          <cell r="F26">
            <v>76</v>
          </cell>
          <cell r="G26">
            <v>59</v>
          </cell>
          <cell r="H26">
            <v>9</v>
          </cell>
          <cell r="I26" t="str">
            <v>NO</v>
          </cell>
          <cell r="J26">
            <v>20.16</v>
          </cell>
          <cell r="K26">
            <v>0</v>
          </cell>
        </row>
        <row r="27">
          <cell r="B27">
            <v>25.43</v>
          </cell>
          <cell r="C27">
            <v>30.1</v>
          </cell>
          <cell r="D27">
            <v>21.7</v>
          </cell>
          <cell r="E27">
            <v>68.5</v>
          </cell>
          <cell r="F27">
            <v>86</v>
          </cell>
          <cell r="G27">
            <v>47</v>
          </cell>
          <cell r="H27">
            <v>19.440000000000001</v>
          </cell>
          <cell r="I27" t="str">
            <v>NO</v>
          </cell>
          <cell r="J27">
            <v>42.480000000000004</v>
          </cell>
          <cell r="K27">
            <v>3</v>
          </cell>
        </row>
        <row r="28">
          <cell r="B28">
            <v>25.016666666666666</v>
          </cell>
          <cell r="C28">
            <v>30.6</v>
          </cell>
          <cell r="D28">
            <v>20.100000000000001</v>
          </cell>
          <cell r="E28">
            <v>70</v>
          </cell>
          <cell r="F28">
            <v>90</v>
          </cell>
          <cell r="G28">
            <v>46</v>
          </cell>
          <cell r="H28">
            <v>13.68</v>
          </cell>
          <cell r="I28" t="str">
            <v>O</v>
          </cell>
          <cell r="J28">
            <v>27</v>
          </cell>
          <cell r="K28">
            <v>0</v>
          </cell>
        </row>
        <row r="29">
          <cell r="B29">
            <v>24.520833333333329</v>
          </cell>
          <cell r="C29">
            <v>30.4</v>
          </cell>
          <cell r="D29">
            <v>20.100000000000001</v>
          </cell>
          <cell r="E29">
            <v>71.041666666666671</v>
          </cell>
          <cell r="F29">
            <v>91</v>
          </cell>
          <cell r="G29">
            <v>40</v>
          </cell>
          <cell r="H29">
            <v>9.3600000000000012</v>
          </cell>
          <cell r="I29" t="str">
            <v>S</v>
          </cell>
          <cell r="J29">
            <v>24.48</v>
          </cell>
          <cell r="K29">
            <v>0</v>
          </cell>
        </row>
        <row r="30">
          <cell r="B30">
            <v>22.483333333333334</v>
          </cell>
          <cell r="C30">
            <v>29.7</v>
          </cell>
          <cell r="D30">
            <v>19.399999999999999</v>
          </cell>
          <cell r="E30">
            <v>83.541666666666671</v>
          </cell>
          <cell r="F30">
            <v>95</v>
          </cell>
          <cell r="G30">
            <v>50</v>
          </cell>
          <cell r="H30">
            <v>20.16</v>
          </cell>
          <cell r="I30" t="str">
            <v>O</v>
          </cell>
          <cell r="J30">
            <v>44.28</v>
          </cell>
          <cell r="K30">
            <v>31.8</v>
          </cell>
        </row>
        <row r="31">
          <cell r="B31">
            <v>22.145833333333332</v>
          </cell>
          <cell r="C31">
            <v>28.1</v>
          </cell>
          <cell r="D31">
            <v>19.3</v>
          </cell>
          <cell r="E31">
            <v>86</v>
          </cell>
          <cell r="F31">
            <v>94</v>
          </cell>
          <cell r="G31">
            <v>58</v>
          </cell>
          <cell r="H31">
            <v>18</v>
          </cell>
          <cell r="I31" t="str">
            <v>O</v>
          </cell>
          <cell r="J31">
            <v>35.28</v>
          </cell>
          <cell r="K31">
            <v>5.6000000000000005</v>
          </cell>
        </row>
        <row r="32">
          <cell r="B32">
            <v>22.337500000000002</v>
          </cell>
          <cell r="C32">
            <v>27.2</v>
          </cell>
          <cell r="D32">
            <v>19.899999999999999</v>
          </cell>
          <cell r="E32">
            <v>86.5</v>
          </cell>
          <cell r="F32">
            <v>95</v>
          </cell>
          <cell r="G32">
            <v>63</v>
          </cell>
          <cell r="H32">
            <v>9</v>
          </cell>
          <cell r="I32" t="str">
            <v>N</v>
          </cell>
          <cell r="J32">
            <v>21.6</v>
          </cell>
          <cell r="K32">
            <v>5</v>
          </cell>
        </row>
        <row r="33">
          <cell r="B33">
            <v>23.379166666666663</v>
          </cell>
          <cell r="C33">
            <v>28.8</v>
          </cell>
          <cell r="D33">
            <v>19.8</v>
          </cell>
          <cell r="E33">
            <v>72.041666666666671</v>
          </cell>
          <cell r="F33">
            <v>90</v>
          </cell>
          <cell r="G33">
            <v>43</v>
          </cell>
          <cell r="H33">
            <v>16.559999999999999</v>
          </cell>
          <cell r="I33" t="str">
            <v>NO</v>
          </cell>
          <cell r="J33">
            <v>28.08</v>
          </cell>
          <cell r="K33">
            <v>0</v>
          </cell>
        </row>
        <row r="34">
          <cell r="B34">
            <v>23.295833333333331</v>
          </cell>
          <cell r="C34">
            <v>29.7</v>
          </cell>
          <cell r="D34">
            <v>17.7</v>
          </cell>
          <cell r="E34">
            <v>68.625</v>
          </cell>
          <cell r="F34">
            <v>87</v>
          </cell>
          <cell r="G34">
            <v>44</v>
          </cell>
          <cell r="H34">
            <v>17.28</v>
          </cell>
          <cell r="I34" t="str">
            <v>NO</v>
          </cell>
          <cell r="J34">
            <v>32.76</v>
          </cell>
          <cell r="K34">
            <v>0</v>
          </cell>
        </row>
        <row r="35">
          <cell r="B35">
            <v>23.754166666666663</v>
          </cell>
          <cell r="C35">
            <v>29.9</v>
          </cell>
          <cell r="D35">
            <v>20</v>
          </cell>
          <cell r="E35">
            <v>65.25</v>
          </cell>
          <cell r="F35">
            <v>80</v>
          </cell>
          <cell r="G35">
            <v>43</v>
          </cell>
          <cell r="H35">
            <v>16.2</v>
          </cell>
          <cell r="I35" t="str">
            <v>NO</v>
          </cell>
          <cell r="J35">
            <v>32.76</v>
          </cell>
          <cell r="K35">
            <v>0</v>
          </cell>
        </row>
        <row r="36">
          <cell r="I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zoomScale="90" zoomScaleNormal="90" workbookViewId="0">
      <selection activeCell="AD43" sqref="AD43"/>
    </sheetView>
  </sheetViews>
  <sheetFormatPr defaultRowHeight="12.75" x14ac:dyDescent="0.2"/>
  <cols>
    <col min="1" max="1" width="19.28515625" style="2" customWidth="1"/>
    <col min="2" max="2" width="5.7109375" style="2" customWidth="1"/>
    <col min="3" max="3" width="5.85546875" style="2" customWidth="1"/>
    <col min="4" max="4" width="5.7109375" style="2" customWidth="1"/>
    <col min="5" max="5" width="5.85546875" style="2" customWidth="1"/>
    <col min="6" max="6" width="5.5703125" style="2" customWidth="1"/>
    <col min="7" max="7" width="5.7109375" style="2" customWidth="1"/>
    <col min="8" max="8" width="5.85546875" style="2" customWidth="1"/>
    <col min="9" max="9" width="5.7109375" style="2" customWidth="1"/>
    <col min="10" max="10" width="5.28515625" style="2" customWidth="1"/>
    <col min="11" max="11" width="5.7109375" style="2" customWidth="1"/>
    <col min="12" max="12" width="5.28515625" style="2" customWidth="1"/>
    <col min="13" max="13" width="5.140625" style="2" customWidth="1"/>
    <col min="14" max="14" width="5.42578125" style="2" customWidth="1"/>
    <col min="15" max="15" width="5.140625" style="2" customWidth="1"/>
    <col min="16" max="32" width="5.42578125" style="2" customWidth="1"/>
    <col min="33" max="33" width="6.85546875" style="9" bestFit="1" customWidth="1"/>
    <col min="34" max="34" width="9.140625" style="1"/>
  </cols>
  <sheetData>
    <row r="1" spans="1:35" ht="20.100000000000001" customHeight="1" x14ac:dyDescent="0.2">
      <c r="A1" s="131" t="s">
        <v>22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3"/>
    </row>
    <row r="2" spans="1:35" s="4" customFormat="1" ht="20.100000000000001" customHeight="1" x14ac:dyDescent="0.2">
      <c r="A2" s="134" t="s">
        <v>21</v>
      </c>
      <c r="B2" s="129" t="s">
        <v>132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30"/>
      <c r="AH2" s="7"/>
    </row>
    <row r="3" spans="1:35" s="5" customFormat="1" ht="20.100000000000001" customHeight="1" x14ac:dyDescent="0.2">
      <c r="A3" s="134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72" t="s">
        <v>40</v>
      </c>
      <c r="AH3" s="8"/>
    </row>
    <row r="4" spans="1:35" s="5" customFormat="1" ht="20.100000000000001" customHeight="1" x14ac:dyDescent="0.2">
      <c r="A4" s="134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72" t="s">
        <v>39</v>
      </c>
      <c r="AH4" s="8"/>
    </row>
    <row r="5" spans="1:35" s="5" customFormat="1" ht="20.100000000000001" customHeight="1" x14ac:dyDescent="0.2">
      <c r="A5" s="73" t="s">
        <v>45</v>
      </c>
      <c r="B5" s="14">
        <f>[1]Março!$B$5</f>
        <v>26.625000000000004</v>
      </c>
      <c r="C5" s="14">
        <f>[1]Março!$B$6</f>
        <v>27.129166666666663</v>
      </c>
      <c r="D5" s="14">
        <f>[1]Março!$B$7</f>
        <v>24.687500000000004</v>
      </c>
      <c r="E5" s="14">
        <f>[1]Março!$B$8</f>
        <v>25.375</v>
      </c>
      <c r="F5" s="14">
        <f>[1]Março!$B$9</f>
        <v>26.195833333333329</v>
      </c>
      <c r="G5" s="14">
        <f>[1]Março!$B$10</f>
        <v>24.899999999999995</v>
      </c>
      <c r="H5" s="14">
        <f>[1]Março!$B$11</f>
        <v>26.737500000000001</v>
      </c>
      <c r="I5" s="14">
        <f>[1]Março!$B$12</f>
        <v>28.658333333333335</v>
      </c>
      <c r="J5" s="14">
        <f>[1]Março!$B$13</f>
        <v>29.549999999999997</v>
      </c>
      <c r="K5" s="14">
        <f>[1]Março!$B$14</f>
        <v>26.341666666666669</v>
      </c>
      <c r="L5" s="14">
        <f>[1]Março!$B$15</f>
        <v>26.820833333333336</v>
      </c>
      <c r="M5" s="14">
        <f>[1]Março!$B$16</f>
        <v>28.887500000000006</v>
      </c>
      <c r="N5" s="14">
        <f>[1]Março!$B$17</f>
        <v>26.729166666666668</v>
      </c>
      <c r="O5" s="14">
        <f>[1]Março!$B$18</f>
        <v>26.700000000000003</v>
      </c>
      <c r="P5" s="14">
        <f>[1]Março!$B$19</f>
        <v>27.400000000000002</v>
      </c>
      <c r="Q5" s="14">
        <f>[1]Março!$B$20</f>
        <v>27.754166666666674</v>
      </c>
      <c r="R5" s="14">
        <f>[1]Março!$B$21</f>
        <v>26.874999999999996</v>
      </c>
      <c r="S5" s="14">
        <f>[1]Março!$B$22</f>
        <v>23.658333333333331</v>
      </c>
      <c r="T5" s="14">
        <f>[1]Março!$B$23</f>
        <v>24.387499999999999</v>
      </c>
      <c r="U5" s="14">
        <f>[1]Março!$B$24</f>
        <v>23.933333333333334</v>
      </c>
      <c r="V5" s="14">
        <f>[1]Março!$B$25</f>
        <v>24.766666666666666</v>
      </c>
      <c r="W5" s="14">
        <f>[1]Março!$B$26</f>
        <v>26.55416666666666</v>
      </c>
      <c r="X5" s="14">
        <f>[1]Março!$B$27</f>
        <v>25.679166666666664</v>
      </c>
      <c r="Y5" s="14">
        <f>[1]Março!$B$28</f>
        <v>27.166666666666661</v>
      </c>
      <c r="Z5" s="14">
        <f>[1]Março!$B$29</f>
        <v>27.954166666666666</v>
      </c>
      <c r="AA5" s="14">
        <f>[1]Março!$B$30</f>
        <v>27.091666666666669</v>
      </c>
      <c r="AB5" s="14">
        <f>[1]Março!$B$31</f>
        <v>25.162499999999998</v>
      </c>
      <c r="AC5" s="14">
        <f>[1]Março!$B$32</f>
        <v>25.637499999999999</v>
      </c>
      <c r="AD5" s="14">
        <f>[1]Março!$B$33</f>
        <v>24.970833333333331</v>
      </c>
      <c r="AE5" s="14">
        <f>[1]Março!$B$34</f>
        <v>24.512500000000003</v>
      </c>
      <c r="AF5" s="14">
        <f>[1]Março!$B$35</f>
        <v>24.108333333333334</v>
      </c>
      <c r="AG5" s="74">
        <f>AVERAGE(B5:AF5)</f>
        <v>26.224193548387099</v>
      </c>
      <c r="AH5" s="8"/>
    </row>
    <row r="6" spans="1:35" ht="17.100000000000001" customHeight="1" x14ac:dyDescent="0.2">
      <c r="A6" s="73" t="s">
        <v>0</v>
      </c>
      <c r="B6" s="14">
        <f>[2]Março!$B$5</f>
        <v>26.358333333333334</v>
      </c>
      <c r="C6" s="14">
        <f>[2]Março!$B$6</f>
        <v>23.779166666666665</v>
      </c>
      <c r="D6" s="14">
        <f>[2]Março!$B$7</f>
        <v>25.341666666666658</v>
      </c>
      <c r="E6" s="14">
        <f>[2]Março!$B$8</f>
        <v>25.820833333333336</v>
      </c>
      <c r="F6" s="14">
        <f>[2]Março!$B$9</f>
        <v>24.683333333333326</v>
      </c>
      <c r="G6" s="14">
        <f>[2]Março!$B$10</f>
        <v>25.283333333333335</v>
      </c>
      <c r="H6" s="14">
        <f>[2]Março!$B$11</f>
        <v>26.766666666666666</v>
      </c>
      <c r="I6" s="14">
        <f>[2]Março!$B$12</f>
        <v>27.608333333333324</v>
      </c>
      <c r="J6" s="14">
        <f>[2]Março!$B$13</f>
        <v>28.666666666666657</v>
      </c>
      <c r="K6" s="14">
        <f>[2]Março!$B$14</f>
        <v>28.720833333333335</v>
      </c>
      <c r="L6" s="14">
        <f>[2]Março!$B$15</f>
        <v>27.433333333333334</v>
      </c>
      <c r="M6" s="14">
        <f>[2]Março!$B$16</f>
        <v>26.333333333333332</v>
      </c>
      <c r="N6" s="14">
        <f>[2]Março!$B$17</f>
        <v>24.462499999999995</v>
      </c>
      <c r="O6" s="14">
        <f>[2]Março!$B$18</f>
        <v>23.799999999999997</v>
      </c>
      <c r="P6" s="14">
        <f>[2]Março!$B$19</f>
        <v>25.900000000000002</v>
      </c>
      <c r="Q6" s="14">
        <f>[2]Março!$B$20</f>
        <v>24.229166666666661</v>
      </c>
      <c r="R6" s="14">
        <f>[2]Março!$B$21</f>
        <v>21.570833333333336</v>
      </c>
      <c r="S6" s="14">
        <f>[2]Março!$B$22</f>
        <v>21.175000000000001</v>
      </c>
      <c r="T6" s="14">
        <f>[2]Março!$B$23</f>
        <v>22.408333333333335</v>
      </c>
      <c r="U6" s="14">
        <f>[2]Março!$B$24</f>
        <v>22.254166666666663</v>
      </c>
      <c r="V6" s="14">
        <f>[2]Março!$B$25</f>
        <v>22.487500000000001</v>
      </c>
      <c r="W6" s="14">
        <f>[2]Março!$B$26</f>
        <v>22.616666666666671</v>
      </c>
      <c r="X6" s="14">
        <f>[2]Março!$B$27</f>
        <v>25.070833333333329</v>
      </c>
      <c r="Y6" s="14">
        <f>[2]Março!$B$28</f>
        <v>25.245833333333334</v>
      </c>
      <c r="Z6" s="14">
        <f>[2]Março!$B$29</f>
        <v>26.316666666666666</v>
      </c>
      <c r="AA6" s="14">
        <f>[2]Março!$B$30</f>
        <v>21.820833333333336</v>
      </c>
      <c r="AB6" s="14">
        <f>[2]Março!$B$31</f>
        <v>22.520833333333332</v>
      </c>
      <c r="AC6" s="14">
        <f>[2]Março!$B$32</f>
        <v>22.524999999999995</v>
      </c>
      <c r="AD6" s="14">
        <f>[2]Março!$B$33</f>
        <v>22.954166666666669</v>
      </c>
      <c r="AE6" s="14">
        <f>[2]Março!$B$34</f>
        <v>22.462499999999995</v>
      </c>
      <c r="AF6" s="14">
        <f>[2]Março!$B$35</f>
        <v>22.208333333333332</v>
      </c>
      <c r="AG6" s="75">
        <f t="shared" ref="AG6:AG19" si="1">AVERAGE(B6:AF6)</f>
        <v>24.478225806451611</v>
      </c>
    </row>
    <row r="7" spans="1:35" ht="17.100000000000001" customHeight="1" x14ac:dyDescent="0.2">
      <c r="A7" s="73" t="s">
        <v>1</v>
      </c>
      <c r="B7" s="14">
        <f>[3]Março!$B$5</f>
        <v>26.583333333333332</v>
      </c>
      <c r="C7" s="14">
        <f>[3]Março!$B$6</f>
        <v>26.029166666666669</v>
      </c>
      <c r="D7" s="14">
        <f>[3]Março!$B$7</f>
        <v>26.849999999999998</v>
      </c>
      <c r="E7" s="14">
        <f>[3]Março!$B$8</f>
        <v>27.137500000000003</v>
      </c>
      <c r="F7" s="14">
        <f>[3]Março!$B$9</f>
        <v>25.966666666666669</v>
      </c>
      <c r="G7" s="14">
        <f>[3]Março!$B$10</f>
        <v>26.141666666666662</v>
      </c>
      <c r="H7" s="14">
        <f>[3]Março!$B$11</f>
        <v>27.633333333333336</v>
      </c>
      <c r="I7" s="14">
        <f>[3]Março!$B$12</f>
        <v>28.604166666666657</v>
      </c>
      <c r="J7" s="14">
        <f>[3]Março!$B$13</f>
        <v>29.116666666666664</v>
      </c>
      <c r="K7" s="14">
        <f>[3]Março!$B$14</f>
        <v>28.879166666666666</v>
      </c>
      <c r="L7" s="14">
        <f>[3]Março!$B$15</f>
        <v>28.395833333333332</v>
      </c>
      <c r="M7" s="14">
        <f>[3]Março!$B$16</f>
        <v>28.866666666666664</v>
      </c>
      <c r="N7" s="14">
        <f>[3]Março!$B$17</f>
        <v>27.262499999999999</v>
      </c>
      <c r="O7" s="14">
        <f>[3]Março!$B$18</f>
        <v>26.433333333333337</v>
      </c>
      <c r="P7" s="14">
        <f>[3]Março!$B$19</f>
        <v>27.883333333333329</v>
      </c>
      <c r="Q7" s="14">
        <f>[3]Março!$B$20</f>
        <v>27.033333333333335</v>
      </c>
      <c r="R7" s="14">
        <f>[3]Março!$B$21</f>
        <v>24.762500000000003</v>
      </c>
      <c r="S7" s="14">
        <f>[3]Março!$B$22</f>
        <v>24.570833333333329</v>
      </c>
      <c r="T7" s="14">
        <f>[3]Março!$B$23</f>
        <v>25.633333333333336</v>
      </c>
      <c r="U7" s="14">
        <f>[3]Março!$B$24</f>
        <v>26.691666666666666</v>
      </c>
      <c r="V7" s="14">
        <f>[3]Março!$B$25</f>
        <v>27.104166666666661</v>
      </c>
      <c r="W7" s="14">
        <f>[3]Março!$B$26</f>
        <v>26.487499999999997</v>
      </c>
      <c r="X7" s="14">
        <f>[3]Março!$B$27</f>
        <v>26.454166666666666</v>
      </c>
      <c r="Y7" s="14">
        <f>[3]Março!$B$28</f>
        <v>27.845833333333331</v>
      </c>
      <c r="Z7" s="14">
        <f>[3]Março!$B$29</f>
        <v>28.5625</v>
      </c>
      <c r="AA7" s="14">
        <f>[3]Março!$B$30</f>
        <v>26.941666666666666</v>
      </c>
      <c r="AB7" s="14">
        <f>[3]Março!$B$31</f>
        <v>25.887499999999999</v>
      </c>
      <c r="AC7" s="14">
        <f>[3]Março!$B$32</f>
        <v>27.545833333333334</v>
      </c>
      <c r="AD7" s="14">
        <f>[3]Março!$B$33</f>
        <v>26.920833333333334</v>
      </c>
      <c r="AE7" s="14">
        <f>[3]Março!$B$34</f>
        <v>27.316666666666674</v>
      </c>
      <c r="AF7" s="14">
        <f>[3]Março!$B$35</f>
        <v>27.999999999999996</v>
      </c>
      <c r="AG7" s="75">
        <f t="shared" si="1"/>
        <v>27.081989247311832</v>
      </c>
    </row>
    <row r="8" spans="1:35" ht="17.100000000000001" customHeight="1" x14ac:dyDescent="0.2">
      <c r="A8" s="73" t="s">
        <v>55</v>
      </c>
      <c r="B8" s="14">
        <f>[4]Março!$B$5</f>
        <v>27.824999999999992</v>
      </c>
      <c r="C8" s="14">
        <f>[4]Março!$B$6</f>
        <v>27.016666666666669</v>
      </c>
      <c r="D8" s="14">
        <f>[4]Março!$B$7</f>
        <v>24.933333333333334</v>
      </c>
      <c r="E8" s="14">
        <f>[4]Março!$B$8</f>
        <v>25.616666666666664</v>
      </c>
      <c r="F8" s="14">
        <f>[4]Março!$B$9</f>
        <v>24.962500000000002</v>
      </c>
      <c r="G8" s="14">
        <f>[4]Março!$B$10</f>
        <v>25.508333333333329</v>
      </c>
      <c r="H8" s="14">
        <f>[4]Março!$B$11</f>
        <v>27.541666666666668</v>
      </c>
      <c r="I8" s="14">
        <f>[4]Março!$B$12</f>
        <v>28.8125</v>
      </c>
      <c r="J8" s="14">
        <f>[4]Março!$B$13</f>
        <v>29.716666666666669</v>
      </c>
      <c r="K8" s="14">
        <f>[4]Março!$B$14</f>
        <v>28.904166666666665</v>
      </c>
      <c r="L8" s="14">
        <f>[4]Março!$B$15</f>
        <v>27.662499999999994</v>
      </c>
      <c r="M8" s="14">
        <f>[4]Março!$B$16</f>
        <v>29.016666666666669</v>
      </c>
      <c r="N8" s="14">
        <f>[4]Março!$B$17</f>
        <v>26.400000000000002</v>
      </c>
      <c r="O8" s="14">
        <f>[4]Março!$B$18</f>
        <v>26.445833333333336</v>
      </c>
      <c r="P8" s="14">
        <f>[4]Março!$B$19</f>
        <v>27.341666666666665</v>
      </c>
      <c r="Q8" s="14">
        <f>[4]Março!$B$20</f>
        <v>28.462500000000006</v>
      </c>
      <c r="R8" s="14">
        <f>[4]Março!$B$21</f>
        <v>25.658333333333331</v>
      </c>
      <c r="S8" s="14">
        <f>[4]Março!$B$22</f>
        <v>24.429166666666664</v>
      </c>
      <c r="T8" s="14">
        <f>[4]Março!$B$23</f>
        <v>23.400000000000002</v>
      </c>
      <c r="U8" s="14">
        <f>[4]Março!$B$24</f>
        <v>24.208333333333332</v>
      </c>
      <c r="V8" s="14">
        <f>[4]Março!$B$25</f>
        <v>24.766666666666669</v>
      </c>
      <c r="W8" s="14">
        <f>[4]Março!$B$26</f>
        <v>25.233333333333334</v>
      </c>
      <c r="X8" s="14">
        <f>[4]Março!$B$27</f>
        <v>26.558333333333326</v>
      </c>
      <c r="Y8" s="14">
        <f>[4]Março!$B$28</f>
        <v>27.704166666666669</v>
      </c>
      <c r="Z8" s="14">
        <f>[4]Março!$B$29</f>
        <v>28.733333333333338</v>
      </c>
      <c r="AA8" s="14">
        <f>[4]Março!$B$30</f>
        <v>27.012499999999999</v>
      </c>
      <c r="AB8" s="14">
        <f>[4]Março!$B$31</f>
        <v>24.370833333333337</v>
      </c>
      <c r="AC8" s="14">
        <f>[4]Março!$B$32</f>
        <v>25.354166666666661</v>
      </c>
      <c r="AD8" s="14">
        <f>[4]Março!$B$33</f>
        <v>25.275000000000002</v>
      </c>
      <c r="AE8" s="14">
        <f>[4]Março!$B$34</f>
        <v>24.575000000000003</v>
      </c>
      <c r="AF8" s="14">
        <f>[4]Março!$B$35</f>
        <v>24.595833333333335</v>
      </c>
      <c r="AG8" s="75">
        <f t="shared" ref="AG8" si="2">AVERAGE(B8:AF8)</f>
        <v>26.388440860215049</v>
      </c>
    </row>
    <row r="9" spans="1:35" ht="17.100000000000001" customHeight="1" x14ac:dyDescent="0.2">
      <c r="A9" s="73" t="s">
        <v>46</v>
      </c>
      <c r="B9" s="14">
        <f>[5]Março!$B$5</f>
        <v>25.779166666666672</v>
      </c>
      <c r="C9" s="14">
        <f>[5]Março!$B$6</f>
        <v>26.875</v>
      </c>
      <c r="D9" s="14">
        <f>[5]Março!$B$7</f>
        <v>26.449999999999992</v>
      </c>
      <c r="E9" s="14">
        <f>[5]Março!$B$8</f>
        <v>27.433333333333334</v>
      </c>
      <c r="F9" s="14">
        <f>[5]Março!$B$9</f>
        <v>24.8125</v>
      </c>
      <c r="G9" s="14">
        <f>[5]Março!$B$10</f>
        <v>25.866666666666664</v>
      </c>
      <c r="H9" s="14">
        <f>[5]Março!$B$11</f>
        <v>27.808333333333341</v>
      </c>
      <c r="I9" s="14">
        <f>[5]Março!$B$12</f>
        <v>28.495833333333334</v>
      </c>
      <c r="J9" s="14">
        <f>[5]Março!$B$13</f>
        <v>29.383333333333336</v>
      </c>
      <c r="K9" s="14">
        <f>[5]Março!$B$14</f>
        <v>28.549999999999994</v>
      </c>
      <c r="L9" s="14">
        <f>[5]Março!$B$15</f>
        <v>28.566666666666666</v>
      </c>
      <c r="M9" s="14">
        <f>[5]Março!$B$16</f>
        <v>27.862499999999997</v>
      </c>
      <c r="N9" s="14">
        <f>[5]Março!$B$17</f>
        <v>25.762499999999992</v>
      </c>
      <c r="O9" s="14">
        <f>[5]Março!$B$18</f>
        <v>26.433333333333334</v>
      </c>
      <c r="P9" s="14">
        <f>[5]Março!$B$19</f>
        <v>28.104166666666668</v>
      </c>
      <c r="Q9" s="14">
        <f>[5]Março!$B$20</f>
        <v>24.558333333333334</v>
      </c>
      <c r="R9" s="14">
        <f>[5]Março!$B$21</f>
        <v>21.412499999999998</v>
      </c>
      <c r="S9" s="14">
        <f>[5]Março!$B$22</f>
        <v>22.204166666666669</v>
      </c>
      <c r="T9" s="14">
        <f>[5]Março!$B$23</f>
        <v>23.016666666666666</v>
      </c>
      <c r="U9" s="14">
        <f>[5]Março!$B$24</f>
        <v>24.941666666666674</v>
      </c>
      <c r="V9" s="14">
        <f>[5]Março!$B$25</f>
        <v>24.945833333333329</v>
      </c>
      <c r="W9" s="14">
        <f>[5]Março!$B$26</f>
        <v>24.625000000000004</v>
      </c>
      <c r="X9" s="14">
        <f>[5]Março!$B$27</f>
        <v>26.483333333333334</v>
      </c>
      <c r="Y9" s="14">
        <f>[5]Março!$B$28</f>
        <v>25.783333333333335</v>
      </c>
      <c r="Z9" s="14">
        <f>[5]Março!$B$29</f>
        <v>26.104166666666668</v>
      </c>
      <c r="AA9" s="14">
        <f>[5]Março!$B$30</f>
        <v>25.466666666666669</v>
      </c>
      <c r="AB9" s="14">
        <f>[5]Março!$B$31</f>
        <v>24.670833333333324</v>
      </c>
      <c r="AC9" s="14">
        <f>[5]Março!$B$32</f>
        <v>25.8125</v>
      </c>
      <c r="AD9" s="14">
        <f>[5]Março!$B$33</f>
        <v>25.479166666666668</v>
      </c>
      <c r="AE9" s="14">
        <f>[5]Março!$B$34</f>
        <v>25.654166666666669</v>
      </c>
      <c r="AF9" s="14">
        <f>[5]Março!$B$35</f>
        <v>25.566666666666674</v>
      </c>
      <c r="AG9" s="75">
        <f t="shared" si="1"/>
        <v>25.964784946236563</v>
      </c>
    </row>
    <row r="10" spans="1:35" ht="17.100000000000001" customHeight="1" x14ac:dyDescent="0.2">
      <c r="A10" s="73" t="s">
        <v>2</v>
      </c>
      <c r="B10" s="14">
        <f>[6]Março!$B$5</f>
        <v>23.941666666666659</v>
      </c>
      <c r="C10" s="14">
        <f>[6]Março!$B$6</f>
        <v>23.5625</v>
      </c>
      <c r="D10" s="14">
        <f>[6]Março!$B$7</f>
        <v>25.370833333333337</v>
      </c>
      <c r="E10" s="14">
        <f>[6]Março!$B$8</f>
        <v>25.108333333333334</v>
      </c>
      <c r="F10" s="14">
        <f>[6]Março!$B$9</f>
        <v>24.308333333333341</v>
      </c>
      <c r="G10" s="14">
        <f>[6]Março!$B$10</f>
        <v>24.45</v>
      </c>
      <c r="H10" s="14">
        <f>[6]Março!$B$11</f>
        <v>25.287500000000005</v>
      </c>
      <c r="I10" s="14">
        <f>[6]Março!$B$12</f>
        <v>26.379166666666666</v>
      </c>
      <c r="J10" s="14">
        <f>[6]Março!$B$13</f>
        <v>26.987499999999997</v>
      </c>
      <c r="K10" s="14">
        <f>[6]Março!$B$14</f>
        <v>26.037500000000005</v>
      </c>
      <c r="L10" s="14">
        <f>[6]Março!$B$15</f>
        <v>26.262500000000003</v>
      </c>
      <c r="M10" s="14">
        <f>[6]Março!$B$16</f>
        <v>27.641666666666669</v>
      </c>
      <c r="N10" s="14">
        <f>[6]Março!$B$17</f>
        <v>24.979166666666668</v>
      </c>
      <c r="O10" s="14">
        <f>[6]Março!$B$18</f>
        <v>23.125</v>
      </c>
      <c r="P10" s="14">
        <f>[6]Março!$B$19</f>
        <v>25.520833333333332</v>
      </c>
      <c r="Q10" s="14">
        <f>[6]Março!$B$20</f>
        <v>25.641666666666666</v>
      </c>
      <c r="R10" s="14">
        <f>[6]Março!$B$21</f>
        <v>23.216666666666665</v>
      </c>
      <c r="S10" s="14">
        <f>[6]Março!$B$22</f>
        <v>22.674999999999997</v>
      </c>
      <c r="T10" s="14">
        <f>[6]Março!$B$23</f>
        <v>23.529166666666669</v>
      </c>
      <c r="U10" s="14">
        <f>[6]Março!$B$24</f>
        <v>24.074999999999999</v>
      </c>
      <c r="V10" s="14">
        <f>[6]Março!$B$25</f>
        <v>25.229166666666668</v>
      </c>
      <c r="W10" s="14">
        <f>[6]Março!$B$26</f>
        <v>24.954166666666666</v>
      </c>
      <c r="X10" s="14">
        <f>[6]Março!$B$27</f>
        <v>25.341666666666669</v>
      </c>
      <c r="Y10" s="14">
        <f>[6]Março!$B$28</f>
        <v>25.116666666666671</v>
      </c>
      <c r="Z10" s="14">
        <f>[6]Março!$B$29</f>
        <v>25.883333333333336</v>
      </c>
      <c r="AA10" s="14">
        <f>[6]Março!$B$30</f>
        <v>23.612499999999997</v>
      </c>
      <c r="AB10" s="14">
        <f>[6]Março!$B$31</f>
        <v>23.741666666666664</v>
      </c>
      <c r="AC10" s="14">
        <f>[6]Março!$B$32</f>
        <v>25.2</v>
      </c>
      <c r="AD10" s="14">
        <f>[6]Março!$B$33</f>
        <v>25.258333333333336</v>
      </c>
      <c r="AE10" s="14">
        <f>[6]Março!$B$34</f>
        <v>25.245833333333334</v>
      </c>
      <c r="AF10" s="14">
        <f>[6]Março!$B$35</f>
        <v>25.512500000000003</v>
      </c>
      <c r="AG10" s="75">
        <f t="shared" si="1"/>
        <v>24.941801075268817</v>
      </c>
      <c r="AI10" s="19" t="s">
        <v>50</v>
      </c>
    </row>
    <row r="11" spans="1:35" ht="17.100000000000001" customHeight="1" x14ac:dyDescent="0.2">
      <c r="A11" s="73" t="s">
        <v>3</v>
      </c>
      <c r="B11" s="14">
        <f>[7]Março!$B$5</f>
        <v>25.17916666666666</v>
      </c>
      <c r="C11" s="14">
        <f>[7]Março!$B$6</f>
        <v>25.704166666666666</v>
      </c>
      <c r="D11" s="14">
        <f>[7]Março!$B$7</f>
        <v>26.391666666666662</v>
      </c>
      <c r="E11" s="14">
        <f>[7]Março!$B$8</f>
        <v>26.029166666666672</v>
      </c>
      <c r="F11" s="14">
        <f>[7]Março!$B$9</f>
        <v>24.337500000000002</v>
      </c>
      <c r="G11" s="14">
        <f>[7]Março!$B$10</f>
        <v>24.026086956521745</v>
      </c>
      <c r="H11" s="14">
        <f>[7]Março!$B$11</f>
        <v>25.770833333333325</v>
      </c>
      <c r="I11" s="14">
        <f>[7]Março!$B$12</f>
        <v>27.745833333333326</v>
      </c>
      <c r="J11" s="14">
        <f>[7]Março!$B$13</f>
        <v>27.987500000000001</v>
      </c>
      <c r="K11" s="14">
        <f>[7]Março!$B$14</f>
        <v>26.341666666666672</v>
      </c>
      <c r="L11" s="14">
        <f>[7]Março!$B$15</f>
        <v>25.758333333333329</v>
      </c>
      <c r="M11" s="14">
        <f>[7]Março!$B$16</f>
        <v>27.787500000000005</v>
      </c>
      <c r="N11" s="14">
        <f>[7]Março!$B$17</f>
        <v>27.216666666666672</v>
      </c>
      <c r="O11" s="14">
        <f>[7]Março!$B$18</f>
        <v>25.883333333333336</v>
      </c>
      <c r="P11" s="14">
        <f>[7]Março!$B$19</f>
        <v>25.595833333333335</v>
      </c>
      <c r="Q11" s="14">
        <f>[7]Março!$B$20</f>
        <v>25.287499999999998</v>
      </c>
      <c r="R11" s="14">
        <f>[7]Março!$B$21</f>
        <v>25.399999999999991</v>
      </c>
      <c r="S11" s="14">
        <f>[7]Março!$B$22</f>
        <v>23.339130434782611</v>
      </c>
      <c r="T11" s="14">
        <f>[7]Março!$B$23</f>
        <v>24.787499999999994</v>
      </c>
      <c r="U11" s="14">
        <f>[7]Março!$B$24</f>
        <v>25.216666666666669</v>
      </c>
      <c r="V11" s="14">
        <f>[7]Março!$B$25</f>
        <v>25.754166666666663</v>
      </c>
      <c r="W11" s="14">
        <f>[7]Março!$B$26</f>
        <v>26.150000000000002</v>
      </c>
      <c r="X11" s="14">
        <f>[7]Março!$B$27</f>
        <v>26.620833333333334</v>
      </c>
      <c r="Y11" s="14">
        <f>[7]Março!$B$28</f>
        <v>26.179166666666671</v>
      </c>
      <c r="Z11" s="14">
        <f>[7]Março!$B$29</f>
        <v>27.333333333333339</v>
      </c>
      <c r="AA11" s="14">
        <f>[7]Março!$B$30</f>
        <v>25.462499999999995</v>
      </c>
      <c r="AB11" s="14">
        <f>[7]Março!$B$31</f>
        <v>24.020833333333329</v>
      </c>
      <c r="AC11" s="14">
        <f>[7]Março!$B$32</f>
        <v>24.745833333333334</v>
      </c>
      <c r="AD11" s="14">
        <f>[7]Março!$B$33</f>
        <v>25.191666666666666</v>
      </c>
      <c r="AE11" s="14">
        <f>[7]Março!$B$34</f>
        <v>24.666666666666668</v>
      </c>
      <c r="AF11" s="14">
        <f>[7]Março!$B$35</f>
        <v>25.2</v>
      </c>
      <c r="AG11" s="75">
        <f t="shared" si="1"/>
        <v>25.713259700794765</v>
      </c>
    </row>
    <row r="12" spans="1:35" ht="17.100000000000001" customHeight="1" x14ac:dyDescent="0.2">
      <c r="A12" s="73" t="s">
        <v>4</v>
      </c>
      <c r="B12" s="14">
        <f>[8]Março!$B$5</f>
        <v>22.895833333333332</v>
      </c>
      <c r="C12" s="14">
        <f>[8]Março!$B$6</f>
        <v>23.408333333333335</v>
      </c>
      <c r="D12" s="14">
        <f>[8]Março!$B$7</f>
        <v>23.875</v>
      </c>
      <c r="E12" s="14">
        <f>[8]Março!$B$8</f>
        <v>23.224999999999998</v>
      </c>
      <c r="F12" s="14">
        <f>[8]Março!$B$9</f>
        <v>22.033333333333335</v>
      </c>
      <c r="G12" s="14">
        <f>[8]Março!$B$10</f>
        <v>22.816666666666663</v>
      </c>
      <c r="H12" s="14">
        <f>[8]Março!$B$11</f>
        <v>23.549999999999997</v>
      </c>
      <c r="I12" s="14">
        <f>[8]Março!$B$12</f>
        <v>25.170833333333331</v>
      </c>
      <c r="J12" s="14">
        <f>[8]Março!$B$13</f>
        <v>26.316666666666666</v>
      </c>
      <c r="K12" s="14">
        <f>[8]Março!$B$14</f>
        <v>23.649999999999995</v>
      </c>
      <c r="L12" s="14">
        <f>[8]Março!$B$15</f>
        <v>23.724999999999998</v>
      </c>
      <c r="M12" s="14">
        <f>[8]Março!$B$16</f>
        <v>25.925000000000001</v>
      </c>
      <c r="N12" s="14">
        <f>[8]Março!$B$17</f>
        <v>24.387499999999999</v>
      </c>
      <c r="O12" s="14">
        <f>[8]Março!$B$18</f>
        <v>23.808333333333337</v>
      </c>
      <c r="P12" s="14">
        <f>[8]Março!$B$19</f>
        <v>23.920833333333334</v>
      </c>
      <c r="Q12" s="14">
        <f>[8]Março!$B$20</f>
        <v>24.383333333333336</v>
      </c>
      <c r="R12" s="14">
        <f>[8]Março!$B$21</f>
        <v>22.479166666666668</v>
      </c>
      <c r="S12" s="14">
        <f>[8]Março!$B$22</f>
        <v>21.116666666666667</v>
      </c>
      <c r="T12" s="14">
        <f>[8]Março!$B$23</f>
        <v>26.549999999999997</v>
      </c>
      <c r="U12" s="14" t="str">
        <f>[8]Março!$B$24</f>
        <v>*</v>
      </c>
      <c r="V12" s="14" t="str">
        <f>[8]Março!$B$25</f>
        <v>*</v>
      </c>
      <c r="W12" s="14">
        <f>[8]Março!$B$26</f>
        <v>25.4</v>
      </c>
      <c r="X12" s="14">
        <f>[8]Março!$B$27</f>
        <v>25.43</v>
      </c>
      <c r="Y12" s="14">
        <f>[8]Março!$B$28</f>
        <v>25.016666666666666</v>
      </c>
      <c r="Z12" s="14">
        <f>[8]Março!$B$29</f>
        <v>24.520833333333329</v>
      </c>
      <c r="AA12" s="14">
        <f>[8]Março!$B$30</f>
        <v>22.483333333333334</v>
      </c>
      <c r="AB12" s="14">
        <f>[8]Março!$B$31</f>
        <v>22.145833333333332</v>
      </c>
      <c r="AC12" s="14">
        <f>[8]Março!$B$32</f>
        <v>22.337500000000002</v>
      </c>
      <c r="AD12" s="14">
        <f>[8]Março!$B$33</f>
        <v>23.379166666666663</v>
      </c>
      <c r="AE12" s="14">
        <f>[8]Março!$B$34</f>
        <v>23.295833333333331</v>
      </c>
      <c r="AF12" s="14">
        <f>[8]Março!$B$35</f>
        <v>23.754166666666663</v>
      </c>
      <c r="AG12" s="75">
        <f t="shared" si="1"/>
        <v>23.82761494252874</v>
      </c>
    </row>
    <row r="13" spans="1:35" ht="17.100000000000001" customHeight="1" x14ac:dyDescent="0.2">
      <c r="A13" s="73" t="s">
        <v>5</v>
      </c>
      <c r="B13" s="14" t="str">
        <f>[9]Março!$B$5</f>
        <v>*</v>
      </c>
      <c r="C13" s="14" t="str">
        <f>[9]Março!$B$6</f>
        <v>*</v>
      </c>
      <c r="D13" s="14" t="str">
        <f>[9]Março!$B$7</f>
        <v>*</v>
      </c>
      <c r="E13" s="14" t="str">
        <f>[9]Março!$B$8</f>
        <v>*</v>
      </c>
      <c r="F13" s="14" t="str">
        <f>[9]Março!$B$9</f>
        <v>*</v>
      </c>
      <c r="G13" s="14" t="str">
        <f>[9]Março!$B$10</f>
        <v>*</v>
      </c>
      <c r="H13" s="14" t="str">
        <f>[9]Março!$B$11</f>
        <v>*</v>
      </c>
      <c r="I13" s="14" t="str">
        <f>[9]Março!$B$12</f>
        <v>*</v>
      </c>
      <c r="J13" s="14" t="str">
        <f>[9]Março!$B$13</f>
        <v>*</v>
      </c>
      <c r="K13" s="14" t="str">
        <f>[9]Março!$B$14</f>
        <v>*</v>
      </c>
      <c r="L13" s="14" t="str">
        <f>[9]Março!$B$15</f>
        <v>*</v>
      </c>
      <c r="M13" s="14" t="str">
        <f>[9]Março!$B$16</f>
        <v>*</v>
      </c>
      <c r="N13" s="14" t="str">
        <f>[9]Março!$B$17</f>
        <v>*</v>
      </c>
      <c r="O13" s="14" t="str">
        <f>[9]Março!$B$18</f>
        <v>*</v>
      </c>
      <c r="P13" s="14" t="str">
        <f>[9]Março!$B$19</f>
        <v>*</v>
      </c>
      <c r="Q13" s="14" t="str">
        <f>[9]Março!$B$20</f>
        <v>*</v>
      </c>
      <c r="R13" s="14" t="str">
        <f>[9]Março!$B$21</f>
        <v>*</v>
      </c>
      <c r="S13" s="14" t="str">
        <f>[9]Março!$B$22</f>
        <v>*</v>
      </c>
      <c r="T13" s="14" t="str">
        <f>[9]Março!$B$23</f>
        <v>*</v>
      </c>
      <c r="U13" s="14" t="str">
        <f>[9]Março!$B$24</f>
        <v>*</v>
      </c>
      <c r="V13" s="14" t="str">
        <f>[9]Março!$B$25</f>
        <v>*</v>
      </c>
      <c r="W13" s="14" t="str">
        <f>[9]Março!$B$26</f>
        <v>*</v>
      </c>
      <c r="X13" s="14" t="str">
        <f>[9]Março!$B$27</f>
        <v>*</v>
      </c>
      <c r="Y13" s="14" t="str">
        <f>[9]Março!$B$28</f>
        <v>*</v>
      </c>
      <c r="Z13" s="14" t="str">
        <f>[9]Março!$B$29</f>
        <v>*</v>
      </c>
      <c r="AA13" s="14" t="str">
        <f>[9]Março!$B$30</f>
        <v>*</v>
      </c>
      <c r="AB13" s="14" t="str">
        <f>[9]Março!$B$31</f>
        <v>*</v>
      </c>
      <c r="AC13" s="14" t="str">
        <f>[9]Março!$B$32</f>
        <v>*</v>
      </c>
      <c r="AD13" s="14" t="str">
        <f>[9]Março!$B$33</f>
        <v>*</v>
      </c>
      <c r="AE13" s="14" t="str">
        <f>[9]Março!$B$34</f>
        <v>*</v>
      </c>
      <c r="AF13" s="14" t="str">
        <f>[9]Março!$B$35</f>
        <v>*</v>
      </c>
      <c r="AG13" s="75" t="s">
        <v>133</v>
      </c>
    </row>
    <row r="14" spans="1:35" ht="17.100000000000001" customHeight="1" x14ac:dyDescent="0.2">
      <c r="A14" s="73" t="s">
        <v>48</v>
      </c>
      <c r="B14" s="14">
        <f>[10]Março!$B$5</f>
        <v>23.354166666666668</v>
      </c>
      <c r="C14" s="14">
        <f>[10]Março!$B$6</f>
        <v>23.245833333333334</v>
      </c>
      <c r="D14" s="14">
        <f>[10]Março!$B$7</f>
        <v>23.879166666666666</v>
      </c>
      <c r="E14" s="14">
        <f>[10]Março!$B$8</f>
        <v>24.416666666666668</v>
      </c>
      <c r="F14" s="14">
        <f>[10]Março!$B$9</f>
        <v>22.858333333333331</v>
      </c>
      <c r="G14" s="14">
        <f>[10]Março!$B$10</f>
        <v>23.404166666666672</v>
      </c>
      <c r="H14" s="14">
        <f>[10]Março!$B$11</f>
        <v>23.633333333333336</v>
      </c>
      <c r="I14" s="14">
        <f>[10]Março!$B$12</f>
        <v>25.287499999999998</v>
      </c>
      <c r="J14" s="14">
        <f>[10]Março!$B$13</f>
        <v>26.287499999999998</v>
      </c>
      <c r="K14" s="14">
        <f>[10]Março!$B$14</f>
        <v>24.124999999999996</v>
      </c>
      <c r="L14" s="14">
        <f>[10]Março!$B$15</f>
        <v>23.120833333333326</v>
      </c>
      <c r="M14" s="14">
        <f>[10]Março!$B$16</f>
        <v>24.783333333333335</v>
      </c>
      <c r="N14" s="14">
        <f>[10]Março!$B$17</f>
        <v>23.525000000000002</v>
      </c>
      <c r="O14" s="14">
        <f>[10]Março!$B$18</f>
        <v>24.116666666666671</v>
      </c>
      <c r="P14" s="14">
        <f>[10]Março!$B$19</f>
        <v>22.966666666666665</v>
      </c>
      <c r="Q14" s="14">
        <f>[10]Março!$B$20</f>
        <v>23.762500000000003</v>
      </c>
      <c r="R14" s="14">
        <f>[10]Março!$B$21</f>
        <v>22.320833333333336</v>
      </c>
      <c r="S14" s="14">
        <f>[10]Março!$B$22</f>
        <v>22.204166666666666</v>
      </c>
      <c r="T14" s="14">
        <f>[10]Março!$B$23</f>
        <v>22.158333333333335</v>
      </c>
      <c r="U14" s="14">
        <f>[10]Março!$B$24</f>
        <v>23.150000000000002</v>
      </c>
      <c r="V14" s="14">
        <f>[10]Março!$B$25</f>
        <v>23.95</v>
      </c>
      <c r="W14" s="14">
        <f>[10]Março!$B$26</f>
        <v>23.504166666666663</v>
      </c>
      <c r="X14" s="14">
        <f>[10]Março!$B$27</f>
        <v>22.845833333333335</v>
      </c>
      <c r="Y14" s="14">
        <f>[10]Março!$B$28</f>
        <v>24.279166666666669</v>
      </c>
      <c r="Z14" s="14">
        <f>[10]Março!$B$29</f>
        <v>23.966666666666665</v>
      </c>
      <c r="AA14" s="14">
        <f>[10]Março!$B$30</f>
        <v>23.624999999999996</v>
      </c>
      <c r="AB14" s="14">
        <f>[10]Março!$B$31</f>
        <v>22.808333333333334</v>
      </c>
      <c r="AC14" s="14">
        <f>[10]Março!$B$32</f>
        <v>22.716666666666669</v>
      </c>
      <c r="AD14" s="14">
        <f>[10]Março!$B$33</f>
        <v>24.170833333333334</v>
      </c>
      <c r="AE14" s="14">
        <f>[10]Março!$B$34</f>
        <v>24.320833333333329</v>
      </c>
      <c r="AF14" s="14">
        <f>[10]Março!$B$35</f>
        <v>24.854166666666668</v>
      </c>
      <c r="AG14" s="75">
        <f>AVERAGE(B14:AF14)</f>
        <v>23.665860215053758</v>
      </c>
    </row>
    <row r="15" spans="1:35" ht="17.100000000000001" customHeight="1" x14ac:dyDescent="0.2">
      <c r="A15" s="73" t="s">
        <v>6</v>
      </c>
      <c r="B15" s="14">
        <f>[11]Março!$B$5</f>
        <v>24.495833333333334</v>
      </c>
      <c r="C15" s="14">
        <f>[11]Março!$B$6</f>
        <v>25.287500000000009</v>
      </c>
      <c r="D15" s="14">
        <f>[11]Março!$B$7</f>
        <v>25.729166666666668</v>
      </c>
      <c r="E15" s="14">
        <f>[11]Março!$B$8</f>
        <v>26.900000000000006</v>
      </c>
      <c r="F15" s="14">
        <f>[11]Março!$B$9</f>
        <v>25.616666666666664</v>
      </c>
      <c r="G15" s="14">
        <f>[11]Março!$B$10</f>
        <v>24.983333333333331</v>
      </c>
      <c r="H15" s="14">
        <f>[11]Março!$B$11</f>
        <v>25.779166666666665</v>
      </c>
      <c r="I15" s="14">
        <f>[11]Março!$B$12</f>
        <v>27.224999999999998</v>
      </c>
      <c r="J15" s="14">
        <f>[11]Março!$B$13</f>
        <v>26.054166666666671</v>
      </c>
      <c r="K15" s="14">
        <f>[11]Março!$B$14</f>
        <v>25.237500000000001</v>
      </c>
      <c r="L15" s="14">
        <f>[11]Março!$B$15</f>
        <v>25.624999999999996</v>
      </c>
      <c r="M15" s="14">
        <f>[11]Março!$B$16</f>
        <v>27.037499999999994</v>
      </c>
      <c r="N15" s="14">
        <f>[11]Março!$B$17</f>
        <v>25.679166666666671</v>
      </c>
      <c r="O15" s="14">
        <f>[11]Março!$B$18</f>
        <v>26.55</v>
      </c>
      <c r="P15" s="14">
        <f>[11]Março!$B$19</f>
        <v>25.733333333333334</v>
      </c>
      <c r="Q15" s="14">
        <f>[11]Março!$B$20</f>
        <v>25.200000000000006</v>
      </c>
      <c r="R15" s="14">
        <f>[11]Março!$B$21</f>
        <v>25.491666666666664</v>
      </c>
      <c r="S15" s="14">
        <f>[11]Março!$B$22</f>
        <v>24.708333333333332</v>
      </c>
      <c r="T15" s="14">
        <f>[11]Março!$B$23</f>
        <v>25.679166666666664</v>
      </c>
      <c r="U15" s="14">
        <f>[11]Março!$B$24</f>
        <v>25.866666666666671</v>
      </c>
      <c r="V15" s="14">
        <f>[11]Março!$B$25</f>
        <v>26.220833333333335</v>
      </c>
      <c r="W15" s="14">
        <f>[11]Março!$B$26</f>
        <v>25.308333333333341</v>
      </c>
      <c r="X15" s="14">
        <f>[11]Março!$B$27</f>
        <v>25.970833333333328</v>
      </c>
      <c r="Y15" s="14">
        <f>[11]Março!$B$28</f>
        <v>26.883333333333336</v>
      </c>
      <c r="Z15" s="14">
        <f>[11]Março!$B$29</f>
        <v>25.954166666666666</v>
      </c>
      <c r="AA15" s="14">
        <f>[11]Março!$B$30</f>
        <v>26.154166666666665</v>
      </c>
      <c r="AB15" s="14">
        <f>[11]Março!$B$31</f>
        <v>25.887500000000003</v>
      </c>
      <c r="AC15" s="14">
        <f>[11]Março!$B$32</f>
        <v>25.208333333333339</v>
      </c>
      <c r="AD15" s="14">
        <f>[11]Março!$B$33</f>
        <v>26.479166666666661</v>
      </c>
      <c r="AE15" s="14">
        <f>[11]Março!$B$34</f>
        <v>27.322222222222226</v>
      </c>
      <c r="AF15" s="14">
        <f>[11]Março!$B$35</f>
        <v>28.808333333333337</v>
      </c>
      <c r="AG15" s="75">
        <f t="shared" si="1"/>
        <v>25.970206093189965</v>
      </c>
    </row>
    <row r="16" spans="1:35" ht="17.100000000000001" customHeight="1" x14ac:dyDescent="0.2">
      <c r="A16" s="73" t="s">
        <v>7</v>
      </c>
      <c r="B16" s="14">
        <f>[12]Março!$B$5</f>
        <v>27.429166666666671</v>
      </c>
      <c r="C16" s="14">
        <f>[12]Março!$B$6</f>
        <v>25.533333333333328</v>
      </c>
      <c r="D16" s="14">
        <f>[12]Março!$B$7</f>
        <v>25.258333333333336</v>
      </c>
      <c r="E16" s="14">
        <f>[12]Março!$B$8</f>
        <v>25.529166666666669</v>
      </c>
      <c r="F16" s="14">
        <f>[12]Março!$B$9</f>
        <v>25.004166666666659</v>
      </c>
      <c r="G16" s="14">
        <f>[12]Março!$B$10</f>
        <v>24.837500000000002</v>
      </c>
      <c r="H16" s="14">
        <f>[12]Março!$B$11</f>
        <v>27.420833333333331</v>
      </c>
      <c r="I16" s="14">
        <f>[12]Março!$B$12</f>
        <v>28.037499999999998</v>
      </c>
      <c r="J16" s="14">
        <f>[12]Março!$B$13</f>
        <v>28.575000000000003</v>
      </c>
      <c r="K16" s="14">
        <f>[12]Março!$B$14</f>
        <v>28.966666666666672</v>
      </c>
      <c r="L16" s="14">
        <f>[12]Março!$B$15</f>
        <v>26.158333333333335</v>
      </c>
      <c r="M16" s="14">
        <f>[12]Março!$B$16</f>
        <v>27.529166666666669</v>
      </c>
      <c r="N16" s="14">
        <f>[12]Março!$B$17</f>
        <v>23.783333333333335</v>
      </c>
      <c r="O16" s="14">
        <f>[12]Março!$B$18</f>
        <v>25.604166666666671</v>
      </c>
      <c r="P16" s="14">
        <f>[12]Março!$B$19</f>
        <v>26.904166666666669</v>
      </c>
      <c r="Q16" s="14">
        <f>[12]Março!$B$20</f>
        <v>25.633333333333329</v>
      </c>
      <c r="R16" s="14">
        <f>[12]Março!$B$21</f>
        <v>21.708333333333332</v>
      </c>
      <c r="S16" s="14">
        <f>[12]Março!$B$22</f>
        <v>21.816666666666663</v>
      </c>
      <c r="T16" s="14">
        <f>[12]Março!$B$23</f>
        <v>22.175000000000001</v>
      </c>
      <c r="U16" s="14">
        <f>[12]Março!$B$24</f>
        <v>23.287499999999998</v>
      </c>
      <c r="V16" s="14">
        <f>[12]Março!$B$25</f>
        <v>24.150000000000002</v>
      </c>
      <c r="W16" s="14">
        <f>[12]Março!$B$26</f>
        <v>24.754166666666663</v>
      </c>
      <c r="X16" s="14">
        <f>[12]Março!$B$27</f>
        <v>26.387499999999999</v>
      </c>
      <c r="Y16" s="14">
        <f>[12]Março!$B$28</f>
        <v>26.75</v>
      </c>
      <c r="Z16" s="14">
        <f>[12]Março!$B$29</f>
        <v>27.504166666666666</v>
      </c>
      <c r="AA16" s="14">
        <f>[12]Março!$B$30</f>
        <v>24.120833333333334</v>
      </c>
      <c r="AB16" s="14">
        <f>[12]Março!$B$31</f>
        <v>23.141666666666666</v>
      </c>
      <c r="AC16" s="14">
        <f>[12]Março!$B$32</f>
        <v>23.991666666666664</v>
      </c>
      <c r="AD16" s="14">
        <f>[12]Março!$B$33</f>
        <v>24.391666666666666</v>
      </c>
      <c r="AE16" s="14">
        <f>[12]Março!$B$34</f>
        <v>23.799999999999997</v>
      </c>
      <c r="AF16" s="14">
        <f>[12]Março!$B$35</f>
        <v>24.358333333333334</v>
      </c>
      <c r="AG16" s="75">
        <f t="shared" si="1"/>
        <v>25.307795698924739</v>
      </c>
    </row>
    <row r="17" spans="1:34" ht="17.100000000000001" customHeight="1" x14ac:dyDescent="0.2">
      <c r="A17" s="73" t="s">
        <v>8</v>
      </c>
      <c r="B17" s="14">
        <f>[13]Março!$B$5</f>
        <v>25.529166666666665</v>
      </c>
      <c r="C17" s="14">
        <f>[13]Março!$B$6</f>
        <v>24.841666666666665</v>
      </c>
      <c r="D17" s="14">
        <f>[13]Março!$B$7</f>
        <v>25.670833333333334</v>
      </c>
      <c r="E17" s="14">
        <f>[13]Março!$B$8</f>
        <v>25.275000000000002</v>
      </c>
      <c r="F17" s="14">
        <f>[13]Março!$B$9</f>
        <v>23.245833333333337</v>
      </c>
      <c r="G17" s="14">
        <f>[13]Março!$B$10</f>
        <v>24.754166666666663</v>
      </c>
      <c r="H17" s="14">
        <f>[13]Março!$B$11</f>
        <v>26.400000000000002</v>
      </c>
      <c r="I17" s="14">
        <f>[13]Março!$B$12</f>
        <v>27.516666666666666</v>
      </c>
      <c r="J17" s="14">
        <f>[13]Março!$B$13</f>
        <v>29.4375</v>
      </c>
      <c r="K17" s="14">
        <f>[13]Março!$B$14</f>
        <v>29.395833333333339</v>
      </c>
      <c r="L17" s="14">
        <f>[13]Março!$B$15</f>
        <v>27.441666666666663</v>
      </c>
      <c r="M17" s="14">
        <f>[13]Março!$B$16</f>
        <v>26.862500000000001</v>
      </c>
      <c r="N17" s="14">
        <f>[13]Março!$B$17</f>
        <v>24.099999999999998</v>
      </c>
      <c r="O17" s="14">
        <f>[13]Março!$B$18</f>
        <v>24.441666666666659</v>
      </c>
      <c r="P17" s="14">
        <f>[13]Março!$B$19</f>
        <v>27.083333333333332</v>
      </c>
      <c r="Q17" s="14">
        <f>[13]Março!$B$20</f>
        <v>25.379166666666666</v>
      </c>
      <c r="R17" s="14">
        <f>[13]Março!$B$21</f>
        <v>22.708333333333339</v>
      </c>
      <c r="S17" s="14">
        <f>[13]Março!$B$22</f>
        <v>22.583333333333329</v>
      </c>
      <c r="T17" s="14">
        <f>[13]Março!$B$23</f>
        <v>23.529166666666669</v>
      </c>
      <c r="U17" s="14">
        <f>[13]Março!$B$24</f>
        <v>23.508333333333336</v>
      </c>
      <c r="V17" s="14">
        <f>[13]Março!$B$25</f>
        <v>23.508333333333336</v>
      </c>
      <c r="W17" s="14">
        <f>[13]Março!$B$26</f>
        <v>23.625</v>
      </c>
      <c r="X17" s="14">
        <f>[13]Março!$B$27</f>
        <v>24.950000000000003</v>
      </c>
      <c r="Y17" s="14">
        <f>[13]Março!$B$28</f>
        <v>26.141666666666669</v>
      </c>
      <c r="Z17" s="14">
        <f>[13]Março!$B$29</f>
        <v>26.679166666666664</v>
      </c>
      <c r="AA17" s="14">
        <f>[13]Março!$B$30</f>
        <v>22.895833333333332</v>
      </c>
      <c r="AB17" s="14">
        <f>[13]Março!$B$31</f>
        <v>22.245833333333337</v>
      </c>
      <c r="AC17" s="14">
        <f>[13]Março!$B$32</f>
        <v>22.954166666666666</v>
      </c>
      <c r="AD17" s="14">
        <f>[13]Março!$B$33</f>
        <v>23.645833333333332</v>
      </c>
      <c r="AE17" s="14">
        <f>[13]Março!$B$34</f>
        <v>23.183333333333334</v>
      </c>
      <c r="AF17" s="14">
        <f>[13]Março!$B$35</f>
        <v>23.037499999999998</v>
      </c>
      <c r="AG17" s="75">
        <f t="shared" si="1"/>
        <v>24.921639784946237</v>
      </c>
    </row>
    <row r="18" spans="1:34" ht="17.100000000000001" customHeight="1" x14ac:dyDescent="0.2">
      <c r="A18" s="73" t="s">
        <v>9</v>
      </c>
      <c r="B18" s="14">
        <f>[14]Março!$B$5</f>
        <v>27.579166666666666</v>
      </c>
      <c r="C18" s="14">
        <f>[14]Março!$B$6</f>
        <v>26.108333333333338</v>
      </c>
      <c r="D18" s="14">
        <f>[14]Março!$B$7</f>
        <v>25.791666666666668</v>
      </c>
      <c r="E18" s="14">
        <f>[14]Março!$B$8</f>
        <v>26.129166666666674</v>
      </c>
      <c r="F18" s="14">
        <f>[14]Março!$B$9</f>
        <v>25.237499999999997</v>
      </c>
      <c r="G18" s="14">
        <f>[14]Março!$B$10</f>
        <v>24.633333333333329</v>
      </c>
      <c r="H18" s="14">
        <f>[14]Março!$B$11</f>
        <v>27.587500000000002</v>
      </c>
      <c r="I18" s="14">
        <f>[14]Março!$B$12</f>
        <v>28.791666666666661</v>
      </c>
      <c r="J18" s="14">
        <f>[14]Março!$B$13</f>
        <v>29.675000000000001</v>
      </c>
      <c r="K18" s="14">
        <f>[14]Março!$B$14</f>
        <v>29.145833333333329</v>
      </c>
      <c r="L18" s="14">
        <f>[14]Março!$B$15</f>
        <v>27.216666666666669</v>
      </c>
      <c r="M18" s="14">
        <f>[14]Março!$B$16</f>
        <v>28.870833333333337</v>
      </c>
      <c r="N18" s="14">
        <f>[14]Março!$B$17</f>
        <v>25.137500000000003</v>
      </c>
      <c r="O18" s="14">
        <f>[14]Março!$B$18</f>
        <v>26.974999999999998</v>
      </c>
      <c r="P18" s="14">
        <f>[14]Março!$B$19</f>
        <v>27.420833333333334</v>
      </c>
      <c r="Q18" s="14">
        <f>[14]Março!$B$20</f>
        <v>27.454166666666669</v>
      </c>
      <c r="R18" s="14">
        <f>[14]Março!$B$21</f>
        <v>24.618181818181821</v>
      </c>
      <c r="S18" s="14">
        <f>[14]Março!$B$22</f>
        <v>24.436363636363637</v>
      </c>
      <c r="T18" s="14">
        <f>[14]Março!$B$23</f>
        <v>24.008333333333329</v>
      </c>
      <c r="U18" s="14">
        <f>[14]Março!$B$24</f>
        <v>25.180000000000003</v>
      </c>
      <c r="V18" s="14">
        <f>[14]Março!$B$25</f>
        <v>24.379166666666666</v>
      </c>
      <c r="W18" s="14">
        <f>[14]Março!$B$26</f>
        <v>26.278947368421058</v>
      </c>
      <c r="X18" s="14">
        <f>[14]Março!$B$27</f>
        <v>28.54615384615385</v>
      </c>
      <c r="Y18" s="14">
        <f>[14]Março!$B$28</f>
        <v>31.309999999999995</v>
      </c>
      <c r="Z18" s="14">
        <f>[14]Março!$B$29</f>
        <v>32.337499999999999</v>
      </c>
      <c r="AA18" s="14">
        <f>[14]Março!$B$30</f>
        <v>30.18</v>
      </c>
      <c r="AB18" s="14">
        <f>[14]Março!$B$31</f>
        <v>26.412500000000001</v>
      </c>
      <c r="AC18" s="14">
        <f>[14]Março!$B$32</f>
        <v>27.912500000000001</v>
      </c>
      <c r="AD18" s="14">
        <f>[14]Março!$B$33</f>
        <v>28.277777777777775</v>
      </c>
      <c r="AE18" s="14">
        <f>[14]Março!$B$34</f>
        <v>28</v>
      </c>
      <c r="AF18" s="14">
        <f>[14]Março!$B$35</f>
        <v>27.191666666666666</v>
      </c>
      <c r="AG18" s="75">
        <f t="shared" si="1"/>
        <v>27.187847025168761</v>
      </c>
    </row>
    <row r="19" spans="1:34" ht="17.100000000000001" customHeight="1" x14ac:dyDescent="0.2">
      <c r="A19" s="73" t="s">
        <v>47</v>
      </c>
      <c r="B19" s="14">
        <f>[15]Março!$B$5</f>
        <v>26.816666666666663</v>
      </c>
      <c r="C19" s="14">
        <f>[15]Março!$B$6</f>
        <v>26.625</v>
      </c>
      <c r="D19" s="14">
        <f>[15]Março!$B$7</f>
        <v>26.887499999999999</v>
      </c>
      <c r="E19" s="14">
        <f>[15]Março!$B$8</f>
        <v>26.220833333333335</v>
      </c>
      <c r="F19" s="14">
        <f>[15]Março!$B$9</f>
        <v>24.625000000000004</v>
      </c>
      <c r="G19" s="14">
        <f>[15]Março!$B$10</f>
        <v>25.591666666666665</v>
      </c>
      <c r="H19" s="14">
        <f>[15]Março!$B$11</f>
        <v>28.525000000000002</v>
      </c>
      <c r="I19" s="14">
        <f>[15]Março!$B$12</f>
        <v>28.812499999999996</v>
      </c>
      <c r="J19" s="14">
        <f>[15]Março!$B$13</f>
        <v>29.062500000000004</v>
      </c>
      <c r="K19" s="14">
        <f>[15]Março!$B$14</f>
        <v>28.416666666666661</v>
      </c>
      <c r="L19" s="14">
        <f>[15]Março!$B$15</f>
        <v>28.566666666666666</v>
      </c>
      <c r="M19" s="14">
        <f>[15]Março!$B$16</f>
        <v>28.75</v>
      </c>
      <c r="N19" s="14">
        <f>[15]Março!$B$17</f>
        <v>26.575000000000003</v>
      </c>
      <c r="O19" s="14">
        <f>[15]Março!$B$18</f>
        <v>27.416666666666668</v>
      </c>
      <c r="P19" s="14">
        <f>[15]Março!$B$19</f>
        <v>28.245833333333334</v>
      </c>
      <c r="Q19" s="14">
        <f>[15]Março!$B$20</f>
        <v>26.075000000000003</v>
      </c>
      <c r="R19" s="14">
        <f>[15]Março!$B$21</f>
        <v>22.891666666666662</v>
      </c>
      <c r="S19" s="14">
        <f>[15]Março!$B$22</f>
        <v>23.212500000000006</v>
      </c>
      <c r="T19" s="14">
        <f>[15]Março!$B$23</f>
        <v>24.495833333333334</v>
      </c>
      <c r="U19" s="14">
        <f>[15]Março!$B$24</f>
        <v>25.333333333333332</v>
      </c>
      <c r="V19" s="14">
        <f>[15]Março!$B$25</f>
        <v>25.941666666666666</v>
      </c>
      <c r="W19" s="14">
        <f>[15]Março!$B$26</f>
        <v>26.033333333333342</v>
      </c>
      <c r="X19" s="14">
        <f>[15]Março!$B$27</f>
        <v>26.283333333333342</v>
      </c>
      <c r="Y19" s="14">
        <f>[15]Março!$B$28</f>
        <v>26.708333333333329</v>
      </c>
      <c r="Z19" s="14">
        <f>[15]Março!$B$29</f>
        <v>27.208333333333329</v>
      </c>
      <c r="AA19" s="14">
        <f>[15]Março!$B$30</f>
        <v>25.883333333333329</v>
      </c>
      <c r="AB19" s="14">
        <f>[15]Março!$B$31</f>
        <v>25.099999999999998</v>
      </c>
      <c r="AC19" s="14">
        <f>[15]Março!$B$32</f>
        <v>27.045833333333334</v>
      </c>
      <c r="AD19" s="14">
        <f>[15]Março!$B$33</f>
        <v>26.254166666666663</v>
      </c>
      <c r="AE19" s="14">
        <f>[15]Março!$B$34</f>
        <v>26.629166666666674</v>
      </c>
      <c r="AF19" s="14">
        <f>[15]Março!$B$35</f>
        <v>26.745833333333334</v>
      </c>
      <c r="AG19" s="75">
        <f t="shared" si="1"/>
        <v>26.547715053763444</v>
      </c>
    </row>
    <row r="20" spans="1:34" ht="17.100000000000001" customHeight="1" x14ac:dyDescent="0.2">
      <c r="A20" s="73" t="s">
        <v>10</v>
      </c>
      <c r="B20" s="14">
        <f>[16]Março!$B$5</f>
        <v>28.125000000000004</v>
      </c>
      <c r="C20" s="14">
        <f>[16]Março!$B$6</f>
        <v>25.495833333333334</v>
      </c>
      <c r="D20" s="14">
        <f>[16]Março!$B$7</f>
        <v>25.462500000000002</v>
      </c>
      <c r="E20" s="14">
        <f>[16]Março!$B$8</f>
        <v>26.254166666666663</v>
      </c>
      <c r="F20" s="14">
        <f>[16]Março!$B$9</f>
        <v>23.604166666666668</v>
      </c>
      <c r="G20" s="14">
        <f>[16]Março!$B$10</f>
        <v>24.858333333333331</v>
      </c>
      <c r="H20" s="14">
        <f>[16]Março!$B$11</f>
        <v>27.066666666666663</v>
      </c>
      <c r="I20" s="14">
        <f>[16]Março!$B$12</f>
        <v>28.50833333333334</v>
      </c>
      <c r="J20" s="14">
        <f>[16]Março!$B$13</f>
        <v>29.387499999999999</v>
      </c>
      <c r="K20" s="14">
        <f>[16]Março!$B$14</f>
        <v>29.304166666666671</v>
      </c>
      <c r="L20" s="14">
        <f>[16]Março!$B$15</f>
        <v>27.254166666666674</v>
      </c>
      <c r="M20" s="14">
        <f>[16]Março!$B$16</f>
        <v>27.441666666666666</v>
      </c>
      <c r="N20" s="14">
        <f>[16]Março!$B$17</f>
        <v>24.266666666666666</v>
      </c>
      <c r="O20" s="14">
        <f>[16]Março!$B$18</f>
        <v>25.133333333333336</v>
      </c>
      <c r="P20" s="14">
        <f>[16]Março!$B$19</f>
        <v>27.587500000000002</v>
      </c>
      <c r="Q20" s="14">
        <f>[16]Março!$B$20</f>
        <v>26.125000000000004</v>
      </c>
      <c r="R20" s="14">
        <f>[16]Março!$B$21</f>
        <v>22.349999999999998</v>
      </c>
      <c r="S20" s="14">
        <f>[16]Março!$B$22</f>
        <v>22.254166666666663</v>
      </c>
      <c r="T20" s="14">
        <f>[16]Março!$B$23</f>
        <v>22.575000000000003</v>
      </c>
      <c r="U20" s="14">
        <f>[16]Março!$B$24</f>
        <v>23.258333333333336</v>
      </c>
      <c r="V20" s="14">
        <f>[16]Março!$B$25</f>
        <v>23.995833333333334</v>
      </c>
      <c r="W20" s="14">
        <f>[16]Março!$B$26</f>
        <v>23.999999999999996</v>
      </c>
      <c r="X20" s="14">
        <f>[16]Março!$B$27</f>
        <v>25.487500000000001</v>
      </c>
      <c r="Y20" s="14">
        <f>[16]Março!$B$28</f>
        <v>26.275000000000002</v>
      </c>
      <c r="Z20" s="14">
        <f>[16]Março!$B$29</f>
        <v>27.745833333333326</v>
      </c>
      <c r="AA20" s="14">
        <f>[16]Março!$B$30</f>
        <v>24.304166666666671</v>
      </c>
      <c r="AB20" s="14">
        <f>[16]Março!$B$31</f>
        <v>22.974999999999998</v>
      </c>
      <c r="AC20" s="14">
        <f>[16]Março!$B$32</f>
        <v>23.591666666666665</v>
      </c>
      <c r="AD20" s="14">
        <f>[16]Março!$B$33</f>
        <v>24.504166666666663</v>
      </c>
      <c r="AE20" s="14">
        <f>[16]Março!$B$34</f>
        <v>24.216666666666669</v>
      </c>
      <c r="AF20" s="14">
        <f>[16]Março!$B$35</f>
        <v>23.808333333333334</v>
      </c>
      <c r="AG20" s="75">
        <f t="shared" ref="AG20:AG32" si="3">AVERAGE(B20:AF20)</f>
        <v>25.394086021505373</v>
      </c>
    </row>
    <row r="21" spans="1:34" ht="17.100000000000001" customHeight="1" x14ac:dyDescent="0.2">
      <c r="A21" s="73" t="s">
        <v>11</v>
      </c>
      <c r="B21" s="14">
        <f>[17]Março!$B$5</f>
        <v>26.129166666666666</v>
      </c>
      <c r="C21" s="14">
        <f>[17]Março!$B$6</f>
        <v>26.125000000000004</v>
      </c>
      <c r="D21" s="14">
        <f>[17]Março!$B$7</f>
        <v>26.775000000000002</v>
      </c>
      <c r="E21" s="14">
        <f>[17]Março!$B$8</f>
        <v>26.670833333333334</v>
      </c>
      <c r="F21" s="14">
        <f>[17]Março!$B$9</f>
        <v>25.583333333333329</v>
      </c>
      <c r="G21" s="14">
        <f>[17]Março!$B$10</f>
        <v>25.779166666666658</v>
      </c>
      <c r="H21" s="14">
        <f>[17]Março!$B$11</f>
        <v>27.441666666666666</v>
      </c>
      <c r="I21" s="14">
        <f>[17]Março!$B$12</f>
        <v>28.362499999999997</v>
      </c>
      <c r="J21" s="14">
        <f>[17]Março!$B$13</f>
        <v>28.375</v>
      </c>
      <c r="K21" s="14">
        <f>[17]Março!$B$14</f>
        <v>27.958333333333332</v>
      </c>
      <c r="L21" s="14">
        <f>[17]Março!$B$15</f>
        <v>25.5625</v>
      </c>
      <c r="M21" s="14">
        <f>[17]Março!$B$16</f>
        <v>26.204166666666666</v>
      </c>
      <c r="N21" s="14">
        <f>[17]Março!$B$17</f>
        <v>24.795833333333331</v>
      </c>
      <c r="O21" s="14">
        <f>[17]Março!$B$18</f>
        <v>25.387499999999999</v>
      </c>
      <c r="P21" s="14">
        <f>[17]Março!$B$19</f>
        <v>26.045833333333334</v>
      </c>
      <c r="Q21" s="14">
        <f>[17]Março!$B$20</f>
        <v>25.737500000000001</v>
      </c>
      <c r="R21" s="14">
        <f>[17]Março!$B$21</f>
        <v>22.570833333333336</v>
      </c>
      <c r="S21" s="14">
        <f>[17]Março!$B$22</f>
        <v>22.745833333333334</v>
      </c>
      <c r="T21" s="14">
        <f>[17]Março!$B$23</f>
        <v>23.045833333333334</v>
      </c>
      <c r="U21" s="14">
        <f>[17]Março!$B$24</f>
        <v>23.337499999999995</v>
      </c>
      <c r="V21" s="14">
        <f>[17]Março!$B$25</f>
        <v>23.904166666666665</v>
      </c>
      <c r="W21" s="14">
        <f>[17]Março!$B$26</f>
        <v>24.620833333333334</v>
      </c>
      <c r="X21" s="14">
        <f>[17]Março!$B$27</f>
        <v>25.404166666666669</v>
      </c>
      <c r="Y21" s="14">
        <f>[17]Março!$B$28</f>
        <v>25.280000000000005</v>
      </c>
      <c r="Z21" s="14">
        <f>[17]Março!$B$29</f>
        <v>26.887500000000003</v>
      </c>
      <c r="AA21" s="14">
        <f>[17]Março!$B$30</f>
        <v>24.304166666666671</v>
      </c>
      <c r="AB21" s="14">
        <f>[17]Março!$B$31</f>
        <v>23.366666666666671</v>
      </c>
      <c r="AC21" s="14">
        <f>[17]Março!$B$32</f>
        <v>24.279166666666669</v>
      </c>
      <c r="AD21" s="14">
        <f>[17]Março!$B$33</f>
        <v>24.254166666666674</v>
      </c>
      <c r="AE21" s="14">
        <f>[17]Março!$B$34</f>
        <v>24.137499999999999</v>
      </c>
      <c r="AF21" s="14">
        <f>[17]Março!$B$35</f>
        <v>23.724999999999998</v>
      </c>
      <c r="AG21" s="75">
        <f t="shared" si="3"/>
        <v>25.316021505376352</v>
      </c>
    </row>
    <row r="22" spans="1:34" ht="17.100000000000001" customHeight="1" x14ac:dyDescent="0.2">
      <c r="A22" s="73" t="s">
        <v>12</v>
      </c>
      <c r="B22" s="14">
        <f>[18]Março!$B$5</f>
        <v>25.570833333333336</v>
      </c>
      <c r="C22" s="14">
        <f>[18]Março!$B$6</f>
        <v>26.774999999999995</v>
      </c>
      <c r="D22" s="14">
        <f>[18]Março!$B$7</f>
        <v>26.416666666666668</v>
      </c>
      <c r="E22" s="14">
        <f>[18]Março!$B$8</f>
        <v>26.208333333333332</v>
      </c>
      <c r="F22" s="14">
        <f>[18]Março!$B$9</f>
        <v>26.695833333333336</v>
      </c>
      <c r="G22" s="14">
        <f>[18]Março!$B$10</f>
        <v>26.200000000000003</v>
      </c>
      <c r="H22" s="14">
        <f>[18]Março!$B$11</f>
        <v>27.366666666666664</v>
      </c>
      <c r="I22" s="14">
        <f>[18]Março!$B$12</f>
        <v>28.816666666666674</v>
      </c>
      <c r="J22" s="14">
        <f>[18]Março!$B$13</f>
        <v>28.891666666666676</v>
      </c>
      <c r="K22" s="14">
        <f>[18]Março!$B$14</f>
        <v>29.166666666666668</v>
      </c>
      <c r="L22" s="14">
        <f>[18]Março!$B$15</f>
        <v>28.712500000000006</v>
      </c>
      <c r="M22" s="14">
        <f>[18]Março!$B$16</f>
        <v>28.520833333333339</v>
      </c>
      <c r="N22" s="14">
        <f>[18]Março!$B$17</f>
        <v>27.733333333333334</v>
      </c>
      <c r="O22" s="14">
        <f>[18]Março!$B$18</f>
        <v>27.470833333333331</v>
      </c>
      <c r="P22" s="14">
        <f>[18]Março!$B$19</f>
        <v>28.058333333333334</v>
      </c>
      <c r="Q22" s="14">
        <f>[18]Março!$B$20</f>
        <v>26.108333333333338</v>
      </c>
      <c r="R22" s="14">
        <f>[18]Março!$B$21</f>
        <v>24.154166666666665</v>
      </c>
      <c r="S22" s="14">
        <f>[18]Março!$B$22</f>
        <v>23.891666666666662</v>
      </c>
      <c r="T22" s="14">
        <f>[18]Março!$B$23</f>
        <v>25.366666666666671</v>
      </c>
      <c r="U22" s="14">
        <f>[18]Março!$B$24</f>
        <v>26.512499999999999</v>
      </c>
      <c r="V22" s="14">
        <f>[18]Março!$B$25</f>
        <v>26.941666666666663</v>
      </c>
      <c r="W22" s="14">
        <f>[18]Março!$B$26</f>
        <v>25.5</v>
      </c>
      <c r="X22" s="14">
        <f>[18]Março!$B$27</f>
        <v>26.462500000000002</v>
      </c>
      <c r="Y22" s="14">
        <f>[18]Março!$B$28</f>
        <v>27.695833333333329</v>
      </c>
      <c r="Z22" s="14">
        <f>[18]Março!$B$29</f>
        <v>28.254166666666666</v>
      </c>
      <c r="AA22" s="14">
        <f>[18]Março!$B$30</f>
        <v>26.120833333333337</v>
      </c>
      <c r="AB22" s="14">
        <f>[18]Março!$B$31</f>
        <v>25.537499999999998</v>
      </c>
      <c r="AC22" s="14">
        <f>[18]Março!$B$32</f>
        <v>27.020833333333332</v>
      </c>
      <c r="AD22" s="14">
        <f>[18]Março!$B$33</f>
        <v>26.879166666666666</v>
      </c>
      <c r="AE22" s="14">
        <f>[18]Março!$B$34</f>
        <v>26.94583333333334</v>
      </c>
      <c r="AF22" s="14">
        <f>[18]Março!$B$35</f>
        <v>27.670833333333331</v>
      </c>
      <c r="AG22" s="75">
        <f t="shared" si="3"/>
        <v>26.892473118279572</v>
      </c>
    </row>
    <row r="23" spans="1:34" ht="17.100000000000001" customHeight="1" x14ac:dyDescent="0.2">
      <c r="A23" s="73" t="s">
        <v>13</v>
      </c>
      <c r="B23" s="14">
        <f>[19]Março!$B$5</f>
        <v>27.045833333333334</v>
      </c>
      <c r="C23" s="14">
        <f>[19]Março!$B$6</f>
        <v>28.141666666666666</v>
      </c>
      <c r="D23" s="14">
        <f>[19]Março!$B$7</f>
        <v>28.320833333333329</v>
      </c>
      <c r="E23" s="14">
        <f>[19]Março!$B$8</f>
        <v>28.262500000000003</v>
      </c>
      <c r="F23" s="14">
        <f>[19]Março!$B$9</f>
        <v>27.166666666666671</v>
      </c>
      <c r="G23" s="14">
        <f>[19]Março!$B$10</f>
        <v>26.037499999999998</v>
      </c>
      <c r="H23" s="14">
        <f>[19]Março!$B$11</f>
        <v>27.625000000000004</v>
      </c>
      <c r="I23" s="14">
        <f>[19]Março!$B$12</f>
        <v>28.270833333333332</v>
      </c>
      <c r="J23" s="14">
        <f>[19]Março!$B$13</f>
        <v>28.779166666666665</v>
      </c>
      <c r="K23" s="14">
        <f>[19]Março!$B$14</f>
        <v>28.962500000000006</v>
      </c>
      <c r="L23" s="14">
        <f>[19]Março!$B$15</f>
        <v>28.470833333333331</v>
      </c>
      <c r="M23" s="14">
        <f>[19]Março!$B$16</f>
        <v>27.608333333333334</v>
      </c>
      <c r="N23" s="14">
        <f>[19]Março!$B$17</f>
        <v>26.691666666666666</v>
      </c>
      <c r="O23" s="14">
        <f>[19]Março!$B$18</f>
        <v>26.366666666666671</v>
      </c>
      <c r="P23" s="14">
        <f>[19]Março!$B$19</f>
        <v>27.945833333333336</v>
      </c>
      <c r="Q23" s="14">
        <f>[19]Março!$B$20</f>
        <v>26.724999999999998</v>
      </c>
      <c r="R23" s="14">
        <f>[19]Março!$B$21</f>
        <v>24.395833333333332</v>
      </c>
      <c r="S23" s="14">
        <f>[19]Março!$B$22</f>
        <v>23.666666666666671</v>
      </c>
      <c r="T23" s="14">
        <f>[19]Março!$B$23</f>
        <v>25.470833333333335</v>
      </c>
      <c r="U23" s="14">
        <f>[19]Março!$B$24</f>
        <v>26.804166666666671</v>
      </c>
      <c r="V23" s="14">
        <f>[19]Março!$B$25</f>
        <v>27.633333333333329</v>
      </c>
      <c r="W23" s="14">
        <f>[19]Março!$B$26</f>
        <v>26.312499999999996</v>
      </c>
      <c r="X23" s="14">
        <f>[19]Março!$B$27</f>
        <v>27.304166666666664</v>
      </c>
      <c r="Y23" s="14">
        <f>[19]Março!$B$28</f>
        <v>27.737499999999997</v>
      </c>
      <c r="Z23" s="14">
        <f>[19]Março!$B$29</f>
        <v>27.729166666666668</v>
      </c>
      <c r="AA23" s="14">
        <f>[19]Março!$B$30</f>
        <v>26.6875</v>
      </c>
      <c r="AB23" s="14">
        <f>[19]Março!$B$31</f>
        <v>25.920833333333331</v>
      </c>
      <c r="AC23" s="14">
        <f>[19]Março!$B$32</f>
        <v>26.258333333333336</v>
      </c>
      <c r="AD23" s="14">
        <f>[19]Março!$B$33</f>
        <v>27.741666666666664</v>
      </c>
      <c r="AE23" s="14">
        <f>[19]Março!$B$34</f>
        <v>27.008333333333329</v>
      </c>
      <c r="AF23" s="14">
        <f>[19]Março!$B$35</f>
        <v>27.787500000000005</v>
      </c>
      <c r="AG23" s="75">
        <f t="shared" si="3"/>
        <v>27.125134408602154</v>
      </c>
    </row>
    <row r="24" spans="1:34" ht="17.100000000000001" customHeight="1" x14ac:dyDescent="0.2">
      <c r="A24" s="73" t="s">
        <v>14</v>
      </c>
      <c r="B24" s="14" t="str">
        <f>[20]Março!$B$5</f>
        <v>*</v>
      </c>
      <c r="C24" s="14" t="str">
        <f>[20]Março!$B$6</f>
        <v>*</v>
      </c>
      <c r="D24" s="14" t="str">
        <f>[20]Março!$B$7</f>
        <v>*</v>
      </c>
      <c r="E24" s="14" t="str">
        <f>[20]Março!$B$8</f>
        <v>*</v>
      </c>
      <c r="F24" s="14" t="str">
        <f>[20]Março!$B$9</f>
        <v>*</v>
      </c>
      <c r="G24" s="14" t="str">
        <f>[20]Março!$B$10</f>
        <v>*</v>
      </c>
      <c r="H24" s="14" t="str">
        <f>[20]Março!$B$11</f>
        <v>*</v>
      </c>
      <c r="I24" s="14" t="str">
        <f>[20]Março!$B$12</f>
        <v>*</v>
      </c>
      <c r="J24" s="14" t="str">
        <f>[20]Março!$B$13</f>
        <v>*</v>
      </c>
      <c r="K24" s="14">
        <f>[20]Março!$B$14</f>
        <v>31.383333333333336</v>
      </c>
      <c r="L24" s="14">
        <f>[20]Março!$B$15</f>
        <v>28.792307692307695</v>
      </c>
      <c r="M24" s="14">
        <f>[20]Março!$B$16</f>
        <v>28.512500000000003</v>
      </c>
      <c r="N24" s="14">
        <f>[20]Março!$B$17</f>
        <v>28.116666666666671</v>
      </c>
      <c r="O24" s="14">
        <f>[20]Março!$B$18</f>
        <v>26.924999999999997</v>
      </c>
      <c r="P24" s="14">
        <f>[20]Março!$B$19</f>
        <v>27.558333333333326</v>
      </c>
      <c r="Q24" s="14">
        <f>[20]Março!$B$20</f>
        <v>27.266666666666666</v>
      </c>
      <c r="R24" s="14">
        <f>[20]Março!$B$21</f>
        <v>26.570833333333336</v>
      </c>
      <c r="S24" s="14">
        <f>[20]Março!$B$22</f>
        <v>23.308333333333334</v>
      </c>
      <c r="T24" s="14">
        <f>[20]Março!$B$23</f>
        <v>25.204166666666669</v>
      </c>
      <c r="U24" s="14">
        <f>[20]Março!$B$24</f>
        <v>25.566666666666663</v>
      </c>
      <c r="V24" s="14">
        <f>[20]Março!$B$25</f>
        <v>25.5625</v>
      </c>
      <c r="W24" s="14">
        <f>[20]Março!$B$26</f>
        <v>26.408333333333331</v>
      </c>
      <c r="X24" s="14">
        <f>[20]Março!$B$27</f>
        <v>25.745833333333326</v>
      </c>
      <c r="Y24" s="14">
        <f>[20]Março!$B$28</f>
        <v>26.570833333333326</v>
      </c>
      <c r="Z24" s="14">
        <f>[20]Março!$B$29</f>
        <v>26.970833333333342</v>
      </c>
      <c r="AA24" s="14">
        <f>[20]Março!$B$30</f>
        <v>26.266666666666666</v>
      </c>
      <c r="AB24" s="14">
        <f>[20]Março!$B$31</f>
        <v>24.183333333333326</v>
      </c>
      <c r="AC24" s="14">
        <f>[20]Março!$B$32</f>
        <v>25.075000000000003</v>
      </c>
      <c r="AD24" s="14">
        <f>[20]Março!$B$33</f>
        <v>25.058333333333334</v>
      </c>
      <c r="AE24" s="14">
        <f>[20]Março!$B$34</f>
        <v>24.558333333333337</v>
      </c>
      <c r="AF24" s="14">
        <f>[20]Março!$B$35</f>
        <v>24.874999999999996</v>
      </c>
      <c r="AG24" s="75">
        <f t="shared" si="3"/>
        <v>26.385445804195797</v>
      </c>
    </row>
    <row r="25" spans="1:34" ht="17.100000000000001" customHeight="1" x14ac:dyDescent="0.2">
      <c r="A25" s="73" t="s">
        <v>15</v>
      </c>
      <c r="B25" s="14">
        <f>[21]Março!$B$5</f>
        <v>25.633333333333336</v>
      </c>
      <c r="C25" s="14">
        <f>[21]Março!$B$6</f>
        <v>25.170833333333334</v>
      </c>
      <c r="D25" s="14">
        <f>[21]Março!$B$7</f>
        <v>25.695833333333329</v>
      </c>
      <c r="E25" s="14">
        <f>[21]Março!$B$8</f>
        <v>25.208333333333339</v>
      </c>
      <c r="F25" s="14">
        <f>[21]Março!$B$9</f>
        <v>23.712500000000002</v>
      </c>
      <c r="G25" s="14">
        <f>[21]Março!$B$10</f>
        <v>24.574999999999999</v>
      </c>
      <c r="H25" s="14">
        <f>[21]Março!$B$11</f>
        <v>26.629166666666663</v>
      </c>
      <c r="I25" s="14">
        <f>[21]Março!$B$12</f>
        <v>27.295833333333338</v>
      </c>
      <c r="J25" s="14">
        <f>[21]Março!$B$13</f>
        <v>27.712499999999995</v>
      </c>
      <c r="K25" s="14">
        <f>[21]Março!$B$14</f>
        <v>27.629166666666674</v>
      </c>
      <c r="L25" s="14">
        <f>[21]Março!$B$15</f>
        <v>26.274999999999995</v>
      </c>
      <c r="M25" s="14">
        <f>[21]Março!$B$16</f>
        <v>26.883333333333329</v>
      </c>
      <c r="N25" s="14">
        <f>[21]Março!$B$17</f>
        <v>23.154166666666672</v>
      </c>
      <c r="O25" s="14">
        <f>[21]Março!$B$18</f>
        <v>24.237500000000001</v>
      </c>
      <c r="P25" s="14">
        <f>[21]Março!$B$19</f>
        <v>25.450000000000003</v>
      </c>
      <c r="Q25" s="14">
        <f>[21]Março!$B$20</f>
        <v>23.045833333333334</v>
      </c>
      <c r="R25" s="14">
        <f>[21]Março!$B$21</f>
        <v>19.262499999999999</v>
      </c>
      <c r="S25" s="14">
        <f>[21]Março!$B$22</f>
        <v>19.675000000000001</v>
      </c>
      <c r="T25" s="14">
        <f>[21]Março!$B$23</f>
        <v>21.574999999999999</v>
      </c>
      <c r="U25" s="14">
        <f>[21]Março!$B$24</f>
        <v>22.229166666666668</v>
      </c>
      <c r="V25" s="14">
        <f>[21]Março!$B$25</f>
        <v>22.887500000000003</v>
      </c>
      <c r="W25" s="14">
        <f>[21]Março!$B$26</f>
        <v>23.008333333333336</v>
      </c>
      <c r="X25" s="14">
        <f>[21]Março!$B$27</f>
        <v>24.083333333333332</v>
      </c>
      <c r="Y25" s="14">
        <f>[21]Março!$B$28</f>
        <v>24.825000000000003</v>
      </c>
      <c r="Z25" s="14">
        <f>[21]Março!$B$29</f>
        <v>25.679166666666671</v>
      </c>
      <c r="AA25" s="14">
        <f>[21]Março!$B$30</f>
        <v>22.554166666666671</v>
      </c>
      <c r="AB25" s="14">
        <f>[21]Março!$B$31</f>
        <v>22.266666666666666</v>
      </c>
      <c r="AC25" s="14">
        <f>[21]Março!$B$32</f>
        <v>22.708333333333329</v>
      </c>
      <c r="AD25" s="14">
        <f>[21]Março!$B$33</f>
        <v>22.895833333333332</v>
      </c>
      <c r="AE25" s="14">
        <f>[21]Março!$B$34</f>
        <v>22.279166666666669</v>
      </c>
      <c r="AF25" s="14">
        <f>[21]Março!$B$35</f>
        <v>22.416666666666675</v>
      </c>
      <c r="AG25" s="75">
        <f t="shared" si="3"/>
        <v>24.0856182795699</v>
      </c>
    </row>
    <row r="26" spans="1:34" ht="17.100000000000001" customHeight="1" x14ac:dyDescent="0.2">
      <c r="A26" s="73" t="s">
        <v>16</v>
      </c>
      <c r="B26" s="14">
        <f>[22]Março!$B$5</f>
        <v>28.429166666666671</v>
      </c>
      <c r="C26" s="14">
        <f>[22]Março!$B$6</f>
        <v>30.149999999999991</v>
      </c>
      <c r="D26" s="14">
        <f>[22]Março!$B$7</f>
        <v>30.525000000000002</v>
      </c>
      <c r="E26" s="14">
        <f>[22]Março!$B$8</f>
        <v>30.466666666666669</v>
      </c>
      <c r="F26" s="14">
        <f>[22]Março!$B$9</f>
        <v>25.724999999999998</v>
      </c>
      <c r="G26" s="14">
        <f>[22]Março!$B$10</f>
        <v>27.037499999999994</v>
      </c>
      <c r="H26" s="14">
        <f>[22]Março!$B$11</f>
        <v>29.50833333333334</v>
      </c>
      <c r="I26" s="14">
        <f>[22]Março!$B$12</f>
        <v>30.150000000000002</v>
      </c>
      <c r="J26" s="14">
        <f>[22]Março!$B$13</f>
        <v>30.599999999999998</v>
      </c>
      <c r="K26" s="14">
        <f>[22]Março!$B$14</f>
        <v>30.954166666666669</v>
      </c>
      <c r="L26" s="14">
        <f>[22]Março!$B$15</f>
        <v>30.266666666666662</v>
      </c>
      <c r="M26" s="14">
        <f>[22]Março!$B$16</f>
        <v>30.474999999999998</v>
      </c>
      <c r="N26" s="14">
        <f>[22]Março!$B$17</f>
        <v>26.179166666666664</v>
      </c>
      <c r="O26" s="14">
        <f>[22]Março!$B$18</f>
        <v>27.762500000000003</v>
      </c>
      <c r="P26" s="14">
        <f>[22]Março!$B$19</f>
        <v>30.1875</v>
      </c>
      <c r="Q26" s="14">
        <f>[22]Março!$B$20</f>
        <v>25.345833333333331</v>
      </c>
      <c r="R26" s="14">
        <f>[22]Março!$B$21</f>
        <v>21.037499999999998</v>
      </c>
      <c r="S26" s="14">
        <f>[22]Março!$B$22</f>
        <v>22.041666666666668</v>
      </c>
      <c r="T26" s="14">
        <f>[22]Março!$B$23</f>
        <v>23.258333333333336</v>
      </c>
      <c r="U26" s="14">
        <f>[22]Março!$B$24</f>
        <v>26.183333333333334</v>
      </c>
      <c r="V26" s="14">
        <f>[22]Março!$B$25</f>
        <v>27.025000000000002</v>
      </c>
      <c r="W26" s="14">
        <f>[22]Março!$B$26</f>
        <v>25.641666666666669</v>
      </c>
      <c r="X26" s="14">
        <f>[22]Março!$B$27</f>
        <v>25.070833333333336</v>
      </c>
      <c r="Y26" s="14">
        <f>[22]Março!$B$28</f>
        <v>26.429166666666671</v>
      </c>
      <c r="Z26" s="14">
        <f>[22]Março!$B$29</f>
        <v>27.216666666666672</v>
      </c>
      <c r="AA26" s="14">
        <f>[22]Março!$B$30</f>
        <v>27.550000000000008</v>
      </c>
      <c r="AB26" s="14">
        <f>[22]Março!$B$31</f>
        <v>25.704166666666666</v>
      </c>
      <c r="AC26" s="14">
        <f>[22]Março!$B$32</f>
        <v>27.916666666666668</v>
      </c>
      <c r="AD26" s="14">
        <f>[22]Março!$B$33</f>
        <v>27.566666666666659</v>
      </c>
      <c r="AE26" s="14">
        <f>[22]Março!$B$34</f>
        <v>27.741666666666671</v>
      </c>
      <c r="AF26" s="14">
        <f>[22]Março!$B$35</f>
        <v>29.416666666666668</v>
      </c>
      <c r="AG26" s="75">
        <f t="shared" si="3"/>
        <v>27.534274193548384</v>
      </c>
    </row>
    <row r="27" spans="1:34" ht="17.100000000000001" customHeight="1" x14ac:dyDescent="0.2">
      <c r="A27" s="73" t="s">
        <v>17</v>
      </c>
      <c r="B27" s="14">
        <f>[23]Março!$B$5</f>
        <v>26.945833333333336</v>
      </c>
      <c r="C27" s="14">
        <f>[23]Março!$B$6</f>
        <v>26.545833333333331</v>
      </c>
      <c r="D27" s="14">
        <f>[23]Março!$B$7</f>
        <v>25.829166666666666</v>
      </c>
      <c r="E27" s="14">
        <f>[23]Março!$B$8</f>
        <v>26.762499999999999</v>
      </c>
      <c r="F27" s="14">
        <f>[23]Março!$B$9</f>
        <v>24.795833333333334</v>
      </c>
      <c r="G27" s="14">
        <f>[23]Março!$B$10</f>
        <v>25.058333333333337</v>
      </c>
      <c r="H27" s="14">
        <f>[23]Março!$B$11</f>
        <v>27.150000000000002</v>
      </c>
      <c r="I27" s="14">
        <f>[23]Março!$B$12</f>
        <v>27.899999999999995</v>
      </c>
      <c r="J27" s="14">
        <f>[23]Março!$B$13</f>
        <v>28.670833333333331</v>
      </c>
      <c r="K27" s="14">
        <f>[23]Março!$B$14</f>
        <v>27.2</v>
      </c>
      <c r="L27" s="14">
        <f>[23]Março!$B$15</f>
        <v>26.645833333333332</v>
      </c>
      <c r="M27" s="14">
        <f>[23]Março!$B$16</f>
        <v>27.424999999999994</v>
      </c>
      <c r="N27" s="14">
        <f>[23]Março!$B$17</f>
        <v>25.191666666666663</v>
      </c>
      <c r="O27" s="14">
        <f>[23]Março!$B$18</f>
        <v>25.283333333333328</v>
      </c>
      <c r="P27" s="14">
        <f>[23]Março!$B$19</f>
        <v>26.433333333333326</v>
      </c>
      <c r="Q27" s="14">
        <f>[23]Março!$B$20</f>
        <v>26.070833333333329</v>
      </c>
      <c r="R27" s="14">
        <f>[23]Março!$B$21</f>
        <v>22.912499999999998</v>
      </c>
      <c r="S27" s="14">
        <f>[23]Março!$B$22</f>
        <v>23.137500000000003</v>
      </c>
      <c r="T27" s="14">
        <f>[23]Março!$B$23</f>
        <v>23.470833333333331</v>
      </c>
      <c r="U27" s="14">
        <f>[23]Março!$B$24</f>
        <v>23.195833333333336</v>
      </c>
      <c r="V27" s="14">
        <f>[23]Março!$B$25</f>
        <v>23.841666666666665</v>
      </c>
      <c r="W27" s="14">
        <f>[23]Março!$B$26</f>
        <v>24.549999999999994</v>
      </c>
      <c r="X27" s="14">
        <f>[23]Março!$B$27</f>
        <v>26.349999999999998</v>
      </c>
      <c r="Y27" s="14">
        <f>[23]Março!$B$28</f>
        <v>26.379166666666666</v>
      </c>
      <c r="Z27" s="14">
        <f>[23]Março!$B$29</f>
        <v>26.162499999999998</v>
      </c>
      <c r="AA27" s="14">
        <f>[23]Março!$B$30</f>
        <v>24.429166666666671</v>
      </c>
      <c r="AB27" s="14">
        <f>[23]Março!$B$31</f>
        <v>23.67916666666666</v>
      </c>
      <c r="AC27" s="14">
        <f>[23]Março!$B$32</f>
        <v>24.425000000000008</v>
      </c>
      <c r="AD27" s="14">
        <f>[23]Março!$B$33</f>
        <v>23.983333333333331</v>
      </c>
      <c r="AE27" s="14">
        <f>[23]Março!$B$34</f>
        <v>24.166666666666668</v>
      </c>
      <c r="AF27" s="14">
        <f>[23]Março!$B$35</f>
        <v>23.329166666666669</v>
      </c>
      <c r="AG27" s="75">
        <f t="shared" si="3"/>
        <v>25.416801075268818</v>
      </c>
    </row>
    <row r="28" spans="1:34" ht="17.100000000000001" customHeight="1" x14ac:dyDescent="0.2">
      <c r="A28" s="73" t="s">
        <v>18</v>
      </c>
      <c r="B28" s="14">
        <f>[24]Março!$B$5</f>
        <v>23.224999999999998</v>
      </c>
      <c r="C28" s="14">
        <f>[24]Março!$B$6</f>
        <v>24.029166666666665</v>
      </c>
      <c r="D28" s="14">
        <f>[24]Março!$B$7</f>
        <v>24.895833333333332</v>
      </c>
      <c r="E28" s="14">
        <f>[24]Março!$B$8</f>
        <v>24.691666666666666</v>
      </c>
      <c r="F28" s="14">
        <f>[24]Março!$B$9</f>
        <v>23.662499999999998</v>
      </c>
      <c r="G28" s="14">
        <f>[24]Março!$B$10</f>
        <v>22.808333333333337</v>
      </c>
      <c r="H28" s="14">
        <f>[24]Março!$B$11</f>
        <v>24.000000000000004</v>
      </c>
      <c r="I28" s="14">
        <f>[24]Março!$B$12</f>
        <v>25.987499999999997</v>
      </c>
      <c r="J28" s="14">
        <f>[24]Março!$B$13</f>
        <v>26.537499999999998</v>
      </c>
      <c r="K28" s="14">
        <f>[24]Março!$B$14</f>
        <v>24.224999999999998</v>
      </c>
      <c r="L28" s="14">
        <f>[24]Março!$B$15</f>
        <v>24.766666666666669</v>
      </c>
      <c r="M28" s="14">
        <f>[24]Março!$B$16</f>
        <v>25.562500000000004</v>
      </c>
      <c r="N28" s="14">
        <f>[24]Março!$B$17</f>
        <v>23.279166666666669</v>
      </c>
      <c r="O28" s="14">
        <f>[24]Março!$B$18</f>
        <v>23.933333333333337</v>
      </c>
      <c r="P28" s="14">
        <f>[24]Março!$B$19</f>
        <v>24.987500000000001</v>
      </c>
      <c r="Q28" s="14">
        <f>[24]Março!$B$20</f>
        <v>25.095833333333331</v>
      </c>
      <c r="R28" s="14">
        <f>[24]Março!$B$21</f>
        <v>22.887499999999999</v>
      </c>
      <c r="S28" s="14">
        <f>[24]Março!$B$22</f>
        <v>22.641666666666662</v>
      </c>
      <c r="T28" s="14">
        <f>[24]Março!$B$23</f>
        <v>23.487500000000001</v>
      </c>
      <c r="U28" s="14">
        <f>[24]Março!$B$24</f>
        <v>23.558333333333334</v>
      </c>
      <c r="V28" s="14">
        <f>[24]Março!$B$25</f>
        <v>24.320833333333336</v>
      </c>
      <c r="W28" s="14">
        <f>[24]Março!$B$26</f>
        <v>23.966666666666669</v>
      </c>
      <c r="X28" s="14">
        <f>[24]Março!$B$27</f>
        <v>24.479166666666661</v>
      </c>
      <c r="Y28" s="14">
        <f>[24]Março!$B$28</f>
        <v>24.724999999999994</v>
      </c>
      <c r="Z28" s="14">
        <f>[24]Março!$B$29</f>
        <v>24.625</v>
      </c>
      <c r="AA28" s="14">
        <f>[24]Março!$B$30</f>
        <v>23.875000000000004</v>
      </c>
      <c r="AB28" s="14">
        <f>[24]Março!$B$31</f>
        <v>23.483333333333334</v>
      </c>
      <c r="AC28" s="14">
        <f>[24]Março!$B$32</f>
        <v>23.779166666666672</v>
      </c>
      <c r="AD28" s="14">
        <f>[24]Março!$B$33</f>
        <v>24.104166666666668</v>
      </c>
      <c r="AE28" s="14">
        <f>[24]Março!$B$34</f>
        <v>24.458333333333332</v>
      </c>
      <c r="AF28" s="14">
        <f>[24]Março!$B$35</f>
        <v>28.399999999999995</v>
      </c>
      <c r="AG28" s="75">
        <f t="shared" si="3"/>
        <v>24.3380376344086</v>
      </c>
    </row>
    <row r="29" spans="1:34" ht="17.100000000000001" customHeight="1" x14ac:dyDescent="0.2">
      <c r="A29" s="73" t="s">
        <v>19</v>
      </c>
      <c r="B29" s="14">
        <f>[25]Março!$B$5</f>
        <v>25.070833333333326</v>
      </c>
      <c r="C29" s="14">
        <f>[25]Março!$B$6</f>
        <v>25.025000000000002</v>
      </c>
      <c r="D29" s="14">
        <f>[25]Março!$B$7</f>
        <v>26.266666666666666</v>
      </c>
      <c r="E29" s="14">
        <f>[25]Março!$B$8</f>
        <v>25.6875</v>
      </c>
      <c r="F29" s="14">
        <f>[25]Março!$B$9</f>
        <v>25.004166666666666</v>
      </c>
      <c r="G29" s="14">
        <f>[25]Março!$B$10</f>
        <v>25.445833333333336</v>
      </c>
      <c r="H29" s="14">
        <f>[25]Março!$B$11</f>
        <v>27.062500000000004</v>
      </c>
      <c r="I29" s="14">
        <f>[25]Março!$B$12</f>
        <v>27.8125</v>
      </c>
      <c r="J29" s="14">
        <f>[25]Março!$B$13</f>
        <v>28.833333333333332</v>
      </c>
      <c r="K29" s="14">
        <f>[25]Março!$B$14</f>
        <v>28.004166666666663</v>
      </c>
      <c r="L29" s="14">
        <f>[25]Março!$B$15</f>
        <v>27.208333333333329</v>
      </c>
      <c r="M29" s="14">
        <f>[25]Março!$B$16</f>
        <v>26.591666666666658</v>
      </c>
      <c r="N29" s="14">
        <f>[25]Março!$B$17</f>
        <v>22.816666666666666</v>
      </c>
      <c r="O29" s="14">
        <f>[25]Março!$B$18</f>
        <v>23.399999999999995</v>
      </c>
      <c r="P29" s="14">
        <f>[25]Março!$B$19</f>
        <v>26.775000000000002</v>
      </c>
      <c r="Q29" s="14">
        <f>[25]Março!$B$20</f>
        <v>24.004166666666663</v>
      </c>
      <c r="R29" s="14">
        <f>[25]Março!$B$21</f>
        <v>20.200000000000003</v>
      </c>
      <c r="S29" s="14">
        <f>[25]Março!$B$22</f>
        <v>21.654166666666669</v>
      </c>
      <c r="T29" s="14">
        <f>[25]Março!$B$23</f>
        <v>22.749999999999996</v>
      </c>
      <c r="U29" s="14">
        <f>[25]Março!$B$24</f>
        <v>23.479166666666671</v>
      </c>
      <c r="V29" s="14">
        <f>[25]Março!$B$25</f>
        <v>23.675000000000001</v>
      </c>
      <c r="W29" s="14">
        <f>[25]Março!$B$26</f>
        <v>23.729166666666668</v>
      </c>
      <c r="X29" s="14">
        <f>[25]Março!$B$27</f>
        <v>24.712499999999995</v>
      </c>
      <c r="Y29" s="14">
        <f>[25]Março!$B$28</f>
        <v>25.95</v>
      </c>
      <c r="Z29" s="14">
        <f>[25]Março!$B$29</f>
        <v>25.925000000000001</v>
      </c>
      <c r="AA29" s="14">
        <f>[25]Março!$B$30</f>
        <v>21.954166666666666</v>
      </c>
      <c r="AB29" s="14">
        <f>[25]Março!$B$31</f>
        <v>22.024999999999995</v>
      </c>
      <c r="AC29" s="14">
        <f>[25]Março!$B$32</f>
        <v>22.866666666666671</v>
      </c>
      <c r="AD29" s="14">
        <f>[25]Março!$B$33</f>
        <v>23.412499999999998</v>
      </c>
      <c r="AE29" s="14">
        <f>[25]Março!$B$34</f>
        <v>23.133333333333336</v>
      </c>
      <c r="AF29" s="14">
        <f>[25]Março!$B$35</f>
        <v>23.012499999999992</v>
      </c>
      <c r="AG29" s="75">
        <f t="shared" si="3"/>
        <v>24.628629032258058</v>
      </c>
      <c r="AH29" s="1" t="s">
        <v>50</v>
      </c>
    </row>
    <row r="30" spans="1:34" ht="17.100000000000001" customHeight="1" x14ac:dyDescent="0.2">
      <c r="A30" s="73" t="s">
        <v>31</v>
      </c>
      <c r="B30" s="14">
        <f>[26]Março!$B$5</f>
        <v>25.074999999999999</v>
      </c>
      <c r="C30" s="14">
        <f>[26]Março!$B$6</f>
        <v>24.349999999999998</v>
      </c>
      <c r="D30" s="14">
        <f>[26]Março!$B$7</f>
        <v>24.879166666666663</v>
      </c>
      <c r="E30" s="14">
        <f>[26]Março!$B$8</f>
        <v>25.820833333333336</v>
      </c>
      <c r="F30" s="14">
        <f>[26]Março!$B$9</f>
        <v>25.091666666666665</v>
      </c>
      <c r="G30" s="14">
        <f>[26]Março!$B$10</f>
        <v>24.3</v>
      </c>
      <c r="H30" s="14">
        <f>[26]Março!$B$11</f>
        <v>26.020833333333339</v>
      </c>
      <c r="I30" s="14">
        <f>[26]Março!$B$12</f>
        <v>26.770833333333332</v>
      </c>
      <c r="J30" s="14">
        <f>[26]Março!$B$13</f>
        <v>28.024999999999995</v>
      </c>
      <c r="K30" s="14">
        <f>[26]Março!$B$14</f>
        <v>27.858333333333334</v>
      </c>
      <c r="L30" s="14">
        <f>[26]Março!$B$15</f>
        <v>25.708333333333339</v>
      </c>
      <c r="M30" s="14">
        <f>[26]Março!$B$16</f>
        <v>28.045833333333334</v>
      </c>
      <c r="N30" s="14">
        <f>[26]Março!$B$17</f>
        <v>24.816666666666666</v>
      </c>
      <c r="O30" s="14">
        <f>[26]Março!$B$18</f>
        <v>23.304166666666664</v>
      </c>
      <c r="P30" s="14">
        <f>[26]Março!$B$19</f>
        <v>25.749999999999996</v>
      </c>
      <c r="Q30" s="14">
        <f>[26]Março!$B$20</f>
        <v>25.879166666666666</v>
      </c>
      <c r="R30" s="14">
        <f>[26]Março!$B$21</f>
        <v>22.741666666666664</v>
      </c>
      <c r="S30" s="14">
        <f>[26]Março!$B$22</f>
        <v>23.062499999999996</v>
      </c>
      <c r="T30" s="14">
        <f>[26]Março!$B$23</f>
        <v>23.433333333333326</v>
      </c>
      <c r="U30" s="14">
        <f>[26]Março!$B$24</f>
        <v>23.912499999999998</v>
      </c>
      <c r="V30" s="14">
        <f>[26]Março!$B$25</f>
        <v>24.279166666666669</v>
      </c>
      <c r="W30" s="14">
        <f>[26]Março!$B$26</f>
        <v>24.250000000000004</v>
      </c>
      <c r="X30" s="14">
        <f>[26]Março!$B$27</f>
        <v>25.549999999999997</v>
      </c>
      <c r="Y30" s="14">
        <f>[26]Março!$B$28</f>
        <v>25.333333333333339</v>
      </c>
      <c r="Z30" s="14">
        <f>[26]Março!$B$29</f>
        <v>26.229166666666671</v>
      </c>
      <c r="AA30" s="14">
        <f>[26]Março!$B$30</f>
        <v>24.404166666666665</v>
      </c>
      <c r="AB30" s="14">
        <f>[26]Março!$B$31</f>
        <v>23.458333333333329</v>
      </c>
      <c r="AC30" s="14">
        <f>[26]Março!$B$32</f>
        <v>24.487499999999994</v>
      </c>
      <c r="AD30" s="14">
        <f>[26]Março!$B$33</f>
        <v>24.3</v>
      </c>
      <c r="AE30" s="14">
        <f>[26]Março!$B$34</f>
        <v>24.612500000000001</v>
      </c>
      <c r="AF30" s="14">
        <f>[26]Março!$B$35</f>
        <v>24.075000000000003</v>
      </c>
      <c r="AG30" s="75">
        <f t="shared" si="3"/>
        <v>25.026612903225807</v>
      </c>
    </row>
    <row r="31" spans="1:34" ht="17.100000000000001" customHeight="1" x14ac:dyDescent="0.2">
      <c r="A31" s="73" t="s">
        <v>49</v>
      </c>
      <c r="B31" s="14">
        <f>[27]Março!$B$5</f>
        <v>23.4375</v>
      </c>
      <c r="C31" s="14">
        <f>[27]Março!$B$6</f>
        <v>23.795833333333334</v>
      </c>
      <c r="D31" s="14">
        <f>[27]Março!$B$7</f>
        <v>25.491666666666674</v>
      </c>
      <c r="E31" s="14">
        <f>[27]Março!$B$8</f>
        <v>26.308333333333337</v>
      </c>
      <c r="F31" s="14">
        <f>[27]Março!$B$9</f>
        <v>24.495833333333334</v>
      </c>
      <c r="G31" s="14">
        <f>[27]Março!$B$10</f>
        <v>24.608333333333345</v>
      </c>
      <c r="H31" s="14">
        <f>[27]Março!$B$11</f>
        <v>24.395833333333332</v>
      </c>
      <c r="I31" s="14">
        <f>[27]Março!$B$12</f>
        <v>26.324999999999992</v>
      </c>
      <c r="J31" s="14">
        <f>[27]Março!$B$13</f>
        <v>27.083333333333339</v>
      </c>
      <c r="K31" s="14">
        <f>[27]Março!$B$14</f>
        <v>25.5</v>
      </c>
      <c r="L31" s="14">
        <f>[27]Março!$B$15</f>
        <v>24.441666666666666</v>
      </c>
      <c r="M31" s="14">
        <f>[27]Março!$B$16</f>
        <v>24.833333333333332</v>
      </c>
      <c r="N31" s="14">
        <f>[27]Março!$B$17</f>
        <v>25.083333333333329</v>
      </c>
      <c r="O31" s="14">
        <f>[27]Março!$B$18</f>
        <v>25.929166666666664</v>
      </c>
      <c r="P31" s="14">
        <f>[27]Março!$B$19</f>
        <v>25.854166666666668</v>
      </c>
      <c r="Q31" s="14">
        <f>[27]Março!$B$20</f>
        <v>26.137500000000006</v>
      </c>
      <c r="R31" s="14">
        <f>[27]Março!$B$21</f>
        <v>25.108333333333334</v>
      </c>
      <c r="S31" s="14">
        <f>[27]Março!$B$22</f>
        <v>23.308333333333334</v>
      </c>
      <c r="T31" s="14">
        <f>[27]Março!$B$23</f>
        <v>24.633333333333329</v>
      </c>
      <c r="U31" s="14">
        <f>[27]Março!$B$24</f>
        <v>24.629166666666674</v>
      </c>
      <c r="V31" s="14">
        <f>[27]Março!$B$25</f>
        <v>24.912500000000005</v>
      </c>
      <c r="W31" s="14">
        <f>[27]Março!$B$26</f>
        <v>24.862500000000001</v>
      </c>
      <c r="X31" s="14">
        <f>[27]Março!$B$27</f>
        <v>25.170833333333331</v>
      </c>
      <c r="Y31" s="14">
        <f>[27]Março!$B$28</f>
        <v>26.183333333333334</v>
      </c>
      <c r="Z31" s="14">
        <f>[27]Março!$B$29</f>
        <v>24.420833333333334</v>
      </c>
      <c r="AA31" s="14">
        <f>[27]Março!$B$30</f>
        <v>25.841666666666669</v>
      </c>
      <c r="AB31" s="14">
        <f>[27]Março!$B$31</f>
        <v>24.633333333333336</v>
      </c>
      <c r="AC31" s="14">
        <f>[27]Março!$B$32</f>
        <v>23.399999999999995</v>
      </c>
      <c r="AD31" s="14">
        <f>[27]Março!$B$33</f>
        <v>25.383333333333336</v>
      </c>
      <c r="AE31" s="14">
        <f>[27]Março!$B$34</f>
        <v>25.541666666666661</v>
      </c>
      <c r="AF31" s="14">
        <f>[27]Março!$B$35</f>
        <v>24.825000000000003</v>
      </c>
      <c r="AG31" s="75">
        <f>AVERAGE(B31:AF31)</f>
        <v>25.0508064516129</v>
      </c>
    </row>
    <row r="32" spans="1:34" ht="17.100000000000001" customHeight="1" x14ac:dyDescent="0.2">
      <c r="A32" s="73" t="s">
        <v>20</v>
      </c>
      <c r="B32" s="14">
        <f>[28]Março!$B$5</f>
        <v>27.329166666666669</v>
      </c>
      <c r="C32" s="14">
        <f>[28]Março!$B$6</f>
        <v>26.458333333333329</v>
      </c>
      <c r="D32" s="14">
        <f>[28]Março!$B$7</f>
        <v>25.620833333333326</v>
      </c>
      <c r="E32" s="14">
        <f>[28]Março!$B$8</f>
        <v>25.925000000000008</v>
      </c>
      <c r="F32" s="14">
        <f>[28]Março!$B$9</f>
        <v>26.016666666666666</v>
      </c>
      <c r="G32" s="14">
        <f>[28]Março!$B$10</f>
        <v>25.587500000000002</v>
      </c>
      <c r="H32" s="14">
        <f>[28]Março!$B$11</f>
        <v>27.699999999999992</v>
      </c>
      <c r="I32" s="14">
        <f>[28]Março!$B$12</f>
        <v>29.375</v>
      </c>
      <c r="J32" s="14">
        <f>[28]Março!$B$13</f>
        <v>30.187499999999996</v>
      </c>
      <c r="K32" s="14">
        <f>[28]Março!$B$14</f>
        <v>28.791666666666661</v>
      </c>
      <c r="L32" s="14">
        <f>[28]Março!$B$15</f>
        <v>28.012500000000003</v>
      </c>
      <c r="M32" s="14">
        <f>[28]Março!$B$16</f>
        <v>29.587500000000002</v>
      </c>
      <c r="N32" s="14">
        <f>[28]Março!$B$17</f>
        <v>27.770833333333339</v>
      </c>
      <c r="O32" s="14">
        <f>[28]Março!$B$18</f>
        <v>28.566666666666659</v>
      </c>
      <c r="P32" s="14">
        <f>[28]Março!$B$19</f>
        <v>28.808333333333337</v>
      </c>
      <c r="Q32" s="14">
        <f>[28]Março!$B$20</f>
        <v>29.620833333333326</v>
      </c>
      <c r="R32" s="14">
        <f>[28]Março!$B$21</f>
        <v>27.387499999999992</v>
      </c>
      <c r="S32" s="14">
        <f>[28]Março!$B$22</f>
        <v>23.295833333333334</v>
      </c>
      <c r="T32" s="14">
        <f>[28]Março!$B$23</f>
        <v>24.887500000000003</v>
      </c>
      <c r="U32" s="14">
        <f>[28]Março!$B$24</f>
        <v>25.029166666666669</v>
      </c>
      <c r="V32" s="14">
        <f>[28]Março!$B$25</f>
        <v>25.712500000000002</v>
      </c>
      <c r="W32" s="14">
        <f>[28]Março!$B$26</f>
        <v>26.854166666666668</v>
      </c>
      <c r="X32" s="14">
        <f>[28]Março!$B$27</f>
        <v>27.412499999999998</v>
      </c>
      <c r="Y32" s="14">
        <f>[28]Março!$B$28</f>
        <v>28.120833333333337</v>
      </c>
      <c r="Z32" s="14">
        <f>[28]Março!$B$29</f>
        <v>29.074999999999999</v>
      </c>
      <c r="AA32" s="14">
        <f>[28]Março!$B$30</f>
        <v>27.854166666666668</v>
      </c>
      <c r="AB32" s="14">
        <f>[28]Março!$B$31</f>
        <v>25.058333333333334</v>
      </c>
      <c r="AC32" s="14">
        <f>[28]Março!$B$32</f>
        <v>26.066666666666663</v>
      </c>
      <c r="AD32" s="14">
        <f>[28]Março!$B$33</f>
        <v>25.779166666666669</v>
      </c>
      <c r="AE32" s="14">
        <f>[28]Março!$B$34</f>
        <v>25.099999999999998</v>
      </c>
      <c r="AF32" s="14">
        <f>[28]Março!$B$35</f>
        <v>25.733333333333334</v>
      </c>
      <c r="AG32" s="75">
        <f t="shared" si="3"/>
        <v>27.055645161290322</v>
      </c>
    </row>
    <row r="33" spans="1:35" s="5" customFormat="1" ht="17.100000000000001" customHeight="1" x14ac:dyDescent="0.2">
      <c r="A33" s="76" t="s">
        <v>34</v>
      </c>
      <c r="B33" s="22">
        <f t="shared" ref="B33:AG33" si="4">AVERAGE(B5:B32)</f>
        <v>25.861858974358974</v>
      </c>
      <c r="C33" s="22">
        <f t="shared" si="4"/>
        <v>25.661858974358974</v>
      </c>
      <c r="D33" s="22">
        <f t="shared" si="4"/>
        <v>25.89599358974359</v>
      </c>
      <c r="E33" s="22">
        <f t="shared" si="4"/>
        <v>26.09551282051282</v>
      </c>
      <c r="F33" s="22">
        <f t="shared" si="4"/>
        <v>24.824679487179488</v>
      </c>
      <c r="G33" s="22">
        <f t="shared" si="4"/>
        <v>24.980490523968779</v>
      </c>
      <c r="H33" s="22">
        <f t="shared" si="4"/>
        <v>26.631089743589744</v>
      </c>
      <c r="I33" s="22">
        <f t="shared" si="4"/>
        <v>27.796955128205127</v>
      </c>
      <c r="J33" s="22">
        <f t="shared" si="4"/>
        <v>28.457692307692305</v>
      </c>
      <c r="K33" s="22">
        <f t="shared" si="4"/>
        <v>27.764814814814812</v>
      </c>
      <c r="L33" s="22">
        <f t="shared" si="4"/>
        <v>26.847091642924983</v>
      </c>
      <c r="M33" s="22">
        <f t="shared" si="4"/>
        <v>27.54984567901235</v>
      </c>
      <c r="N33" s="22">
        <f t="shared" si="4"/>
        <v>25.403549382716054</v>
      </c>
      <c r="O33" s="22">
        <f t="shared" si="4"/>
        <v>25.60864197530864</v>
      </c>
      <c r="P33" s="22">
        <f t="shared" si="4"/>
        <v>26.720833333333328</v>
      </c>
      <c r="Q33" s="22">
        <f t="shared" si="4"/>
        <v>25.852469135802469</v>
      </c>
      <c r="R33" s="22">
        <f t="shared" si="4"/>
        <v>23.43308080808081</v>
      </c>
      <c r="S33" s="22">
        <f t="shared" si="4"/>
        <v>22.844925706338753</v>
      </c>
      <c r="T33" s="22">
        <f t="shared" si="4"/>
        <v>23.885802469135797</v>
      </c>
      <c r="U33" s="22">
        <f t="shared" si="4"/>
        <v>24.436249999999998</v>
      </c>
      <c r="V33" s="22">
        <f t="shared" si="4"/>
        <v>24.919070512820511</v>
      </c>
      <c r="W33" s="22">
        <f t="shared" si="4"/>
        <v>25.008479532163737</v>
      </c>
      <c r="X33" s="22">
        <f t="shared" si="4"/>
        <v>25.77241927825261</v>
      </c>
      <c r="Y33" s="22">
        <f t="shared" si="4"/>
        <v>26.430956790123464</v>
      </c>
      <c r="Z33" s="22">
        <f t="shared" si="4"/>
        <v>26.888117283950617</v>
      </c>
      <c r="AA33" s="22">
        <f t="shared" si="4"/>
        <v>25.144320987654321</v>
      </c>
      <c r="AB33" s="22">
        <f t="shared" si="4"/>
        <v>24.089197530864201</v>
      </c>
      <c r="AC33" s="22">
        <f t="shared" si="4"/>
        <v>24.846759259259258</v>
      </c>
      <c r="AD33" s="22">
        <f t="shared" si="4"/>
        <v>25.130041152263374</v>
      </c>
      <c r="AE33" s="22">
        <f t="shared" si="4"/>
        <v>24.995730452674895</v>
      </c>
      <c r="AF33" s="22">
        <f t="shared" si="4"/>
        <v>25.296913580246922</v>
      </c>
      <c r="AG33" s="75">
        <f t="shared" si="4"/>
        <v>25.647072577310492</v>
      </c>
      <c r="AH33" s="8"/>
    </row>
    <row r="34" spans="1:35" x14ac:dyDescent="0.2">
      <c r="A34" s="66"/>
      <c r="B34" s="67"/>
      <c r="C34" s="67"/>
      <c r="D34" s="67" t="s">
        <v>136</v>
      </c>
      <c r="E34" s="67"/>
      <c r="F34" s="67"/>
      <c r="G34" s="67"/>
      <c r="H34" s="68"/>
      <c r="I34" s="68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92"/>
      <c r="AE34" s="93"/>
      <c r="AF34" s="94"/>
      <c r="AG34" s="95"/>
      <c r="AH34"/>
    </row>
    <row r="35" spans="1:35" x14ac:dyDescent="0.2">
      <c r="A35" s="66"/>
      <c r="B35" s="69" t="s">
        <v>137</v>
      </c>
      <c r="C35" s="69"/>
      <c r="D35" s="69"/>
      <c r="E35" s="69"/>
      <c r="F35" s="69"/>
      <c r="G35" s="69"/>
      <c r="H35" s="69"/>
      <c r="I35" s="69"/>
      <c r="J35" s="70"/>
      <c r="K35" s="70"/>
      <c r="L35" s="70"/>
      <c r="M35" s="70" t="s">
        <v>51</v>
      </c>
      <c r="N35" s="70"/>
      <c r="O35" s="70"/>
      <c r="P35" s="70"/>
      <c r="Q35" s="70"/>
      <c r="R35" s="70"/>
      <c r="S35" s="70"/>
      <c r="T35" s="135" t="s">
        <v>134</v>
      </c>
      <c r="U35" s="135"/>
      <c r="V35" s="135"/>
      <c r="W35" s="135"/>
      <c r="X35" s="135"/>
      <c r="Y35" s="70"/>
      <c r="Z35" s="70"/>
      <c r="AA35" s="70"/>
      <c r="AB35" s="70"/>
      <c r="AC35" s="70"/>
      <c r="AD35" s="92"/>
      <c r="AE35" s="70"/>
      <c r="AF35" s="70"/>
      <c r="AG35" s="96"/>
      <c r="AH35" s="2"/>
    </row>
    <row r="36" spans="1:35" x14ac:dyDescent="0.2">
      <c r="A36" s="97"/>
      <c r="B36" s="70"/>
      <c r="C36" s="70"/>
      <c r="D36" s="70"/>
      <c r="E36" s="70"/>
      <c r="F36" s="70"/>
      <c r="G36" s="70"/>
      <c r="H36" s="70"/>
      <c r="I36" s="70"/>
      <c r="J36" s="71"/>
      <c r="K36" s="71"/>
      <c r="L36" s="71"/>
      <c r="M36" s="71" t="s">
        <v>52</v>
      </c>
      <c r="N36" s="71"/>
      <c r="O36" s="71"/>
      <c r="P36" s="71"/>
      <c r="Q36" s="70"/>
      <c r="R36" s="70"/>
      <c r="S36" s="70"/>
      <c r="T36" s="136" t="s">
        <v>135</v>
      </c>
      <c r="U36" s="136"/>
      <c r="V36" s="136"/>
      <c r="W36" s="136"/>
      <c r="X36" s="136"/>
      <c r="Y36" s="70"/>
      <c r="Z36" s="70"/>
      <c r="AA36" s="70"/>
      <c r="AB36" s="70"/>
      <c r="AC36" s="70"/>
      <c r="AD36" s="92"/>
      <c r="AE36" s="93"/>
      <c r="AF36" s="94"/>
      <c r="AG36" s="98"/>
      <c r="AH36" s="2"/>
      <c r="AI36" s="2"/>
    </row>
    <row r="37" spans="1:35" x14ac:dyDescent="0.2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92"/>
      <c r="AE37" s="93"/>
      <c r="AF37" s="94"/>
      <c r="AG37" s="99"/>
      <c r="AH37" s="18"/>
      <c r="AI37" s="2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2"/>
    </row>
    <row r="39" spans="1:35" x14ac:dyDescent="0.2">
      <c r="L39" s="2" t="s">
        <v>50</v>
      </c>
      <c r="U39" s="2" t="s">
        <v>50</v>
      </c>
    </row>
    <row r="40" spans="1:35" x14ac:dyDescent="0.2">
      <c r="E40" s="2" t="s">
        <v>50</v>
      </c>
    </row>
    <row r="50" spans="9:9" x14ac:dyDescent="0.2">
      <c r="I50" s="2" t="s">
        <v>50</v>
      </c>
    </row>
  </sheetData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opLeftCell="E16" zoomScale="90" zoomScaleNormal="90" workbookViewId="0">
      <selection activeCell="T45" sqref="T45"/>
    </sheetView>
  </sheetViews>
  <sheetFormatPr defaultRowHeight="12.75" x14ac:dyDescent="0.2"/>
  <cols>
    <col min="1" max="1" width="18.85546875" style="2" customWidth="1"/>
    <col min="2" max="2" width="5.7109375" style="2" customWidth="1"/>
    <col min="3" max="4" width="6.28515625" style="2" customWidth="1"/>
    <col min="5" max="5" width="6.42578125" style="2" customWidth="1"/>
    <col min="6" max="7" width="6" style="2" customWidth="1"/>
    <col min="8" max="8" width="6.7109375" style="2" customWidth="1"/>
    <col min="9" max="9" width="6.140625" style="2" customWidth="1"/>
    <col min="10" max="10" width="5.5703125" style="2" customWidth="1"/>
    <col min="11" max="11" width="7" style="2" customWidth="1"/>
    <col min="12" max="12" width="6.42578125" style="2" customWidth="1"/>
    <col min="13" max="13" width="6.140625" style="2" customWidth="1"/>
    <col min="14" max="14" width="6.42578125" style="2" customWidth="1"/>
    <col min="15" max="16" width="6.28515625" style="2" customWidth="1"/>
    <col min="17" max="18" width="6" style="2" customWidth="1"/>
    <col min="19" max="19" width="6.28515625" style="2" customWidth="1"/>
    <col min="20" max="20" width="6.140625" style="2" customWidth="1"/>
    <col min="21" max="21" width="6.42578125" style="2" customWidth="1"/>
    <col min="22" max="23" width="6" style="2" customWidth="1"/>
    <col min="24" max="24" width="5" style="2" customWidth="1"/>
    <col min="25" max="25" width="6.140625" style="2" customWidth="1"/>
    <col min="26" max="26" width="6.28515625" style="2" customWidth="1"/>
    <col min="27" max="27" width="6.42578125" style="2" customWidth="1"/>
    <col min="28" max="28" width="7.140625" style="2" customWidth="1"/>
    <col min="29" max="29" width="5.5703125" style="2" customWidth="1"/>
    <col min="30" max="30" width="6.42578125" style="2" customWidth="1"/>
    <col min="31" max="31" width="6.5703125" style="2" customWidth="1"/>
    <col min="32" max="32" width="6.28515625" style="2" customWidth="1"/>
    <col min="33" max="33" width="8.85546875" style="9" bestFit="1" customWidth="1"/>
    <col min="34" max="34" width="8.28515625" style="1" bestFit="1" customWidth="1"/>
    <col min="35" max="35" width="16.140625" style="13" bestFit="1" customWidth="1"/>
  </cols>
  <sheetData>
    <row r="1" spans="1:36" ht="20.100000000000001" customHeight="1" x14ac:dyDescent="0.2">
      <c r="A1" s="131" t="s">
        <v>30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87"/>
    </row>
    <row r="2" spans="1:36" s="4" customFormat="1" ht="20.100000000000001" customHeight="1" x14ac:dyDescent="0.2">
      <c r="A2" s="134" t="s">
        <v>21</v>
      </c>
      <c r="B2" s="129" t="s">
        <v>132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88" t="s">
        <v>53</v>
      </c>
    </row>
    <row r="3" spans="1:36" s="5" customFormat="1" ht="20.100000000000001" customHeight="1" x14ac:dyDescent="0.2">
      <c r="A3" s="134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31" t="s">
        <v>44</v>
      </c>
      <c r="AH3" s="26" t="s">
        <v>41</v>
      </c>
      <c r="AI3" s="88" t="s">
        <v>54</v>
      </c>
    </row>
    <row r="4" spans="1:36" s="5" customFormat="1" ht="20.100000000000001" customHeight="1" x14ac:dyDescent="0.2">
      <c r="A4" s="134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32" t="s">
        <v>39</v>
      </c>
      <c r="AH4" s="26" t="s">
        <v>39</v>
      </c>
      <c r="AI4" s="89"/>
    </row>
    <row r="5" spans="1:36" s="5" customFormat="1" ht="20.100000000000001" customHeight="1" x14ac:dyDescent="0.2">
      <c r="A5" s="73" t="s">
        <v>45</v>
      </c>
      <c r="B5" s="14">
        <f>[1]Março!$K$5</f>
        <v>0</v>
      </c>
      <c r="C5" s="14">
        <f>[1]Março!$K$6</f>
        <v>0</v>
      </c>
      <c r="D5" s="14">
        <f>[1]Março!$K$7</f>
        <v>68.400000000000006</v>
      </c>
      <c r="E5" s="14">
        <f>[1]Março!$K$8</f>
        <v>8.4</v>
      </c>
      <c r="F5" s="14">
        <f>[1]Março!$K$9</f>
        <v>14.6</v>
      </c>
      <c r="G5" s="14">
        <f>[1]Março!$K$10</f>
        <v>13</v>
      </c>
      <c r="H5" s="14">
        <f>[1]Março!$K$11</f>
        <v>0</v>
      </c>
      <c r="I5" s="14">
        <f>[1]Março!$K$12</f>
        <v>0</v>
      </c>
      <c r="J5" s="14">
        <f>[1]Março!$K$13</f>
        <v>0</v>
      </c>
      <c r="K5" s="14">
        <f>[1]Março!$K$14</f>
        <v>4.2</v>
      </c>
      <c r="L5" s="14">
        <f>[1]Março!$K$15</f>
        <v>2.6</v>
      </c>
      <c r="M5" s="14">
        <f>[1]Março!$K$16</f>
        <v>0</v>
      </c>
      <c r="N5" s="14">
        <f>[1]Março!$K$17</f>
        <v>1.4000000000000001</v>
      </c>
      <c r="O5" s="14">
        <f>[1]Março!$K$18</f>
        <v>0</v>
      </c>
      <c r="P5" s="14">
        <f>[1]Março!$K$19</f>
        <v>0.8</v>
      </c>
      <c r="Q5" s="14">
        <f>[1]Março!$K$20</f>
        <v>0</v>
      </c>
      <c r="R5" s="14">
        <f>[1]Março!$K$21</f>
        <v>0</v>
      </c>
      <c r="S5" s="14">
        <f>[1]Março!$K$22</f>
        <v>8</v>
      </c>
      <c r="T5" s="14">
        <f>[1]Março!$K$23</f>
        <v>0</v>
      </c>
      <c r="U5" s="14">
        <f>[1]Março!$K$24</f>
        <v>0</v>
      </c>
      <c r="V5" s="14">
        <f>[1]Março!$K$25</f>
        <v>0</v>
      </c>
      <c r="W5" s="14">
        <f>[1]Março!$K$26</f>
        <v>0</v>
      </c>
      <c r="X5" s="14">
        <f>[1]Março!$K$27</f>
        <v>5.2</v>
      </c>
      <c r="Y5" s="14">
        <f>[1]Março!$K$28</f>
        <v>0</v>
      </c>
      <c r="Z5" s="14">
        <f>[1]Março!$K$29</f>
        <v>0</v>
      </c>
      <c r="AA5" s="14">
        <f>[1]Março!$K$30</f>
        <v>10.4</v>
      </c>
      <c r="AB5" s="14">
        <f>[1]Março!$K$31</f>
        <v>8.5999999999999979</v>
      </c>
      <c r="AC5" s="14">
        <f>[1]Março!$K$32</f>
        <v>0</v>
      </c>
      <c r="AD5" s="14">
        <f>[1]Março!$K$33</f>
        <v>0</v>
      </c>
      <c r="AE5" s="14">
        <f>[1]Março!$K$34</f>
        <v>0</v>
      </c>
      <c r="AF5" s="14">
        <f>[1]Março!$K$35</f>
        <v>0</v>
      </c>
      <c r="AG5" s="25">
        <f>SUM(B5:AF5)</f>
        <v>145.6</v>
      </c>
      <c r="AH5" s="33">
        <f>MAX(B5:AF5)</f>
        <v>68.400000000000006</v>
      </c>
      <c r="AI5" s="90">
        <f t="shared" ref="AI5:AI30" si="1">COUNTIF(B5:AF5,"=0,0")</f>
        <v>19</v>
      </c>
    </row>
    <row r="6" spans="1:36" ht="17.100000000000001" customHeight="1" x14ac:dyDescent="0.2">
      <c r="A6" s="73" t="s">
        <v>0</v>
      </c>
      <c r="B6" s="14">
        <f>[2]Março!$K$5</f>
        <v>0.4</v>
      </c>
      <c r="C6" s="14">
        <f>[2]Março!$K$6</f>
        <v>6.6</v>
      </c>
      <c r="D6" s="14">
        <f>[2]Março!$K$7</f>
        <v>12.8</v>
      </c>
      <c r="E6" s="14">
        <f>[2]Março!$K$8</f>
        <v>10.000000000000004</v>
      </c>
      <c r="F6" s="14">
        <f>[2]Março!$K$9</f>
        <v>5.200000000000002</v>
      </c>
      <c r="G6" s="14">
        <f>[2]Março!$K$10</f>
        <v>2.8000000000000003</v>
      </c>
      <c r="H6" s="14">
        <f>[2]Março!$K$11</f>
        <v>0</v>
      </c>
      <c r="I6" s="14">
        <f>[2]Março!$K$12</f>
        <v>0</v>
      </c>
      <c r="J6" s="14">
        <f>[2]Março!$K$13</f>
        <v>0</v>
      </c>
      <c r="K6" s="14">
        <f>[2]Março!$K$14</f>
        <v>0</v>
      </c>
      <c r="L6" s="14">
        <f>[2]Março!$K$15</f>
        <v>0</v>
      </c>
      <c r="M6" s="14">
        <f>[2]Março!$K$16</f>
        <v>1.2</v>
      </c>
      <c r="N6" s="14">
        <f>[2]Março!$K$17</f>
        <v>4.4000000000000012</v>
      </c>
      <c r="O6" s="14">
        <f>[2]Março!$K$18</f>
        <v>2.8000000000000003</v>
      </c>
      <c r="P6" s="14">
        <f>[2]Março!$K$19</f>
        <v>0</v>
      </c>
      <c r="Q6" s="14">
        <f>[2]Março!$K$20</f>
        <v>5</v>
      </c>
      <c r="R6" s="14">
        <f>[2]Março!$K$21</f>
        <v>23</v>
      </c>
      <c r="S6" s="14">
        <f>[2]Março!$K$22</f>
        <v>0.8</v>
      </c>
      <c r="T6" s="14">
        <f>[2]Março!$K$23</f>
        <v>0</v>
      </c>
      <c r="U6" s="14">
        <f>[2]Março!$K$24</f>
        <v>0</v>
      </c>
      <c r="V6" s="14">
        <f>[2]Março!$K$25</f>
        <v>0</v>
      </c>
      <c r="W6" s="14">
        <f>[2]Março!$K$26</f>
        <v>0</v>
      </c>
      <c r="X6" s="14">
        <f>[2]Março!$K$27</f>
        <v>0</v>
      </c>
      <c r="Y6" s="14">
        <f>[2]Março!$K$28</f>
        <v>0</v>
      </c>
      <c r="Z6" s="14">
        <f>[2]Março!$K$29</f>
        <v>0</v>
      </c>
      <c r="AA6" s="14">
        <f>[2]Março!$K$30</f>
        <v>40.200000000000003</v>
      </c>
      <c r="AB6" s="14">
        <f>[2]Março!$K$31</f>
        <v>0.2</v>
      </c>
      <c r="AC6" s="14">
        <f>[2]Março!$K$32</f>
        <v>0</v>
      </c>
      <c r="AD6" s="14">
        <f>[2]Março!$K$33</f>
        <v>0</v>
      </c>
      <c r="AE6" s="14">
        <f>[2]Março!$K$34</f>
        <v>0</v>
      </c>
      <c r="AF6" s="14">
        <f>[2]Março!$K$35</f>
        <v>0</v>
      </c>
      <c r="AG6" s="25">
        <f t="shared" ref="AG6:AG17" si="2">SUM(B6:AF6)</f>
        <v>115.4</v>
      </c>
      <c r="AH6" s="27">
        <f>MAX(B6:AF6)</f>
        <v>40.200000000000003</v>
      </c>
      <c r="AI6" s="90">
        <f t="shared" si="1"/>
        <v>17</v>
      </c>
    </row>
    <row r="7" spans="1:36" ht="17.100000000000001" customHeight="1" x14ac:dyDescent="0.2">
      <c r="A7" s="73" t="s">
        <v>1</v>
      </c>
      <c r="B7" s="14">
        <f>[3]Março!$K$5</f>
        <v>0</v>
      </c>
      <c r="C7" s="14">
        <f>[3]Março!$K$6</f>
        <v>0.4</v>
      </c>
      <c r="D7" s="14">
        <f>[3]Março!$K$7</f>
        <v>0.60000000000000009</v>
      </c>
      <c r="E7" s="14">
        <f>[3]Março!$K$8</f>
        <v>0</v>
      </c>
      <c r="F7" s="14">
        <f>[3]Março!$K$9</f>
        <v>44.4</v>
      </c>
      <c r="G7" s="14">
        <f>[3]Março!$K$10</f>
        <v>0</v>
      </c>
      <c r="H7" s="14">
        <f>[3]Março!$K$11</f>
        <v>0.4</v>
      </c>
      <c r="I7" s="14">
        <f>[3]Março!$K$12</f>
        <v>1</v>
      </c>
      <c r="J7" s="14">
        <f>[3]Março!$K$13</f>
        <v>0</v>
      </c>
      <c r="K7" s="14">
        <f>[3]Março!$K$14</f>
        <v>0</v>
      </c>
      <c r="L7" s="14">
        <f>[3]Março!$K$15</f>
        <v>0</v>
      </c>
      <c r="M7" s="14">
        <f>[3]Março!$K$16</f>
        <v>0</v>
      </c>
      <c r="N7" s="14">
        <f>[3]Março!$K$17</f>
        <v>1</v>
      </c>
      <c r="O7" s="14">
        <f>[3]Março!$K$18</f>
        <v>13.2</v>
      </c>
      <c r="P7" s="14">
        <f>[3]Março!$K$19</f>
        <v>0</v>
      </c>
      <c r="Q7" s="14">
        <f>[3]Março!$K$20</f>
        <v>68</v>
      </c>
      <c r="R7" s="14">
        <f>[3]Março!$K$21</f>
        <v>0.8</v>
      </c>
      <c r="S7" s="14">
        <f>[3]Março!$K$22</f>
        <v>0</v>
      </c>
      <c r="T7" s="14">
        <f>[3]Março!$K$23</f>
        <v>0</v>
      </c>
      <c r="U7" s="14">
        <f>[3]Março!$K$24</f>
        <v>0</v>
      </c>
      <c r="V7" s="14">
        <f>[3]Março!$K$25</f>
        <v>0</v>
      </c>
      <c r="W7" s="14">
        <f>[3]Março!$K$26</f>
        <v>0</v>
      </c>
      <c r="X7" s="14">
        <f>[3]Março!$K$27</f>
        <v>0</v>
      </c>
      <c r="Y7" s="14">
        <f>[3]Março!$K$28</f>
        <v>0</v>
      </c>
      <c r="Z7" s="14">
        <f>[3]Março!$K$29</f>
        <v>0</v>
      </c>
      <c r="AA7" s="14">
        <f>[3]Março!$K$30</f>
        <v>0</v>
      </c>
      <c r="AB7" s="14">
        <f>[3]Março!$K$31</f>
        <v>0</v>
      </c>
      <c r="AC7" s="14">
        <f>[3]Março!$K$32</f>
        <v>4.5999999999999996</v>
      </c>
      <c r="AD7" s="14">
        <f>[3]Março!$K$33</f>
        <v>0.2</v>
      </c>
      <c r="AE7" s="14">
        <f>[3]Março!$K$34</f>
        <v>0</v>
      </c>
      <c r="AF7" s="14">
        <f>[3]Março!$K$35</f>
        <v>0</v>
      </c>
      <c r="AG7" s="25">
        <f t="shared" si="2"/>
        <v>134.6</v>
      </c>
      <c r="AH7" s="27">
        <f t="shared" ref="AH7:AH17" si="3">MAX(B7:AF7)</f>
        <v>68</v>
      </c>
      <c r="AI7" s="90">
        <f t="shared" si="1"/>
        <v>20</v>
      </c>
    </row>
    <row r="8" spans="1:36" ht="17.100000000000001" customHeight="1" x14ac:dyDescent="0.2">
      <c r="A8" s="73" t="s">
        <v>55</v>
      </c>
      <c r="B8" s="14">
        <f>[4]Março!$K$5</f>
        <v>0</v>
      </c>
      <c r="C8" s="14">
        <f>[4]Março!$K$6</f>
        <v>1</v>
      </c>
      <c r="D8" s="14">
        <f>[4]Março!$K$7</f>
        <v>34.599999999999994</v>
      </c>
      <c r="E8" s="14">
        <f>[4]Março!$K$8</f>
        <v>0.2</v>
      </c>
      <c r="F8" s="14">
        <f>[4]Março!$K$9</f>
        <v>18.399999999999999</v>
      </c>
      <c r="G8" s="14">
        <f>[4]Março!$K$10</f>
        <v>0.60000000000000009</v>
      </c>
      <c r="H8" s="14">
        <f>[4]Março!$K$11</f>
        <v>0</v>
      </c>
      <c r="I8" s="14">
        <f>[4]Março!$K$12</f>
        <v>0</v>
      </c>
      <c r="J8" s="14">
        <f>[4]Março!$K$13</f>
        <v>0</v>
      </c>
      <c r="K8" s="14">
        <f>[4]Março!$K$14</f>
        <v>0</v>
      </c>
      <c r="L8" s="14">
        <f>[4]Março!$K$15</f>
        <v>0</v>
      </c>
      <c r="M8" s="14">
        <f>[4]Março!$K$16</f>
        <v>0</v>
      </c>
      <c r="N8" s="14">
        <f>[4]Março!$K$17</f>
        <v>0</v>
      </c>
      <c r="O8" s="14">
        <f>[4]Março!$K$18</f>
        <v>12.6</v>
      </c>
      <c r="P8" s="14">
        <f>[4]Março!$K$19</f>
        <v>0.2</v>
      </c>
      <c r="Q8" s="14">
        <f>[4]Março!$K$20</f>
        <v>0</v>
      </c>
      <c r="R8" s="14">
        <f>[4]Março!$K$21</f>
        <v>0</v>
      </c>
      <c r="S8" s="14">
        <f>[4]Março!$K$22</f>
        <v>7.2</v>
      </c>
      <c r="T8" s="14">
        <f>[4]Março!$K$23</f>
        <v>5.6</v>
      </c>
      <c r="U8" s="14">
        <f>[4]Março!$K$24</f>
        <v>0</v>
      </c>
      <c r="V8" s="14">
        <f>[4]Março!$K$25</f>
        <v>0</v>
      </c>
      <c r="W8" s="14">
        <f>[4]Março!$K$26</f>
        <v>0</v>
      </c>
      <c r="X8" s="14">
        <f>[4]Março!$K$27</f>
        <v>0</v>
      </c>
      <c r="Y8" s="14">
        <f>[4]Março!$K$28</f>
        <v>0</v>
      </c>
      <c r="Z8" s="14">
        <f>[4]Março!$K$29</f>
        <v>0</v>
      </c>
      <c r="AA8" s="14">
        <f>[4]Março!$K$30</f>
        <v>11</v>
      </c>
      <c r="AB8" s="14">
        <f>[4]Março!$K$31</f>
        <v>38.799999999999997</v>
      </c>
      <c r="AC8" s="14">
        <f>[4]Março!$K$32</f>
        <v>0</v>
      </c>
      <c r="AD8" s="14">
        <f>[4]Março!$K$33</f>
        <v>0</v>
      </c>
      <c r="AE8" s="14">
        <f>[4]Março!$K$34</f>
        <v>0</v>
      </c>
      <c r="AF8" s="14">
        <f>[4]Março!$K$35</f>
        <v>0</v>
      </c>
      <c r="AG8" s="25">
        <f t="shared" ref="AG8" si="4">SUM(B8:AF8)</f>
        <v>130.19999999999999</v>
      </c>
      <c r="AH8" s="27">
        <f t="shared" si="3"/>
        <v>38.799999999999997</v>
      </c>
      <c r="AI8" s="90">
        <f t="shared" si="1"/>
        <v>20</v>
      </c>
    </row>
    <row r="9" spans="1:36" ht="17.100000000000001" customHeight="1" x14ac:dyDescent="0.2">
      <c r="A9" s="73" t="s">
        <v>46</v>
      </c>
      <c r="B9" s="14" t="str">
        <f>[5]Março!$K$5</f>
        <v>*</v>
      </c>
      <c r="C9" s="14" t="str">
        <f>[5]Março!$K$6</f>
        <v>*</v>
      </c>
      <c r="D9" s="14" t="str">
        <f>[5]Março!$K$7</f>
        <v>*</v>
      </c>
      <c r="E9" s="14" t="str">
        <f>[5]Março!$K$8</f>
        <v>*</v>
      </c>
      <c r="F9" s="14" t="str">
        <f>[5]Março!$K$9</f>
        <v>*</v>
      </c>
      <c r="G9" s="14" t="str">
        <f>[5]Março!$K$10</f>
        <v>*</v>
      </c>
      <c r="H9" s="14" t="str">
        <f>[5]Março!$K$11</f>
        <v>*</v>
      </c>
      <c r="I9" s="14" t="str">
        <f>[5]Março!$K$12</f>
        <v>*</v>
      </c>
      <c r="J9" s="14" t="str">
        <f>[5]Março!$K$13</f>
        <v>*</v>
      </c>
      <c r="K9" s="14" t="str">
        <f>[5]Março!$K$14</f>
        <v>*</v>
      </c>
      <c r="L9" s="14" t="str">
        <f>[5]Março!$K$15</f>
        <v>*</v>
      </c>
      <c r="M9" s="14" t="str">
        <f>[5]Março!$K$16</f>
        <v>*</v>
      </c>
      <c r="N9" s="14" t="str">
        <f>[5]Março!$K$17</f>
        <v>*</v>
      </c>
      <c r="O9" s="14" t="str">
        <f>[5]Março!$K$18</f>
        <v>*</v>
      </c>
      <c r="P9" s="14" t="str">
        <f>[5]Março!$K$19</f>
        <v>*</v>
      </c>
      <c r="Q9" s="14" t="str">
        <f>[5]Março!$K$20</f>
        <v>*</v>
      </c>
      <c r="R9" s="14" t="str">
        <f>[5]Março!$K$21</f>
        <v>*</v>
      </c>
      <c r="S9" s="14" t="str">
        <f>[5]Março!$K$22</f>
        <v>*</v>
      </c>
      <c r="T9" s="14" t="str">
        <f>[5]Março!$K$23</f>
        <v>*</v>
      </c>
      <c r="U9" s="14" t="str">
        <f>[5]Março!$K$24</f>
        <v>*</v>
      </c>
      <c r="V9" s="14" t="str">
        <f>[5]Março!$K$25</f>
        <v>*</v>
      </c>
      <c r="W9" s="14" t="str">
        <f>[5]Março!$K$26</f>
        <v>*</v>
      </c>
      <c r="X9" s="14" t="str">
        <f>[5]Março!$K$27</f>
        <v>*</v>
      </c>
      <c r="Y9" s="14" t="str">
        <f>[5]Março!$K$28</f>
        <v>*</v>
      </c>
      <c r="Z9" s="14" t="str">
        <f>[5]Março!$K$29</f>
        <v>*</v>
      </c>
      <c r="AA9" s="14" t="str">
        <f>[5]Março!$K$30</f>
        <v>*</v>
      </c>
      <c r="AB9" s="14" t="str">
        <f>[5]Março!$K$31</f>
        <v>*</v>
      </c>
      <c r="AC9" s="14" t="str">
        <f>[5]Março!$K$32</f>
        <v>*</v>
      </c>
      <c r="AD9" s="14" t="str">
        <f>[5]Março!$K$33</f>
        <v>*</v>
      </c>
      <c r="AE9" s="14" t="str">
        <f>[5]Março!$K$34</f>
        <v>*</v>
      </c>
      <c r="AF9" s="14" t="str">
        <f>[5]Março!$K$35</f>
        <v>*</v>
      </c>
      <c r="AG9" s="25" t="s">
        <v>133</v>
      </c>
      <c r="AH9" s="27" t="s">
        <v>133</v>
      </c>
      <c r="AI9" s="90" t="s">
        <v>133</v>
      </c>
    </row>
    <row r="10" spans="1:36" ht="17.100000000000001" customHeight="1" x14ac:dyDescent="0.2">
      <c r="A10" s="73" t="s">
        <v>2</v>
      </c>
      <c r="B10" s="14">
        <f>[6]Março!$K$5</f>
        <v>25.4</v>
      </c>
      <c r="C10" s="14">
        <f>[6]Março!$K$6</f>
        <v>10.399999999999999</v>
      </c>
      <c r="D10" s="14">
        <f>[6]Março!$K$7</f>
        <v>0.6</v>
      </c>
      <c r="E10" s="14">
        <f>[6]Março!$K$8</f>
        <v>0.8</v>
      </c>
      <c r="F10" s="14">
        <f>[6]Março!$K$9</f>
        <v>17.400000000000002</v>
      </c>
      <c r="G10" s="14">
        <f>[6]Março!$K$10</f>
        <v>0.2</v>
      </c>
      <c r="H10" s="14">
        <f>[6]Março!$K$11</f>
        <v>11.599999999999998</v>
      </c>
      <c r="I10" s="14">
        <f>[6]Março!$K$12</f>
        <v>0</v>
      </c>
      <c r="J10" s="14">
        <f>[6]Março!$K$13</f>
        <v>0</v>
      </c>
      <c r="K10" s="14">
        <f>[6]Março!$K$14</f>
        <v>35.6</v>
      </c>
      <c r="L10" s="14">
        <f>[6]Março!$K$15</f>
        <v>0.2</v>
      </c>
      <c r="M10" s="14">
        <f>[6]Março!$K$16</f>
        <v>0.2</v>
      </c>
      <c r="N10" s="14">
        <f>[6]Março!$K$17</f>
        <v>0</v>
      </c>
      <c r="O10" s="14">
        <f>[6]Março!$K$18</f>
        <v>13.999999999999998</v>
      </c>
      <c r="P10" s="14">
        <f>[6]Março!$K$19</f>
        <v>0</v>
      </c>
      <c r="Q10" s="14">
        <f>[6]Março!$K$20</f>
        <v>0</v>
      </c>
      <c r="R10" s="14">
        <f>[6]Março!$K$21</f>
        <v>56.800000000000004</v>
      </c>
      <c r="S10" s="14">
        <f>[6]Março!$K$22</f>
        <v>12.600000000000001</v>
      </c>
      <c r="T10" s="14">
        <f>[6]Março!$K$23</f>
        <v>0.4</v>
      </c>
      <c r="U10" s="14">
        <f>[6]Março!$K$24</f>
        <v>0</v>
      </c>
      <c r="V10" s="14">
        <f>[6]Março!$K$25</f>
        <v>0</v>
      </c>
      <c r="W10" s="14">
        <f>[6]Março!$K$26</f>
        <v>5</v>
      </c>
      <c r="X10" s="14">
        <f>[6]Março!$K$27</f>
        <v>0</v>
      </c>
      <c r="Y10" s="14">
        <f>[6]Março!$K$28</f>
        <v>26.6</v>
      </c>
      <c r="Z10" s="14">
        <f>[6]Março!$K$29</f>
        <v>0</v>
      </c>
      <c r="AA10" s="14">
        <f>[6]Março!$K$30</f>
        <v>7.4</v>
      </c>
      <c r="AB10" s="14">
        <f>[6]Março!$K$31</f>
        <v>1.4</v>
      </c>
      <c r="AC10" s="14">
        <f>[6]Março!$K$32</f>
        <v>0</v>
      </c>
      <c r="AD10" s="14">
        <f>[6]Março!$K$33</f>
        <v>0</v>
      </c>
      <c r="AE10" s="14">
        <f>[6]Março!$K$34</f>
        <v>0</v>
      </c>
      <c r="AF10" s="14">
        <f>[6]Março!$K$35</f>
        <v>0</v>
      </c>
      <c r="AG10" s="25">
        <f t="shared" si="2"/>
        <v>226.60000000000002</v>
      </c>
      <c r="AH10" s="27">
        <f t="shared" si="3"/>
        <v>56.800000000000004</v>
      </c>
      <c r="AI10" s="90">
        <f t="shared" si="1"/>
        <v>13</v>
      </c>
    </row>
    <row r="11" spans="1:36" ht="17.100000000000001" customHeight="1" x14ac:dyDescent="0.2">
      <c r="A11" s="73" t="s">
        <v>3</v>
      </c>
      <c r="B11" s="14">
        <f>[7]Março!$K$5</f>
        <v>1</v>
      </c>
      <c r="C11" s="14">
        <f>[7]Março!$K$6</f>
        <v>0.2</v>
      </c>
      <c r="D11" s="14">
        <f>[7]Março!$K$7</f>
        <v>0.8</v>
      </c>
      <c r="E11" s="14">
        <f>[7]Março!$K$8</f>
        <v>1.6</v>
      </c>
      <c r="F11" s="14">
        <f>[7]Março!$K$9</f>
        <v>13</v>
      </c>
      <c r="G11" s="14">
        <f>[7]Março!$K$10</f>
        <v>36.000000000000007</v>
      </c>
      <c r="H11" s="14">
        <f>[7]Março!$K$11</f>
        <v>0</v>
      </c>
      <c r="I11" s="14">
        <f>[7]Março!$K$12</f>
        <v>0</v>
      </c>
      <c r="J11" s="14">
        <f>[7]Março!$K$13</f>
        <v>0</v>
      </c>
      <c r="K11" s="14">
        <f>[7]Março!$K$14</f>
        <v>5.6000000000000005</v>
      </c>
      <c r="L11" s="14">
        <f>[7]Março!$K$15</f>
        <v>0</v>
      </c>
      <c r="M11" s="14">
        <f>[7]Março!$K$16</f>
        <v>0</v>
      </c>
      <c r="N11" s="14">
        <f>[7]Março!$K$17</f>
        <v>1.6</v>
      </c>
      <c r="O11" s="14">
        <f>[7]Março!$K$18</f>
        <v>0.2</v>
      </c>
      <c r="P11" s="14">
        <f>[7]Março!$K$19</f>
        <v>0</v>
      </c>
      <c r="Q11" s="14">
        <f>[7]Março!$K$20</f>
        <v>0.2</v>
      </c>
      <c r="R11" s="14">
        <f>[7]Março!$K$21</f>
        <v>0</v>
      </c>
      <c r="S11" s="14">
        <f>[7]Março!$K$22</f>
        <v>3.4000000000000004</v>
      </c>
      <c r="T11" s="14">
        <f>[7]Março!$K$23</f>
        <v>0.4</v>
      </c>
      <c r="U11" s="14">
        <f>[7]Março!$K$24</f>
        <v>0.8</v>
      </c>
      <c r="V11" s="14">
        <f>[7]Março!$K$25</f>
        <v>0</v>
      </c>
      <c r="W11" s="14">
        <f>[7]Março!$K$26</f>
        <v>0</v>
      </c>
      <c r="X11" s="14">
        <f>[7]Março!$K$27</f>
        <v>0</v>
      </c>
      <c r="Y11" s="14">
        <f>[7]Março!$K$28</f>
        <v>1</v>
      </c>
      <c r="Z11" s="14">
        <f>[7]Março!$K$29</f>
        <v>0.2</v>
      </c>
      <c r="AA11" s="14">
        <f>[7]Março!$K$30</f>
        <v>22</v>
      </c>
      <c r="AB11" s="14">
        <f>[7]Março!$K$31</f>
        <v>75.200000000000017</v>
      </c>
      <c r="AC11" s="14">
        <f>[7]Março!$K$32</f>
        <v>4</v>
      </c>
      <c r="AD11" s="14">
        <f>[7]Março!$K$33</f>
        <v>0</v>
      </c>
      <c r="AE11" s="14">
        <f>[7]Março!$K$34</f>
        <v>0</v>
      </c>
      <c r="AF11" s="14">
        <f>[7]Março!$K$35</f>
        <v>0</v>
      </c>
      <c r="AG11" s="25">
        <f t="shared" si="2"/>
        <v>167.20000000000005</v>
      </c>
      <c r="AH11" s="27">
        <f t="shared" si="3"/>
        <v>75.200000000000017</v>
      </c>
      <c r="AI11" s="90">
        <f t="shared" si="1"/>
        <v>13</v>
      </c>
    </row>
    <row r="12" spans="1:36" ht="17.100000000000001" customHeight="1" x14ac:dyDescent="0.2">
      <c r="A12" s="73" t="s">
        <v>4</v>
      </c>
      <c r="B12" s="14">
        <f>[8]Março!$K$5</f>
        <v>0</v>
      </c>
      <c r="C12" s="14">
        <f>[8]Março!$K$6</f>
        <v>0</v>
      </c>
      <c r="D12" s="14">
        <f>[8]Março!$K$7</f>
        <v>0</v>
      </c>
      <c r="E12" s="14">
        <f>[8]Março!$K$8</f>
        <v>16</v>
      </c>
      <c r="F12" s="14">
        <f>[8]Março!$K$9</f>
        <v>12</v>
      </c>
      <c r="G12" s="14">
        <f>[8]Março!$K$10</f>
        <v>29.799999999999997</v>
      </c>
      <c r="H12" s="14">
        <f>[8]Março!$K$11</f>
        <v>0.8</v>
      </c>
      <c r="I12" s="14">
        <f>[8]Março!$K$12</f>
        <v>0</v>
      </c>
      <c r="J12" s="14">
        <f>[8]Março!$K$13</f>
        <v>4</v>
      </c>
      <c r="K12" s="14">
        <f>[8]Março!$K$14</f>
        <v>29.599999999999998</v>
      </c>
      <c r="L12" s="14">
        <f>[8]Março!$K$15</f>
        <v>0</v>
      </c>
      <c r="M12" s="14">
        <f>[8]Março!$K$16</f>
        <v>0</v>
      </c>
      <c r="N12" s="14">
        <f>[8]Março!$K$17</f>
        <v>8.4</v>
      </c>
      <c r="O12" s="14">
        <f>[8]Março!$K$18</f>
        <v>0</v>
      </c>
      <c r="P12" s="14">
        <f>[8]Março!$K$19</f>
        <v>0</v>
      </c>
      <c r="Q12" s="14">
        <f>[8]Março!$K$20</f>
        <v>0</v>
      </c>
      <c r="R12" s="14">
        <f>[8]Março!$K$21</f>
        <v>0</v>
      </c>
      <c r="S12" s="14">
        <f>[8]Março!$K$22</f>
        <v>0</v>
      </c>
      <c r="T12" s="14">
        <f>[8]Março!$K$23</f>
        <v>0</v>
      </c>
      <c r="U12" s="14" t="str">
        <f>[8]Março!$K$24</f>
        <v>*</v>
      </c>
      <c r="V12" s="14" t="str">
        <f>[8]Março!$K$25</f>
        <v>*</v>
      </c>
      <c r="W12" s="14">
        <f>[8]Março!$K$26</f>
        <v>0</v>
      </c>
      <c r="X12" s="14">
        <f>[8]Março!$K$27</f>
        <v>3</v>
      </c>
      <c r="Y12" s="14">
        <f>[8]Março!$K$28</f>
        <v>0</v>
      </c>
      <c r="Z12" s="14">
        <f>[8]Março!$K$29</f>
        <v>0</v>
      </c>
      <c r="AA12" s="14">
        <f>[8]Março!$K$30</f>
        <v>31.8</v>
      </c>
      <c r="AB12" s="14">
        <f>[8]Março!$K$31</f>
        <v>5.6000000000000005</v>
      </c>
      <c r="AC12" s="14">
        <f>[8]Março!$K$32</f>
        <v>5</v>
      </c>
      <c r="AD12" s="14">
        <f>[8]Março!$K$33</f>
        <v>0</v>
      </c>
      <c r="AE12" s="14">
        <f>[8]Março!$K$34</f>
        <v>0</v>
      </c>
      <c r="AF12" s="14">
        <f>[8]Março!$K$35</f>
        <v>0</v>
      </c>
      <c r="AG12" s="25">
        <f t="shared" si="2"/>
        <v>146</v>
      </c>
      <c r="AH12" s="27">
        <f t="shared" si="3"/>
        <v>31.8</v>
      </c>
      <c r="AI12" s="90">
        <f t="shared" si="1"/>
        <v>18</v>
      </c>
    </row>
    <row r="13" spans="1:36" ht="17.100000000000001" customHeight="1" x14ac:dyDescent="0.2">
      <c r="A13" s="73" t="s">
        <v>5</v>
      </c>
      <c r="B13" s="14" t="str">
        <f>[9]Março!$K$5</f>
        <v>*</v>
      </c>
      <c r="C13" s="14" t="str">
        <f>[9]Março!$K$6</f>
        <v>*</v>
      </c>
      <c r="D13" s="14" t="str">
        <f>[9]Março!$K$7</f>
        <v>*</v>
      </c>
      <c r="E13" s="14" t="str">
        <f>[9]Março!$K$8</f>
        <v>*</v>
      </c>
      <c r="F13" s="14" t="str">
        <f>[9]Março!$K$9</f>
        <v>*</v>
      </c>
      <c r="G13" s="14" t="str">
        <f>[9]Março!$K$10</f>
        <v>*</v>
      </c>
      <c r="H13" s="14" t="str">
        <f>[9]Março!$K$11</f>
        <v>*</v>
      </c>
      <c r="I13" s="14" t="str">
        <f>[9]Março!$K$12</f>
        <v>*</v>
      </c>
      <c r="J13" s="14" t="str">
        <f>[9]Março!$K$13</f>
        <v>*</v>
      </c>
      <c r="K13" s="14" t="str">
        <f>[9]Março!$K$14</f>
        <v>*</v>
      </c>
      <c r="L13" s="14" t="str">
        <f>[9]Março!$K$15</f>
        <v>*</v>
      </c>
      <c r="M13" s="14" t="str">
        <f>[9]Março!$K$16</f>
        <v>*</v>
      </c>
      <c r="N13" s="14" t="str">
        <f>[9]Março!$K$17</f>
        <v>*</v>
      </c>
      <c r="O13" s="14" t="str">
        <f>[9]Março!$K$18</f>
        <v>*</v>
      </c>
      <c r="P13" s="14" t="str">
        <f>[9]Março!$K$19</f>
        <v>*</v>
      </c>
      <c r="Q13" s="14" t="str">
        <f>[9]Março!$K$20</f>
        <v>*</v>
      </c>
      <c r="R13" s="14" t="str">
        <f>[9]Março!$K$21</f>
        <v>*</v>
      </c>
      <c r="S13" s="14" t="str">
        <f>[9]Março!$K$22</f>
        <v>*</v>
      </c>
      <c r="T13" s="14" t="str">
        <f>[9]Março!$K$23</f>
        <v>*</v>
      </c>
      <c r="U13" s="14" t="str">
        <f>[9]Março!$K$24</f>
        <v>*</v>
      </c>
      <c r="V13" s="14" t="str">
        <f>[9]Março!$K$25</f>
        <v>*</v>
      </c>
      <c r="W13" s="14" t="str">
        <f>[9]Março!$K$26</f>
        <v>*</v>
      </c>
      <c r="X13" s="14" t="str">
        <f>[9]Março!$K$27</f>
        <v>*</v>
      </c>
      <c r="Y13" s="14" t="str">
        <f>[9]Março!$K$28</f>
        <v>*</v>
      </c>
      <c r="Z13" s="14" t="str">
        <f>[9]Março!$K$29</f>
        <v>*</v>
      </c>
      <c r="AA13" s="14" t="str">
        <f>[9]Março!$K$30</f>
        <v>*</v>
      </c>
      <c r="AB13" s="14" t="str">
        <f>[9]Março!$K$31</f>
        <v>*</v>
      </c>
      <c r="AC13" s="14" t="str">
        <f>[9]Março!$K$32</f>
        <v>*</v>
      </c>
      <c r="AD13" s="14" t="str">
        <f>[9]Março!$K$33</f>
        <v>*</v>
      </c>
      <c r="AE13" s="14" t="str">
        <f>[9]Março!$K$34</f>
        <v>*</v>
      </c>
      <c r="AF13" s="14" t="str">
        <f>[9]Março!$K$35</f>
        <v>*</v>
      </c>
      <c r="AG13" s="25" t="s">
        <v>133</v>
      </c>
      <c r="AH13" s="27" t="s">
        <v>133</v>
      </c>
      <c r="AI13" s="90" t="s">
        <v>133</v>
      </c>
    </row>
    <row r="14" spans="1:36" ht="17.100000000000001" customHeight="1" x14ac:dyDescent="0.2">
      <c r="A14" s="73" t="s">
        <v>48</v>
      </c>
      <c r="B14" s="14" t="str">
        <f>[10]Março!$K$5</f>
        <v>*</v>
      </c>
      <c r="C14" s="14" t="str">
        <f>[10]Março!$K$6</f>
        <v>*</v>
      </c>
      <c r="D14" s="14" t="str">
        <f>[10]Março!$K$7</f>
        <v>*</v>
      </c>
      <c r="E14" s="14" t="str">
        <f>[10]Março!$K$8</f>
        <v>*</v>
      </c>
      <c r="F14" s="14" t="str">
        <f>[10]Março!$K$9</f>
        <v>*</v>
      </c>
      <c r="G14" s="14" t="str">
        <f>[10]Março!$K$10</f>
        <v>*</v>
      </c>
      <c r="H14" s="14" t="str">
        <f>[10]Março!$K$11</f>
        <v>*</v>
      </c>
      <c r="I14" s="14" t="str">
        <f>[10]Março!$K$12</f>
        <v>*</v>
      </c>
      <c r="J14" s="14" t="str">
        <f>[10]Março!$K$13</f>
        <v>*</v>
      </c>
      <c r="K14" s="14" t="str">
        <f>[10]Março!$K$14</f>
        <v>*</v>
      </c>
      <c r="L14" s="14" t="str">
        <f>[10]Março!$K$15</f>
        <v>*</v>
      </c>
      <c r="M14" s="14" t="str">
        <f>[10]Março!$K$16</f>
        <v>*</v>
      </c>
      <c r="N14" s="14" t="str">
        <f>[10]Março!$K$17</f>
        <v>*</v>
      </c>
      <c r="O14" s="14" t="str">
        <f>[10]Março!$K$18</f>
        <v>*</v>
      </c>
      <c r="P14" s="14" t="str">
        <f>[10]Março!$K$19</f>
        <v>*</v>
      </c>
      <c r="Q14" s="14" t="str">
        <f>[10]Março!$K$20</f>
        <v>*</v>
      </c>
      <c r="R14" s="14" t="str">
        <f>[10]Março!$K$21</f>
        <v>*</v>
      </c>
      <c r="S14" s="14" t="str">
        <f>[10]Março!$K$22</f>
        <v>*</v>
      </c>
      <c r="T14" s="14" t="str">
        <f>[10]Março!$K$23</f>
        <v>*</v>
      </c>
      <c r="U14" s="14" t="str">
        <f>[10]Março!$K$24</f>
        <v>*</v>
      </c>
      <c r="V14" s="14" t="str">
        <f>[10]Março!$K$25</f>
        <v>*</v>
      </c>
      <c r="W14" s="14" t="str">
        <f>[10]Março!$K$26</f>
        <v>*</v>
      </c>
      <c r="X14" s="14" t="str">
        <f>[10]Março!$K$27</f>
        <v>*</v>
      </c>
      <c r="Y14" s="14" t="str">
        <f>[10]Março!$K$28</f>
        <v>*</v>
      </c>
      <c r="Z14" s="14" t="str">
        <f>[10]Março!$K$29</f>
        <v>*</v>
      </c>
      <c r="AA14" s="14" t="str">
        <f>[10]Março!$K$30</f>
        <v>*</v>
      </c>
      <c r="AB14" s="14" t="str">
        <f>[10]Março!$K$31</f>
        <v>*</v>
      </c>
      <c r="AC14" s="14" t="str">
        <f>[10]Março!$K$32</f>
        <v>*</v>
      </c>
      <c r="AD14" s="14" t="str">
        <f>[10]Março!$K$33</f>
        <v>*</v>
      </c>
      <c r="AE14" s="14" t="str">
        <f>[10]Março!$K$34</f>
        <v>*</v>
      </c>
      <c r="AF14" s="14" t="str">
        <f>[10]Março!$K$35</f>
        <v>*</v>
      </c>
      <c r="AG14" s="25" t="s">
        <v>133</v>
      </c>
      <c r="AH14" s="27" t="s">
        <v>133</v>
      </c>
      <c r="AI14" s="90" t="s">
        <v>133</v>
      </c>
    </row>
    <row r="15" spans="1:36" ht="17.100000000000001" customHeight="1" x14ac:dyDescent="0.2">
      <c r="A15" s="73" t="s">
        <v>6</v>
      </c>
      <c r="B15" s="14" t="str">
        <f>[11]Março!$K$5</f>
        <v>*</v>
      </c>
      <c r="C15" s="14" t="str">
        <f>[11]Março!$K$6</f>
        <v>*</v>
      </c>
      <c r="D15" s="14" t="str">
        <f>[11]Março!$K$7</f>
        <v>*</v>
      </c>
      <c r="E15" s="14" t="str">
        <f>[11]Março!$K$8</f>
        <v>*</v>
      </c>
      <c r="F15" s="14" t="str">
        <f>[11]Março!$K$9</f>
        <v>*</v>
      </c>
      <c r="G15" s="14" t="str">
        <f>[11]Março!$K$10</f>
        <v>*</v>
      </c>
      <c r="H15" s="14" t="str">
        <f>[11]Março!$K$11</f>
        <v>*</v>
      </c>
      <c r="I15" s="14" t="str">
        <f>[11]Março!$K$12</f>
        <v>*</v>
      </c>
      <c r="J15" s="14" t="str">
        <f>[11]Março!$K$13</f>
        <v>*</v>
      </c>
      <c r="K15" s="14" t="str">
        <f>[11]Março!$K$14</f>
        <v>*</v>
      </c>
      <c r="L15" s="14" t="str">
        <f>[11]Março!$K$15</f>
        <v>*</v>
      </c>
      <c r="M15" s="14" t="str">
        <f>[11]Março!$K$16</f>
        <v>*</v>
      </c>
      <c r="N15" s="14" t="str">
        <f>[11]Março!$K$17</f>
        <v>*</v>
      </c>
      <c r="O15" s="14" t="str">
        <f>[11]Março!$K$18</f>
        <v>*</v>
      </c>
      <c r="P15" s="14" t="str">
        <f>[11]Março!$K$19</f>
        <v>*</v>
      </c>
      <c r="Q15" s="14" t="str">
        <f>[11]Março!$K$20</f>
        <v>*</v>
      </c>
      <c r="R15" s="14" t="str">
        <f>[11]Março!$K$21</f>
        <v>*</v>
      </c>
      <c r="S15" s="14" t="str">
        <f>[11]Março!$K$22</f>
        <v>*</v>
      </c>
      <c r="T15" s="14" t="str">
        <f>[11]Março!$K$23</f>
        <v>*</v>
      </c>
      <c r="U15" s="14" t="str">
        <f>[11]Março!$K$24</f>
        <v>*</v>
      </c>
      <c r="V15" s="14" t="str">
        <f>[11]Março!$K$25</f>
        <v>*</v>
      </c>
      <c r="W15" s="14" t="str">
        <f>[11]Março!$K$26</f>
        <v>*</v>
      </c>
      <c r="X15" s="14" t="str">
        <f>[11]Março!$K$27</f>
        <v>*</v>
      </c>
      <c r="Y15" s="14" t="str">
        <f>[11]Março!$K$28</f>
        <v>*</v>
      </c>
      <c r="Z15" s="14" t="str">
        <f>[11]Março!$K$29</f>
        <v>*</v>
      </c>
      <c r="AA15" s="14" t="str">
        <f>[11]Março!$K$30</f>
        <v>*</v>
      </c>
      <c r="AB15" s="14" t="str">
        <f>[11]Março!$K$31</f>
        <v>*</v>
      </c>
      <c r="AC15" s="14" t="str">
        <f>[11]Março!$K$32</f>
        <v>*</v>
      </c>
      <c r="AD15" s="14" t="str">
        <f>[11]Março!$K$33</f>
        <v>*</v>
      </c>
      <c r="AE15" s="14" t="str">
        <f>[11]Março!$K$34</f>
        <v>*</v>
      </c>
      <c r="AF15" s="14" t="str">
        <f>[11]Março!$K$35</f>
        <v>*</v>
      </c>
      <c r="AG15" s="25" t="s">
        <v>133</v>
      </c>
      <c r="AH15" s="27" t="s">
        <v>133</v>
      </c>
      <c r="AI15" s="90" t="s">
        <v>133</v>
      </c>
    </row>
    <row r="16" spans="1:36" ht="17.100000000000001" customHeight="1" x14ac:dyDescent="0.2">
      <c r="A16" s="73" t="s">
        <v>7</v>
      </c>
      <c r="B16" s="14">
        <f>[12]Março!$K$5</f>
        <v>1.2</v>
      </c>
      <c r="C16" s="14">
        <f>[12]Março!$K$6</f>
        <v>0.8</v>
      </c>
      <c r="D16" s="14">
        <f>[12]Março!$K$7</f>
        <v>0.60000000000000009</v>
      </c>
      <c r="E16" s="14">
        <f>[12]Março!$K$8</f>
        <v>1.2</v>
      </c>
      <c r="F16" s="14">
        <f>[12]Março!$K$9</f>
        <v>3.2000000000000006</v>
      </c>
      <c r="G16" s="14">
        <f>[12]Março!$K$10</f>
        <v>3.4000000000000008</v>
      </c>
      <c r="H16" s="14">
        <f>[12]Março!$K$11</f>
        <v>1.2</v>
      </c>
      <c r="I16" s="14">
        <f>[12]Março!$K$12</f>
        <v>0.2</v>
      </c>
      <c r="J16" s="14">
        <f>[12]Março!$K$13</f>
        <v>0.2</v>
      </c>
      <c r="K16" s="14">
        <f>[12]Março!$K$14</f>
        <v>0</v>
      </c>
      <c r="L16" s="14">
        <f>[12]Março!$K$15</f>
        <v>0</v>
      </c>
      <c r="M16" s="14">
        <f>[12]Março!$K$16</f>
        <v>0</v>
      </c>
      <c r="N16" s="14">
        <f>[12]Março!$K$17</f>
        <v>0</v>
      </c>
      <c r="O16" s="14">
        <f>[12]Março!$K$18</f>
        <v>0</v>
      </c>
      <c r="P16" s="14">
        <f>[12]Março!$K$19</f>
        <v>0</v>
      </c>
      <c r="Q16" s="14">
        <f>[12]Março!$K$20</f>
        <v>5.4</v>
      </c>
      <c r="R16" s="14">
        <f>[12]Março!$K$21</f>
        <v>14.6</v>
      </c>
      <c r="S16" s="14">
        <f>[12]Março!$K$22</f>
        <v>1.4</v>
      </c>
      <c r="T16" s="14">
        <f>[12]Março!$K$23</f>
        <v>0</v>
      </c>
      <c r="U16" s="14">
        <f>[12]Março!$K$24</f>
        <v>0</v>
      </c>
      <c r="V16" s="14">
        <f>[12]Março!$K$25</f>
        <v>0.2</v>
      </c>
      <c r="W16" s="14">
        <f>[12]Março!$K$26</f>
        <v>0.2</v>
      </c>
      <c r="X16" s="14">
        <f>[12]Março!$K$27</f>
        <v>0.2</v>
      </c>
      <c r="Y16" s="14">
        <f>[12]Março!$K$28</f>
        <v>0.2</v>
      </c>
      <c r="Z16" s="14">
        <f>[12]Março!$K$29</f>
        <v>0</v>
      </c>
      <c r="AA16" s="14">
        <f>[12]Março!$K$30</f>
        <v>0.4</v>
      </c>
      <c r="AB16" s="14">
        <f>[12]Março!$K$31</f>
        <v>0.60000000000000009</v>
      </c>
      <c r="AC16" s="14">
        <f>[12]Março!$K$32</f>
        <v>0.2</v>
      </c>
      <c r="AD16" s="14">
        <f>[12]Março!$K$33</f>
        <v>0</v>
      </c>
      <c r="AE16" s="14">
        <f>[12]Março!$K$34</f>
        <v>0</v>
      </c>
      <c r="AF16" s="14">
        <f>[12]Março!$K$35</f>
        <v>0</v>
      </c>
      <c r="AG16" s="25">
        <f t="shared" si="2"/>
        <v>35.400000000000013</v>
      </c>
      <c r="AH16" s="27">
        <f t="shared" si="3"/>
        <v>14.6</v>
      </c>
      <c r="AI16" s="90">
        <f t="shared" si="1"/>
        <v>12</v>
      </c>
      <c r="AJ16" s="19" t="s">
        <v>50</v>
      </c>
    </row>
    <row r="17" spans="1:35" ht="17.100000000000001" customHeight="1" x14ac:dyDescent="0.2">
      <c r="A17" s="73" t="s">
        <v>8</v>
      </c>
      <c r="B17" s="14">
        <f>[13]Março!$K$5</f>
        <v>27</v>
      </c>
      <c r="C17" s="14">
        <f>[13]Março!$K$6</f>
        <v>26.999999999999996</v>
      </c>
      <c r="D17" s="14">
        <f>[13]Março!$K$7</f>
        <v>1.4</v>
      </c>
      <c r="E17" s="14">
        <f>[13]Março!$K$8</f>
        <v>11.4</v>
      </c>
      <c r="F17" s="14">
        <f>[13]Março!$K$9</f>
        <v>40</v>
      </c>
      <c r="G17" s="14">
        <f>[13]Março!$K$10</f>
        <v>0</v>
      </c>
      <c r="H17" s="14">
        <f>[13]Março!$K$11</f>
        <v>0</v>
      </c>
      <c r="I17" s="14">
        <f>[13]Março!$K$12</f>
        <v>0</v>
      </c>
      <c r="J17" s="14">
        <f>[13]Março!$K$13</f>
        <v>0</v>
      </c>
      <c r="K17" s="14">
        <f>[13]Março!$K$14</f>
        <v>0</v>
      </c>
      <c r="L17" s="14">
        <f>[13]Março!$K$15</f>
        <v>0</v>
      </c>
      <c r="M17" s="14">
        <f>[13]Março!$K$16</f>
        <v>13</v>
      </c>
      <c r="N17" s="14">
        <f>[13]Março!$K$17</f>
        <v>0.4</v>
      </c>
      <c r="O17" s="14">
        <f>[13]Março!$K$18</f>
        <v>0</v>
      </c>
      <c r="P17" s="14">
        <f>[13]Março!$K$19</f>
        <v>0</v>
      </c>
      <c r="Q17" s="14">
        <f>[13]Março!$K$20</f>
        <v>3</v>
      </c>
      <c r="R17" s="14">
        <f>[13]Março!$K$21</f>
        <v>0.2</v>
      </c>
      <c r="S17" s="14">
        <f>[13]Março!$K$22</f>
        <v>0</v>
      </c>
      <c r="T17" s="14">
        <f>[13]Março!$K$23</f>
        <v>0</v>
      </c>
      <c r="U17" s="14">
        <f>[13]Março!$K$24</f>
        <v>0</v>
      </c>
      <c r="V17" s="14">
        <f>[13]Março!$K$25</f>
        <v>0</v>
      </c>
      <c r="W17" s="14">
        <f>[13]Março!$K$26</f>
        <v>0</v>
      </c>
      <c r="X17" s="14">
        <f>[13]Março!$K$27</f>
        <v>0</v>
      </c>
      <c r="Y17" s="14">
        <f>[13]Março!$K$28</f>
        <v>0</v>
      </c>
      <c r="Z17" s="14">
        <f>[13]Março!$K$29</f>
        <v>0</v>
      </c>
      <c r="AA17" s="14">
        <f>[13]Março!$K$30</f>
        <v>26.8</v>
      </c>
      <c r="AB17" s="14">
        <f>[13]Março!$K$31</f>
        <v>0.2</v>
      </c>
      <c r="AC17" s="14">
        <f>[13]Março!$K$32</f>
        <v>0</v>
      </c>
      <c r="AD17" s="14">
        <f>[13]Março!$K$33</f>
        <v>0</v>
      </c>
      <c r="AE17" s="14">
        <f>[13]Março!$K$34</f>
        <v>0</v>
      </c>
      <c r="AF17" s="14">
        <f>[13]Março!$K$35</f>
        <v>0</v>
      </c>
      <c r="AG17" s="25">
        <f t="shared" si="2"/>
        <v>150.4</v>
      </c>
      <c r="AH17" s="27">
        <f t="shared" si="3"/>
        <v>40</v>
      </c>
      <c r="AI17" s="90">
        <f t="shared" si="1"/>
        <v>20</v>
      </c>
    </row>
    <row r="18" spans="1:35" ht="17.100000000000001" customHeight="1" x14ac:dyDescent="0.2">
      <c r="A18" s="73" t="s">
        <v>9</v>
      </c>
      <c r="B18" s="14">
        <f>[14]Março!$K$5</f>
        <v>1.8</v>
      </c>
      <c r="C18" s="14">
        <f>[14]Março!$K$6</f>
        <v>1.4</v>
      </c>
      <c r="D18" s="14">
        <f>[14]Março!$K$7</f>
        <v>20.8</v>
      </c>
      <c r="E18" s="14">
        <f>[14]Março!$K$8</f>
        <v>0</v>
      </c>
      <c r="F18" s="14">
        <f>[14]Março!$K$9</f>
        <v>29.4</v>
      </c>
      <c r="G18" s="14">
        <f>[14]Março!$K$10</f>
        <v>0.2</v>
      </c>
      <c r="H18" s="14">
        <f>[14]Março!$K$11</f>
        <v>0</v>
      </c>
      <c r="I18" s="14">
        <f>[14]Março!$K$12</f>
        <v>0</v>
      </c>
      <c r="J18" s="14">
        <f>[14]Março!$K$13</f>
        <v>0</v>
      </c>
      <c r="K18" s="14">
        <f>[14]Março!$K$14</f>
        <v>0</v>
      </c>
      <c r="L18" s="14">
        <f>[14]Março!$K$15</f>
        <v>0</v>
      </c>
      <c r="M18" s="14">
        <f>[14]Março!$K$16</f>
        <v>16</v>
      </c>
      <c r="N18" s="14">
        <f>[14]Março!$K$17</f>
        <v>0.60000000000000009</v>
      </c>
      <c r="O18" s="14">
        <f>[14]Março!$K$18</f>
        <v>0</v>
      </c>
      <c r="P18" s="14">
        <f>[14]Março!$K$19</f>
        <v>5.4</v>
      </c>
      <c r="Q18" s="14">
        <f>[14]Março!$K$20</f>
        <v>0</v>
      </c>
      <c r="R18" s="14">
        <f>[14]Março!$K$21</f>
        <v>0</v>
      </c>
      <c r="S18" s="14">
        <f>[14]Março!$K$22</f>
        <v>47.2</v>
      </c>
      <c r="T18" s="14">
        <f>[14]Março!$K$23</f>
        <v>0</v>
      </c>
      <c r="U18" s="14">
        <f>[14]Março!$K$24</f>
        <v>0</v>
      </c>
      <c r="V18" s="14">
        <f>[14]Março!$K$25</f>
        <v>0</v>
      </c>
      <c r="W18" s="14">
        <f>[14]Março!$K$26</f>
        <v>0</v>
      </c>
      <c r="X18" s="14">
        <f>[14]Março!$K$27</f>
        <v>0</v>
      </c>
      <c r="Y18" s="14">
        <f>[14]Março!$K$28</f>
        <v>0</v>
      </c>
      <c r="Z18" s="14">
        <f>[14]Março!$K$29</f>
        <v>0</v>
      </c>
      <c r="AA18" s="14">
        <f>[14]Março!$K$30</f>
        <v>0</v>
      </c>
      <c r="AB18" s="14">
        <f>[14]Março!$K$31</f>
        <v>0</v>
      </c>
      <c r="AC18" s="14">
        <f>[14]Março!$K$32</f>
        <v>0</v>
      </c>
      <c r="AD18" s="14">
        <f>[14]Março!$K$33</f>
        <v>0</v>
      </c>
      <c r="AE18" s="14">
        <f>[14]Março!$K$34</f>
        <v>0</v>
      </c>
      <c r="AF18" s="14">
        <f>[14]Março!$K$35</f>
        <v>0</v>
      </c>
      <c r="AG18" s="25">
        <f t="shared" ref="AG18:AG32" si="5">SUM(B18:AF18)</f>
        <v>122.8</v>
      </c>
      <c r="AH18" s="27">
        <f t="shared" ref="AH18:AH32" si="6">MAX(B18:AF18)</f>
        <v>47.2</v>
      </c>
      <c r="AI18" s="90">
        <f t="shared" si="1"/>
        <v>22</v>
      </c>
    </row>
    <row r="19" spans="1:35" ht="17.100000000000001" customHeight="1" x14ac:dyDescent="0.2">
      <c r="A19" s="73" t="s">
        <v>47</v>
      </c>
      <c r="B19" s="14">
        <f>[15]Março!$K$5</f>
        <v>0</v>
      </c>
      <c r="C19" s="14">
        <f>[15]Março!$K$6</f>
        <v>0.6</v>
      </c>
      <c r="D19" s="14">
        <f>[15]Março!$K$7</f>
        <v>0.2</v>
      </c>
      <c r="E19" s="14">
        <f>[15]Março!$K$8</f>
        <v>0.4</v>
      </c>
      <c r="F19" s="14">
        <f>[15]Março!$K$9</f>
        <v>35.20000000000001</v>
      </c>
      <c r="G19" s="14">
        <f>[15]Março!$K$10</f>
        <v>0.4</v>
      </c>
      <c r="H19" s="14">
        <f>[15]Março!$K$11</f>
        <v>0</v>
      </c>
      <c r="I19" s="14">
        <f>[15]Março!$K$12</f>
        <v>1.8</v>
      </c>
      <c r="J19" s="14">
        <f>[15]Março!$K$13</f>
        <v>0</v>
      </c>
      <c r="K19" s="14">
        <f>[15]Março!$K$14</f>
        <v>0.2</v>
      </c>
      <c r="L19" s="14">
        <f>[15]Março!$K$15</f>
        <v>0</v>
      </c>
      <c r="M19" s="14">
        <f>[15]Março!$K$16</f>
        <v>0.2</v>
      </c>
      <c r="N19" s="14">
        <f>[15]Março!$K$17</f>
        <v>0.2</v>
      </c>
      <c r="O19" s="14">
        <f>[15]Março!$K$18</f>
        <v>0</v>
      </c>
      <c r="P19" s="14">
        <f>[15]Março!$K$19</f>
        <v>0</v>
      </c>
      <c r="Q19" s="14">
        <f>[15]Março!$K$20</f>
        <v>9.1999999999999993</v>
      </c>
      <c r="R19" s="14">
        <f>[15]Março!$K$21</f>
        <v>0.8</v>
      </c>
      <c r="S19" s="14">
        <f>[15]Março!$K$22</f>
        <v>0.2</v>
      </c>
      <c r="T19" s="14">
        <f>[15]Março!$K$23</f>
        <v>0.2</v>
      </c>
      <c r="U19" s="14">
        <f>[15]Março!$K$24</f>
        <v>0</v>
      </c>
      <c r="V19" s="14">
        <f>[15]Março!$K$25</f>
        <v>0</v>
      </c>
      <c r="W19" s="14">
        <f>[15]Março!$K$26</f>
        <v>0</v>
      </c>
      <c r="X19" s="14">
        <f>[15]Março!$K$27</f>
        <v>0</v>
      </c>
      <c r="Y19" s="14">
        <f>[15]Março!$K$28</f>
        <v>0</v>
      </c>
      <c r="Z19" s="14">
        <f>[15]Março!$K$29</f>
        <v>0</v>
      </c>
      <c r="AA19" s="14">
        <f>[15]Março!$K$30</f>
        <v>0.8</v>
      </c>
      <c r="AB19" s="14">
        <f>[15]Março!$K$31</f>
        <v>0.4</v>
      </c>
      <c r="AC19" s="14">
        <f>[15]Março!$K$32</f>
        <v>0</v>
      </c>
      <c r="AD19" s="14">
        <f>[15]Março!$K$33</f>
        <v>0</v>
      </c>
      <c r="AE19" s="14">
        <f>[15]Março!$K$34</f>
        <v>0</v>
      </c>
      <c r="AF19" s="14">
        <f>[15]Março!$K$35</f>
        <v>0</v>
      </c>
      <c r="AG19" s="25">
        <f t="shared" ref="AG19:AG20" si="7">SUM(B19:AF19)</f>
        <v>50.800000000000018</v>
      </c>
      <c r="AH19" s="27">
        <f t="shared" ref="AH19:AH20" si="8">MAX(B19:AF19)</f>
        <v>35.20000000000001</v>
      </c>
      <c r="AI19" s="90">
        <f t="shared" si="1"/>
        <v>16</v>
      </c>
    </row>
    <row r="20" spans="1:35" ht="17.100000000000001" customHeight="1" x14ac:dyDescent="0.2">
      <c r="A20" s="73" t="s">
        <v>10</v>
      </c>
      <c r="B20" s="14">
        <f>[16]Março!$K$5</f>
        <v>0</v>
      </c>
      <c r="C20" s="14">
        <f>[16]Março!$K$6</f>
        <v>0.4</v>
      </c>
      <c r="D20" s="14">
        <f>[16]Março!$K$7</f>
        <v>37.799999999999997</v>
      </c>
      <c r="E20" s="14">
        <f>[16]Março!$K$8</f>
        <v>3</v>
      </c>
      <c r="F20" s="14">
        <f>[16]Março!$K$9</f>
        <v>62.20000000000001</v>
      </c>
      <c r="G20" s="14">
        <f>[16]Março!$K$10</f>
        <v>0</v>
      </c>
      <c r="H20" s="14">
        <f>[16]Março!$K$11</f>
        <v>0</v>
      </c>
      <c r="I20" s="14">
        <f>[16]Março!$K$12</f>
        <v>0</v>
      </c>
      <c r="J20" s="14">
        <f>[16]Março!$K$13</f>
        <v>0</v>
      </c>
      <c r="K20" s="14">
        <f>[16]Março!$K$14</f>
        <v>7.4</v>
      </c>
      <c r="L20" s="14">
        <f>[16]Março!$K$15</f>
        <v>19.8</v>
      </c>
      <c r="M20" s="14">
        <f>[16]Março!$K$16</f>
        <v>2.8000000000000003</v>
      </c>
      <c r="N20" s="14">
        <f>[16]Março!$K$17</f>
        <v>1.8</v>
      </c>
      <c r="O20" s="14">
        <f>[16]Março!$K$18</f>
        <v>0</v>
      </c>
      <c r="P20" s="14">
        <f>[16]Março!$K$19</f>
        <v>0</v>
      </c>
      <c r="Q20" s="14">
        <f>[16]Março!$K$20</f>
        <v>3.2</v>
      </c>
      <c r="R20" s="14">
        <f>[16]Março!$K$21</f>
        <v>0.2</v>
      </c>
      <c r="S20" s="14">
        <f>[16]Março!$K$22</f>
        <v>8</v>
      </c>
      <c r="T20" s="14">
        <f>[16]Março!$K$23</f>
        <v>19.8</v>
      </c>
      <c r="U20" s="14">
        <f>[16]Março!$K$24</f>
        <v>0</v>
      </c>
      <c r="V20" s="14">
        <f>[16]Março!$K$25</f>
        <v>0</v>
      </c>
      <c r="W20" s="14">
        <f>[16]Março!$K$26</f>
        <v>0</v>
      </c>
      <c r="X20" s="14">
        <f>[16]Março!$K$27</f>
        <v>0</v>
      </c>
      <c r="Y20" s="14">
        <f>[16]Março!$K$28</f>
        <v>0</v>
      </c>
      <c r="Z20" s="14">
        <f>[16]Março!$K$29</f>
        <v>0</v>
      </c>
      <c r="AA20" s="14">
        <f>[16]Março!$K$30</f>
        <v>1</v>
      </c>
      <c r="AB20" s="14">
        <f>[16]Março!$K$31</f>
        <v>0</v>
      </c>
      <c r="AC20" s="14">
        <f>[16]Março!$K$32</f>
        <v>0.2</v>
      </c>
      <c r="AD20" s="14">
        <f>[16]Março!$K$33</f>
        <v>0</v>
      </c>
      <c r="AE20" s="14">
        <f>[16]Março!$K$34</f>
        <v>0</v>
      </c>
      <c r="AF20" s="14">
        <f>[16]Março!$K$35</f>
        <v>0</v>
      </c>
      <c r="AG20" s="25">
        <f t="shared" si="7"/>
        <v>167.60000000000002</v>
      </c>
      <c r="AH20" s="27">
        <f t="shared" si="8"/>
        <v>62.20000000000001</v>
      </c>
      <c r="AI20" s="90">
        <f t="shared" si="1"/>
        <v>17</v>
      </c>
    </row>
    <row r="21" spans="1:35" ht="17.100000000000001" customHeight="1" x14ac:dyDescent="0.2">
      <c r="A21" s="73" t="s">
        <v>11</v>
      </c>
      <c r="B21" s="14">
        <f>[17]Março!$K$5</f>
        <v>0</v>
      </c>
      <c r="C21" s="14">
        <f>[17]Março!$K$6</f>
        <v>0</v>
      </c>
      <c r="D21" s="14">
        <f>[17]Março!$K$7</f>
        <v>0</v>
      </c>
      <c r="E21" s="14">
        <f>[17]Março!$K$8</f>
        <v>0</v>
      </c>
      <c r="F21" s="14">
        <f>[17]Março!$K$9</f>
        <v>0</v>
      </c>
      <c r="G21" s="14">
        <f>[17]Março!$K$10</f>
        <v>0</v>
      </c>
      <c r="H21" s="14">
        <f>[17]Março!$K$11</f>
        <v>0</v>
      </c>
      <c r="I21" s="14">
        <f>[17]Março!$K$12</f>
        <v>0</v>
      </c>
      <c r="J21" s="14">
        <f>[17]Março!$K$13</f>
        <v>0</v>
      </c>
      <c r="K21" s="14">
        <f>[17]Março!$K$14</f>
        <v>36.200000000000003</v>
      </c>
      <c r="L21" s="14">
        <f>[17]Março!$K$15</f>
        <v>1.8</v>
      </c>
      <c r="M21" s="14">
        <f>[17]Março!$K$16</f>
        <v>1</v>
      </c>
      <c r="N21" s="14">
        <f>[17]Março!$K$17</f>
        <v>14.4</v>
      </c>
      <c r="O21" s="14">
        <f>[17]Março!$K$18</f>
        <v>0</v>
      </c>
      <c r="P21" s="14">
        <f>[17]Março!$K$19</f>
        <v>0</v>
      </c>
      <c r="Q21" s="14">
        <f>[17]Março!$K$20</f>
        <v>1.7999999999999998</v>
      </c>
      <c r="R21" s="14">
        <f>[17]Março!$K$21</f>
        <v>0.2</v>
      </c>
      <c r="S21" s="14">
        <f>[17]Março!$K$22</f>
        <v>0.2</v>
      </c>
      <c r="T21" s="14">
        <f>[17]Março!$K$23</f>
        <v>7.6</v>
      </c>
      <c r="U21" s="14">
        <f>[17]Março!$K$24</f>
        <v>0.2</v>
      </c>
      <c r="V21" s="14">
        <f>[17]Março!$K$25</f>
        <v>0</v>
      </c>
      <c r="W21" s="14">
        <f>[17]Março!$K$26</f>
        <v>0</v>
      </c>
      <c r="X21" s="14">
        <f>[17]Março!$K$27</f>
        <v>0</v>
      </c>
      <c r="Y21" s="14">
        <f>[17]Março!$K$28</f>
        <v>0</v>
      </c>
      <c r="Z21" s="14">
        <f>[17]Março!$K$29</f>
        <v>0.2</v>
      </c>
      <c r="AA21" s="14">
        <f>[17]Março!$K$30</f>
        <v>21.599999999999998</v>
      </c>
      <c r="AB21" s="14">
        <f>[17]Março!$K$31</f>
        <v>0</v>
      </c>
      <c r="AC21" s="14">
        <f>[17]Março!$K$32</f>
        <v>0</v>
      </c>
      <c r="AD21" s="14">
        <f>[17]Março!$K$33</f>
        <v>0</v>
      </c>
      <c r="AE21" s="14">
        <f>[17]Março!$K$34</f>
        <v>0</v>
      </c>
      <c r="AF21" s="14">
        <f>[17]Março!$K$35</f>
        <v>0</v>
      </c>
      <c r="AG21" s="25">
        <f t="shared" si="5"/>
        <v>85.2</v>
      </c>
      <c r="AH21" s="27">
        <f t="shared" si="6"/>
        <v>36.200000000000003</v>
      </c>
      <c r="AI21" s="90">
        <f t="shared" si="1"/>
        <v>20</v>
      </c>
    </row>
    <row r="22" spans="1:35" ht="17.100000000000001" customHeight="1" x14ac:dyDescent="0.2">
      <c r="A22" s="73" t="s">
        <v>12</v>
      </c>
      <c r="B22" s="14">
        <f>[18]Março!$K$5</f>
        <v>1.2</v>
      </c>
      <c r="C22" s="14">
        <f>[18]Março!$K$6</f>
        <v>0</v>
      </c>
      <c r="D22" s="14">
        <f>[18]Março!$K$7</f>
        <v>8.1999999999999993</v>
      </c>
      <c r="E22" s="14">
        <f>[18]Março!$K$8</f>
        <v>3.6</v>
      </c>
      <c r="F22" s="14">
        <f>[18]Março!$K$9</f>
        <v>0</v>
      </c>
      <c r="G22" s="14">
        <f>[18]Março!$K$10</f>
        <v>0.2</v>
      </c>
      <c r="H22" s="14">
        <f>[18]Março!$K$11</f>
        <v>1</v>
      </c>
      <c r="I22" s="14">
        <f>[18]Março!$K$12</f>
        <v>0</v>
      </c>
      <c r="J22" s="14">
        <f>[18]Março!$K$13</f>
        <v>0</v>
      </c>
      <c r="K22" s="14">
        <f>[18]Março!$K$14</f>
        <v>0</v>
      </c>
      <c r="L22" s="14">
        <f>[18]Março!$K$15</f>
        <v>0</v>
      </c>
      <c r="M22" s="14">
        <f>[18]Março!$K$16</f>
        <v>0</v>
      </c>
      <c r="N22" s="14">
        <f>[18]Março!$K$17</f>
        <v>0</v>
      </c>
      <c r="O22" s="14">
        <f>[18]Março!$K$18</f>
        <v>0</v>
      </c>
      <c r="P22" s="14">
        <f>[18]Março!$K$19</f>
        <v>0</v>
      </c>
      <c r="Q22" s="14">
        <f>[18]Março!$K$20</f>
        <v>29.8</v>
      </c>
      <c r="R22" s="14">
        <f>[18]Março!$K$21</f>
        <v>0.2</v>
      </c>
      <c r="S22" s="14">
        <f>[18]Março!$K$22</f>
        <v>0</v>
      </c>
      <c r="T22" s="14">
        <f>[18]Março!$K$23</f>
        <v>0</v>
      </c>
      <c r="U22" s="14">
        <f>[18]Março!$K$24</f>
        <v>0</v>
      </c>
      <c r="V22" s="14">
        <f>[18]Março!$K$25</f>
        <v>0</v>
      </c>
      <c r="W22" s="14">
        <f>[18]Março!$K$26</f>
        <v>0</v>
      </c>
      <c r="X22" s="14">
        <f>[18]Março!$K$27</f>
        <v>0</v>
      </c>
      <c r="Y22" s="14">
        <f>[18]Março!$K$28</f>
        <v>0</v>
      </c>
      <c r="Z22" s="14">
        <f>[18]Março!$K$29</f>
        <v>0</v>
      </c>
      <c r="AA22" s="14">
        <f>[18]Março!$K$30</f>
        <v>1.2</v>
      </c>
      <c r="AB22" s="14">
        <f>[18]Março!$K$31</f>
        <v>0</v>
      </c>
      <c r="AC22" s="14">
        <f>[18]Março!$K$32</f>
        <v>0</v>
      </c>
      <c r="AD22" s="14">
        <f>[18]Março!$K$33</f>
        <v>12.8</v>
      </c>
      <c r="AE22" s="14">
        <f>[18]Março!$K$34</f>
        <v>0</v>
      </c>
      <c r="AF22" s="14">
        <f>[18]Março!$K$35</f>
        <v>0</v>
      </c>
      <c r="AG22" s="25">
        <f t="shared" si="5"/>
        <v>58.2</v>
      </c>
      <c r="AH22" s="27">
        <f t="shared" si="6"/>
        <v>29.8</v>
      </c>
      <c r="AI22" s="90">
        <f t="shared" si="1"/>
        <v>22</v>
      </c>
    </row>
    <row r="23" spans="1:35" ht="17.100000000000001" customHeight="1" x14ac:dyDescent="0.2">
      <c r="A23" s="73" t="s">
        <v>13</v>
      </c>
      <c r="B23" s="14">
        <f>[19]Março!$K$5</f>
        <v>0</v>
      </c>
      <c r="C23" s="14">
        <f>[19]Março!$K$6</f>
        <v>0</v>
      </c>
      <c r="D23" s="14">
        <f>[19]Março!$K$7</f>
        <v>0</v>
      </c>
      <c r="E23" s="14">
        <f>[19]Março!$K$8</f>
        <v>0</v>
      </c>
      <c r="F23" s="14">
        <f>[19]Março!$K$9</f>
        <v>0</v>
      </c>
      <c r="G23" s="14">
        <f>[19]Março!$K$10</f>
        <v>14.799999999999999</v>
      </c>
      <c r="H23" s="14">
        <f>[19]Março!$K$11</f>
        <v>8.9999999999999982</v>
      </c>
      <c r="I23" s="14">
        <f>[19]Março!$K$12</f>
        <v>0.2</v>
      </c>
      <c r="J23" s="14">
        <f>[19]Março!$K$13</f>
        <v>0</v>
      </c>
      <c r="K23" s="14">
        <f>[19]Março!$K$14</f>
        <v>0</v>
      </c>
      <c r="L23" s="14">
        <f>[19]Março!$K$15</f>
        <v>0</v>
      </c>
      <c r="M23" s="14">
        <f>[19]Março!$K$16</f>
        <v>0.6</v>
      </c>
      <c r="N23" s="14">
        <f>[19]Março!$K$17</f>
        <v>2.6</v>
      </c>
      <c r="O23" s="14">
        <f>[19]Março!$K$18</f>
        <v>0.2</v>
      </c>
      <c r="P23" s="14">
        <f>[19]Março!$K$19</f>
        <v>0</v>
      </c>
      <c r="Q23" s="14">
        <f>[19]Março!$K$20</f>
        <v>1.8</v>
      </c>
      <c r="R23" s="14">
        <f>[19]Março!$K$21</f>
        <v>0</v>
      </c>
      <c r="S23" s="14">
        <f>[19]Março!$K$22</f>
        <v>0</v>
      </c>
      <c r="T23" s="14">
        <f>[19]Março!$K$23</f>
        <v>0</v>
      </c>
      <c r="U23" s="14">
        <f>[19]Março!$K$24</f>
        <v>0.2</v>
      </c>
      <c r="V23" s="14">
        <f>[19]Março!$K$25</f>
        <v>0</v>
      </c>
      <c r="W23" s="14">
        <f>[19]Março!$K$26</f>
        <v>0</v>
      </c>
      <c r="X23" s="14">
        <f>[19]Março!$K$27</f>
        <v>0.2</v>
      </c>
      <c r="Y23" s="14">
        <f>[19]Março!$K$28</f>
        <v>0</v>
      </c>
      <c r="Z23" s="14">
        <f>[19]Março!$K$29</f>
        <v>0</v>
      </c>
      <c r="AA23" s="14">
        <f>[19]Março!$K$30</f>
        <v>4.5999999999999996</v>
      </c>
      <c r="AB23" s="14">
        <f>[19]Março!$K$31</f>
        <v>44.400000000000006</v>
      </c>
      <c r="AC23" s="14">
        <f>[19]Março!$K$32</f>
        <v>14.399999999999999</v>
      </c>
      <c r="AD23" s="14">
        <f>[19]Março!$K$33</f>
        <v>0</v>
      </c>
      <c r="AE23" s="14">
        <f>[19]Março!$K$34</f>
        <v>0</v>
      </c>
      <c r="AF23" s="14">
        <f>[19]Março!$K$35</f>
        <v>0.2</v>
      </c>
      <c r="AG23" s="25">
        <f t="shared" si="5"/>
        <v>93.2</v>
      </c>
      <c r="AH23" s="27">
        <f t="shared" si="6"/>
        <v>44.400000000000006</v>
      </c>
      <c r="AI23" s="90">
        <f t="shared" si="1"/>
        <v>18</v>
      </c>
    </row>
    <row r="24" spans="1:35" ht="17.100000000000001" customHeight="1" x14ac:dyDescent="0.2">
      <c r="A24" s="73" t="s">
        <v>14</v>
      </c>
      <c r="B24" s="14" t="str">
        <f>[20]Março!$K$5</f>
        <v>*</v>
      </c>
      <c r="C24" s="14" t="str">
        <f>[20]Março!$K$6</f>
        <v>*</v>
      </c>
      <c r="D24" s="14" t="str">
        <f>[20]Março!$K$7</f>
        <v>*</v>
      </c>
      <c r="E24" s="14" t="str">
        <f>[20]Março!$K$8</f>
        <v>*</v>
      </c>
      <c r="F24" s="14" t="str">
        <f>[20]Março!$K$9</f>
        <v>*</v>
      </c>
      <c r="G24" s="14" t="str">
        <f>[20]Março!$K$10</f>
        <v>*</v>
      </c>
      <c r="H24" s="14" t="str">
        <f>[20]Março!$K$11</f>
        <v>*</v>
      </c>
      <c r="I24" s="14" t="str">
        <f>[20]Março!$K$12</f>
        <v>*</v>
      </c>
      <c r="J24" s="14" t="str">
        <f>[20]Março!$K$13</f>
        <v>*</v>
      </c>
      <c r="K24" s="14">
        <f>[20]Março!$K$14</f>
        <v>0</v>
      </c>
      <c r="L24" s="14">
        <f>[20]Março!$K$15</f>
        <v>0</v>
      </c>
      <c r="M24" s="14">
        <f>[20]Março!$K$16</f>
        <v>0</v>
      </c>
      <c r="N24" s="14">
        <f>[20]Março!$K$17</f>
        <v>0</v>
      </c>
      <c r="O24" s="14">
        <f>[20]Março!$K$18</f>
        <v>0</v>
      </c>
      <c r="P24" s="14">
        <f>[20]Março!$K$19</f>
        <v>0</v>
      </c>
      <c r="Q24" s="14">
        <f>[20]Março!$K$20</f>
        <v>0</v>
      </c>
      <c r="R24" s="14">
        <f>[20]Março!$K$21</f>
        <v>0</v>
      </c>
      <c r="S24" s="14">
        <f>[20]Março!$K$22</f>
        <v>15.600000000000001</v>
      </c>
      <c r="T24" s="14">
        <f>[20]Março!$K$23</f>
        <v>0</v>
      </c>
      <c r="U24" s="14">
        <f>[20]Março!$K$24</f>
        <v>0</v>
      </c>
      <c r="V24" s="14">
        <f>[20]Março!$K$25</f>
        <v>0</v>
      </c>
      <c r="W24" s="14">
        <f>[20]Março!$K$26</f>
        <v>0</v>
      </c>
      <c r="X24" s="14">
        <f>[20]Março!$K$27</f>
        <v>0</v>
      </c>
      <c r="Y24" s="14">
        <f>[20]Março!$K$28</f>
        <v>0</v>
      </c>
      <c r="Z24" s="14">
        <f>[20]Março!$K$29</f>
        <v>0</v>
      </c>
      <c r="AA24" s="14">
        <f>[20]Março!$K$30</f>
        <v>0</v>
      </c>
      <c r="AB24" s="14">
        <f>[20]Março!$K$31</f>
        <v>34.799999999999997</v>
      </c>
      <c r="AC24" s="14">
        <f>[20]Março!$K$32</f>
        <v>0</v>
      </c>
      <c r="AD24" s="14">
        <f>[20]Março!$K$33</f>
        <v>0</v>
      </c>
      <c r="AE24" s="14">
        <f>[20]Março!$K$34</f>
        <v>0</v>
      </c>
      <c r="AF24" s="14">
        <f>[20]Março!$K$35</f>
        <v>0</v>
      </c>
      <c r="AG24" s="25">
        <f t="shared" si="5"/>
        <v>50.4</v>
      </c>
      <c r="AH24" s="27">
        <f t="shared" si="6"/>
        <v>34.799999999999997</v>
      </c>
      <c r="AI24" s="90">
        <f t="shared" si="1"/>
        <v>20</v>
      </c>
    </row>
    <row r="25" spans="1:35" ht="17.100000000000001" customHeight="1" x14ac:dyDescent="0.2">
      <c r="A25" s="73" t="s">
        <v>15</v>
      </c>
      <c r="B25" s="14">
        <f>[21]Março!$K$5</f>
        <v>0</v>
      </c>
      <c r="C25" s="14">
        <f>[21]Março!$K$6</f>
        <v>0</v>
      </c>
      <c r="D25" s="14">
        <f>[21]Março!$K$7</f>
        <v>0</v>
      </c>
      <c r="E25" s="14">
        <f>[21]Março!$K$8</f>
        <v>0</v>
      </c>
      <c r="F25" s="14">
        <f>[21]Março!$K$9</f>
        <v>12.200000000000001</v>
      </c>
      <c r="G25" s="14">
        <f>[21]Março!$K$10</f>
        <v>0</v>
      </c>
      <c r="H25" s="14">
        <f>[21]Março!$K$11</f>
        <v>0</v>
      </c>
      <c r="I25" s="14">
        <f>[21]Março!$K$12</f>
        <v>0</v>
      </c>
      <c r="J25" s="14">
        <f>[21]Março!$K$13</f>
        <v>0</v>
      </c>
      <c r="K25" s="14">
        <f>[21]Março!$K$14</f>
        <v>0</v>
      </c>
      <c r="L25" s="14">
        <f>[21]Março!$K$15</f>
        <v>0</v>
      </c>
      <c r="M25" s="14">
        <f>[21]Março!$K$16</f>
        <v>0</v>
      </c>
      <c r="N25" s="14">
        <f>[21]Março!$K$17</f>
        <v>0</v>
      </c>
      <c r="O25" s="14">
        <f>[21]Março!$K$18</f>
        <v>0</v>
      </c>
      <c r="P25" s="14">
        <f>[21]Março!$K$19</f>
        <v>0</v>
      </c>
      <c r="Q25" s="14">
        <f>[21]Março!$K$20</f>
        <v>115.80000000000001</v>
      </c>
      <c r="R25" s="14">
        <f>[21]Março!$K$21</f>
        <v>0.2</v>
      </c>
      <c r="S25" s="14">
        <f>[21]Março!$K$22</f>
        <v>0</v>
      </c>
      <c r="T25" s="14">
        <f>[21]Março!$K$23</f>
        <v>0</v>
      </c>
      <c r="U25" s="14">
        <f>[21]Março!$K$24</f>
        <v>0.2</v>
      </c>
      <c r="V25" s="14">
        <f>[21]Março!$K$25</f>
        <v>0</v>
      </c>
      <c r="W25" s="14">
        <f>[21]Março!$K$26</f>
        <v>0.4</v>
      </c>
      <c r="X25" s="14">
        <f>[21]Março!$K$27</f>
        <v>0</v>
      </c>
      <c r="Y25" s="14">
        <f>[21]Março!$K$28</f>
        <v>0.2</v>
      </c>
      <c r="Z25" s="14">
        <f>[21]Março!$K$29</f>
        <v>8</v>
      </c>
      <c r="AA25" s="14">
        <f>[21]Março!$K$30</f>
        <v>79.400000000000006</v>
      </c>
      <c r="AB25" s="14">
        <f>[21]Março!$K$31</f>
        <v>0</v>
      </c>
      <c r="AC25" s="14">
        <f>[21]Março!$K$32</f>
        <v>0.2</v>
      </c>
      <c r="AD25" s="14">
        <f>[21]Março!$K$33</f>
        <v>0</v>
      </c>
      <c r="AE25" s="14">
        <f>[21]Março!$K$34</f>
        <v>0</v>
      </c>
      <c r="AF25" s="14">
        <f>[21]Março!$K$35</f>
        <v>0</v>
      </c>
      <c r="AG25" s="25">
        <f t="shared" si="5"/>
        <v>216.59999999999997</v>
      </c>
      <c r="AH25" s="27">
        <f t="shared" si="6"/>
        <v>115.80000000000001</v>
      </c>
      <c r="AI25" s="90">
        <f t="shared" si="1"/>
        <v>22</v>
      </c>
    </row>
    <row r="26" spans="1:35" ht="17.100000000000001" customHeight="1" x14ac:dyDescent="0.2">
      <c r="A26" s="73" t="s">
        <v>16</v>
      </c>
      <c r="B26" s="14">
        <f>[22]Março!$K$5</f>
        <v>0</v>
      </c>
      <c r="C26" s="14">
        <f>[22]Março!$K$6</f>
        <v>0</v>
      </c>
      <c r="D26" s="14">
        <f>[22]Março!$K$7</f>
        <v>0</v>
      </c>
      <c r="E26" s="14">
        <f>[22]Março!$K$8</f>
        <v>0</v>
      </c>
      <c r="F26" s="14">
        <f>[22]Março!$K$9</f>
        <v>0.4</v>
      </c>
      <c r="G26" s="14">
        <f>[22]Março!$K$10</f>
        <v>0</v>
      </c>
      <c r="H26" s="14">
        <f>[22]Março!$K$11</f>
        <v>0</v>
      </c>
      <c r="I26" s="14">
        <f>[22]Março!$K$12</f>
        <v>0</v>
      </c>
      <c r="J26" s="14">
        <f>[22]Março!$K$13</f>
        <v>0</v>
      </c>
      <c r="K26" s="14">
        <f>[22]Março!$K$14</f>
        <v>0</v>
      </c>
      <c r="L26" s="14">
        <f>[22]Março!$K$15</f>
        <v>0</v>
      </c>
      <c r="M26" s="14">
        <f>[22]Março!$K$16</f>
        <v>0</v>
      </c>
      <c r="N26" s="14">
        <f>[22]Março!$K$17</f>
        <v>0</v>
      </c>
      <c r="O26" s="14">
        <f>[22]Março!$K$18</f>
        <v>0</v>
      </c>
      <c r="P26" s="14">
        <f>[22]Março!$K$19</f>
        <v>0</v>
      </c>
      <c r="Q26" s="14">
        <f>[22]Março!$K$20</f>
        <v>1.4</v>
      </c>
      <c r="R26" s="14">
        <f>[22]Março!$K$21</f>
        <v>0.4</v>
      </c>
      <c r="S26" s="14">
        <f>[22]Março!$K$22</f>
        <v>0</v>
      </c>
      <c r="T26" s="14">
        <f>[22]Março!$K$23</f>
        <v>0.2</v>
      </c>
      <c r="U26" s="14">
        <f>[22]Março!$K$24</f>
        <v>0.2</v>
      </c>
      <c r="V26" s="14">
        <f>[22]Março!$K$25</f>
        <v>0</v>
      </c>
      <c r="W26" s="14">
        <f>[22]Março!$K$26</f>
        <v>0</v>
      </c>
      <c r="X26" s="14">
        <f>[22]Março!$K$27</f>
        <v>0</v>
      </c>
      <c r="Y26" s="14">
        <f>[22]Março!$K$28</f>
        <v>0</v>
      </c>
      <c r="Z26" s="14">
        <f>[22]Março!$K$29</f>
        <v>0</v>
      </c>
      <c r="AA26" s="14">
        <f>[22]Março!$K$30</f>
        <v>0</v>
      </c>
      <c r="AB26" s="14">
        <f>[22]Março!$K$31</f>
        <v>0</v>
      </c>
      <c r="AC26" s="14">
        <f>[22]Março!$K$32</f>
        <v>0</v>
      </c>
      <c r="AD26" s="14">
        <f>[22]Março!$K$33</f>
        <v>0</v>
      </c>
      <c r="AE26" s="14">
        <f>[22]Março!$K$34</f>
        <v>0</v>
      </c>
      <c r="AF26" s="14">
        <f>[22]Março!$K$35</f>
        <v>0</v>
      </c>
      <c r="AG26" s="25">
        <f t="shared" si="5"/>
        <v>2.6</v>
      </c>
      <c r="AH26" s="27">
        <f t="shared" si="6"/>
        <v>1.4</v>
      </c>
      <c r="AI26" s="90">
        <f t="shared" si="1"/>
        <v>26</v>
      </c>
    </row>
    <row r="27" spans="1:35" ht="17.100000000000001" customHeight="1" x14ac:dyDescent="0.2">
      <c r="A27" s="73" t="s">
        <v>17</v>
      </c>
      <c r="B27" s="14">
        <f>[23]Março!$K$5</f>
        <v>0</v>
      </c>
      <c r="C27" s="14">
        <f>[23]Março!$K$6</f>
        <v>0</v>
      </c>
      <c r="D27" s="14">
        <f>[23]Março!$K$7</f>
        <v>0.2</v>
      </c>
      <c r="E27" s="14">
        <f>[23]Março!$K$8</f>
        <v>0</v>
      </c>
      <c r="F27" s="14">
        <f>[23]Março!$K$9</f>
        <v>40.6</v>
      </c>
      <c r="G27" s="14">
        <f>[23]Março!$K$10</f>
        <v>0.2</v>
      </c>
      <c r="H27" s="14">
        <f>[23]Março!$K$11</f>
        <v>0</v>
      </c>
      <c r="I27" s="14">
        <f>[23]Março!$K$12</f>
        <v>0</v>
      </c>
      <c r="J27" s="14">
        <f>[23]Março!$K$13</f>
        <v>0</v>
      </c>
      <c r="K27" s="14">
        <f>[23]Março!$K$14</f>
        <v>16.799999999999997</v>
      </c>
      <c r="L27" s="14">
        <f>[23]Março!$K$15</f>
        <v>3.2</v>
      </c>
      <c r="M27" s="14">
        <f>[23]Março!$K$16</f>
        <v>13.4</v>
      </c>
      <c r="N27" s="14">
        <f>[23]Março!$K$17</f>
        <v>29.200000000000003</v>
      </c>
      <c r="O27" s="14">
        <f>[23]Março!$K$18</f>
        <v>5.4</v>
      </c>
      <c r="P27" s="14">
        <f>[23]Março!$K$19</f>
        <v>0</v>
      </c>
      <c r="Q27" s="14">
        <f>[23]Março!$K$20</f>
        <v>45.599999999999994</v>
      </c>
      <c r="R27" s="14">
        <f>[23]Março!$K$21</f>
        <v>17.399999999999999</v>
      </c>
      <c r="S27" s="14">
        <f>[23]Março!$K$22</f>
        <v>31.8</v>
      </c>
      <c r="T27" s="14">
        <f>[23]Março!$K$23</f>
        <v>8.3999999999999986</v>
      </c>
      <c r="U27" s="14">
        <f>[23]Março!$K$24</f>
        <v>0.2</v>
      </c>
      <c r="V27" s="14">
        <f>[23]Março!$K$25</f>
        <v>0</v>
      </c>
      <c r="W27" s="14">
        <f>[23]Março!$K$26</f>
        <v>0</v>
      </c>
      <c r="X27" s="14">
        <f>[23]Março!$K$27</f>
        <v>0</v>
      </c>
      <c r="Y27" s="14">
        <f>[23]Março!$K$28</f>
        <v>0</v>
      </c>
      <c r="Z27" s="14">
        <f>[23]Março!$K$29</f>
        <v>12</v>
      </c>
      <c r="AA27" s="14">
        <f>[23]Março!$K$30</f>
        <v>29.799999999999997</v>
      </c>
      <c r="AB27" s="14">
        <f>[23]Março!$K$31</f>
        <v>2.4</v>
      </c>
      <c r="AC27" s="14">
        <f>[23]Março!$K$32</f>
        <v>0.2</v>
      </c>
      <c r="AD27" s="14">
        <f>[23]Março!$K$33</f>
        <v>0</v>
      </c>
      <c r="AE27" s="14">
        <f>[23]Março!$K$34</f>
        <v>0</v>
      </c>
      <c r="AF27" s="14">
        <f>[23]Março!$K$35</f>
        <v>0</v>
      </c>
      <c r="AG27" s="25">
        <f t="shared" si="5"/>
        <v>256.8</v>
      </c>
      <c r="AH27" s="27">
        <f t="shared" si="6"/>
        <v>45.599999999999994</v>
      </c>
      <c r="AI27" s="90">
        <f t="shared" si="1"/>
        <v>14</v>
      </c>
    </row>
    <row r="28" spans="1:35" ht="17.100000000000001" customHeight="1" x14ac:dyDescent="0.2">
      <c r="A28" s="73" t="s">
        <v>18</v>
      </c>
      <c r="B28" s="14">
        <f>[24]Março!$K$5</f>
        <v>0.8</v>
      </c>
      <c r="C28" s="14">
        <f>[24]Março!$K$6</f>
        <v>0.8</v>
      </c>
      <c r="D28" s="14">
        <f>[24]Março!$K$7</f>
        <v>0.60000000000000009</v>
      </c>
      <c r="E28" s="14">
        <f>[24]Março!$K$8</f>
        <v>0.4</v>
      </c>
      <c r="F28" s="14">
        <f>[24]Março!$K$9</f>
        <v>0.60000000000000009</v>
      </c>
      <c r="G28" s="14">
        <f>[24]Março!$K$10</f>
        <v>0.4</v>
      </c>
      <c r="H28" s="14">
        <f>[24]Março!$K$11</f>
        <v>0.8</v>
      </c>
      <c r="I28" s="14">
        <f>[24]Março!$K$12</f>
        <v>0.60000000000000009</v>
      </c>
      <c r="J28" s="14">
        <f>[24]Março!$K$13</f>
        <v>0.4</v>
      </c>
      <c r="K28" s="14">
        <f>[24]Março!$K$14</f>
        <v>0.4</v>
      </c>
      <c r="L28" s="14">
        <f>[24]Março!$K$15</f>
        <v>0.2</v>
      </c>
      <c r="M28" s="14">
        <f>[24]Março!$K$16</f>
        <v>0</v>
      </c>
      <c r="N28" s="14">
        <f>[24]Março!$K$17</f>
        <v>0.2</v>
      </c>
      <c r="O28" s="14">
        <f>[24]Março!$K$18</f>
        <v>0</v>
      </c>
      <c r="P28" s="14">
        <f>[24]Março!$K$19</f>
        <v>0.2</v>
      </c>
      <c r="Q28" s="14">
        <f>[24]Março!$K$20</f>
        <v>1.6</v>
      </c>
      <c r="R28" s="14">
        <f>[24]Março!$K$21</f>
        <v>4.0000000000000009</v>
      </c>
      <c r="S28" s="14">
        <f>[24]Março!$K$22</f>
        <v>1</v>
      </c>
      <c r="T28" s="14">
        <f>[24]Março!$K$23</f>
        <v>0.60000000000000009</v>
      </c>
      <c r="U28" s="14">
        <f>[24]Março!$K$24</f>
        <v>0.2</v>
      </c>
      <c r="V28" s="14">
        <f>[24]Março!$K$25</f>
        <v>0</v>
      </c>
      <c r="W28" s="14">
        <f>[24]Março!$K$26</f>
        <v>0</v>
      </c>
      <c r="X28" s="14">
        <f>[24]Março!$K$27</f>
        <v>0.2</v>
      </c>
      <c r="Y28" s="14">
        <f>[24]Março!$K$28</f>
        <v>0.8</v>
      </c>
      <c r="Z28" s="14">
        <f>[24]Março!$K$29</f>
        <v>3.8000000000000012</v>
      </c>
      <c r="AA28" s="14">
        <f>[24]Março!$K$30</f>
        <v>1.9999999999999998</v>
      </c>
      <c r="AB28" s="14">
        <f>[24]Março!$K$31</f>
        <v>1.9999999999999998</v>
      </c>
      <c r="AC28" s="14">
        <f>[24]Março!$K$32</f>
        <v>0.4</v>
      </c>
      <c r="AD28" s="14">
        <f>[24]Março!$K$33</f>
        <v>0.60000000000000009</v>
      </c>
      <c r="AE28" s="14">
        <f>[24]Março!$K$34</f>
        <v>0</v>
      </c>
      <c r="AF28" s="14">
        <f>[24]Março!$K$35</f>
        <v>0</v>
      </c>
      <c r="AG28" s="25">
        <f t="shared" si="5"/>
        <v>23.600000000000005</v>
      </c>
      <c r="AH28" s="27">
        <f t="shared" si="6"/>
        <v>4.0000000000000009</v>
      </c>
      <c r="AI28" s="90">
        <f t="shared" si="1"/>
        <v>6</v>
      </c>
    </row>
    <row r="29" spans="1:35" ht="17.100000000000001" customHeight="1" x14ac:dyDescent="0.2">
      <c r="A29" s="73" t="s">
        <v>19</v>
      </c>
      <c r="B29" s="14">
        <f>[25]Março!$K$5</f>
        <v>0</v>
      </c>
      <c r="C29" s="14">
        <f>[25]Março!$K$6</f>
        <v>0</v>
      </c>
      <c r="D29" s="14">
        <f>[25]Março!$K$7</f>
        <v>29.8</v>
      </c>
      <c r="E29" s="14">
        <f>[25]Março!$K$8</f>
        <v>0</v>
      </c>
      <c r="F29" s="14">
        <f>[25]Março!$K$9</f>
        <v>4</v>
      </c>
      <c r="G29" s="14">
        <f>[25]Março!$K$10</f>
        <v>0.2</v>
      </c>
      <c r="H29" s="14">
        <f>[25]Março!$K$11</f>
        <v>0</v>
      </c>
      <c r="I29" s="14">
        <f>[25]Março!$K$12</f>
        <v>0</v>
      </c>
      <c r="J29" s="14">
        <f>[25]Março!$K$13</f>
        <v>0</v>
      </c>
      <c r="K29" s="14">
        <f>[25]Março!$K$14</f>
        <v>0</v>
      </c>
      <c r="L29" s="14">
        <f>[25]Março!$K$15</f>
        <v>0</v>
      </c>
      <c r="M29" s="14">
        <f>[25]Março!$K$16</f>
        <v>21.6</v>
      </c>
      <c r="N29" s="14">
        <f>[25]Março!$K$17</f>
        <v>0</v>
      </c>
      <c r="O29" s="14">
        <f>[25]Março!$K$18</f>
        <v>0</v>
      </c>
      <c r="P29" s="14">
        <f>[25]Março!$K$19</f>
        <v>0</v>
      </c>
      <c r="Q29" s="14">
        <f>[25]Março!$K$20</f>
        <v>23.199999999999996</v>
      </c>
      <c r="R29" s="14">
        <f>[25]Março!$K$21</f>
        <v>5</v>
      </c>
      <c r="S29" s="14">
        <f>[25]Março!$K$22</f>
        <v>0</v>
      </c>
      <c r="T29" s="14">
        <f>[25]Março!$K$23</f>
        <v>0</v>
      </c>
      <c r="U29" s="14">
        <f>[25]Março!$K$24</f>
        <v>0</v>
      </c>
      <c r="V29" s="14">
        <f>[25]Março!$K$25</f>
        <v>0</v>
      </c>
      <c r="W29" s="14">
        <f>[25]Março!$K$26</f>
        <v>0</v>
      </c>
      <c r="X29" s="14">
        <f>[25]Março!$K$27</f>
        <v>0</v>
      </c>
      <c r="Y29" s="14">
        <f>[25]Março!$K$28</f>
        <v>0</v>
      </c>
      <c r="Z29" s="14">
        <f>[25]Março!$K$29</f>
        <v>0</v>
      </c>
      <c r="AA29" s="14">
        <f>[25]Março!$K$30</f>
        <v>95</v>
      </c>
      <c r="AB29" s="14">
        <f>[25]Março!$K$31</f>
        <v>0</v>
      </c>
      <c r="AC29" s="14">
        <f>[25]Março!$K$32</f>
        <v>0.2</v>
      </c>
      <c r="AD29" s="14">
        <f>[25]Março!$K$33</f>
        <v>0</v>
      </c>
      <c r="AE29" s="14">
        <f>[25]Março!$K$34</f>
        <v>0</v>
      </c>
      <c r="AF29" s="14">
        <f>[25]Março!$K$35</f>
        <v>0</v>
      </c>
      <c r="AG29" s="25">
        <f t="shared" si="5"/>
        <v>179</v>
      </c>
      <c r="AH29" s="27">
        <f t="shared" si="6"/>
        <v>95</v>
      </c>
      <c r="AI29" s="90">
        <f t="shared" si="1"/>
        <v>23</v>
      </c>
    </row>
    <row r="30" spans="1:35" ht="17.100000000000001" customHeight="1" x14ac:dyDescent="0.2">
      <c r="A30" s="73" t="s">
        <v>31</v>
      </c>
      <c r="B30" s="14">
        <f>[26]Março!$K$5</f>
        <v>0</v>
      </c>
      <c r="C30" s="14">
        <f>[26]Março!$K$6</f>
        <v>0</v>
      </c>
      <c r="D30" s="14">
        <f>[26]Março!$K$7</f>
        <v>0</v>
      </c>
      <c r="E30" s="14">
        <f>[26]Março!$K$8</f>
        <v>0</v>
      </c>
      <c r="F30" s="14">
        <f>[26]Março!$K$9</f>
        <v>0</v>
      </c>
      <c r="G30" s="14">
        <f>[26]Março!$K$10</f>
        <v>0</v>
      </c>
      <c r="H30" s="14">
        <f>[26]Março!$K$11</f>
        <v>0</v>
      </c>
      <c r="I30" s="14">
        <f>[26]Março!$K$12</f>
        <v>0</v>
      </c>
      <c r="J30" s="14">
        <f>[26]Março!$K$13</f>
        <v>0</v>
      </c>
      <c r="K30" s="14">
        <f>[26]Março!$K$14</f>
        <v>0</v>
      </c>
      <c r="L30" s="14">
        <f>[26]Março!$K$15</f>
        <v>0</v>
      </c>
      <c r="M30" s="14">
        <f>[26]Março!$K$16</f>
        <v>0</v>
      </c>
      <c r="N30" s="14">
        <f>[26]Março!$K$17</f>
        <v>0.4</v>
      </c>
      <c r="O30" s="14">
        <f>[26]Março!$K$18</f>
        <v>21.2</v>
      </c>
      <c r="P30" s="14">
        <f>[26]Março!$K$19</f>
        <v>0</v>
      </c>
      <c r="Q30" s="14">
        <f>[26]Março!$K$20</f>
        <v>1.8</v>
      </c>
      <c r="R30" s="14">
        <f>[26]Março!$K$21</f>
        <v>0</v>
      </c>
      <c r="S30" s="14">
        <f>[26]Março!$K$22</f>
        <v>0</v>
      </c>
      <c r="T30" s="14">
        <f>[26]Março!$K$23</f>
        <v>0</v>
      </c>
      <c r="U30" s="14">
        <f>[26]Março!$K$24</f>
        <v>0</v>
      </c>
      <c r="V30" s="14">
        <f>[26]Março!$K$25</f>
        <v>0</v>
      </c>
      <c r="W30" s="14">
        <f>[26]Março!$K$26</f>
        <v>0</v>
      </c>
      <c r="X30" s="14">
        <f>[26]Março!$K$27</f>
        <v>0</v>
      </c>
      <c r="Y30" s="14">
        <f>[26]Março!$K$28</f>
        <v>1.2</v>
      </c>
      <c r="Z30" s="14">
        <f>[26]Março!$K$29</f>
        <v>14.600000000000001</v>
      </c>
      <c r="AA30" s="14">
        <f>[26]Março!$K$30</f>
        <v>24.200000000000003</v>
      </c>
      <c r="AB30" s="14">
        <f>[26]Março!$K$31</f>
        <v>0.6</v>
      </c>
      <c r="AC30" s="14">
        <f>[26]Março!$K$32</f>
        <v>0</v>
      </c>
      <c r="AD30" s="14">
        <f>[26]Março!$K$33</f>
        <v>0</v>
      </c>
      <c r="AE30" s="14">
        <f>[26]Março!$K$34</f>
        <v>0</v>
      </c>
      <c r="AF30" s="14">
        <f>[26]Março!$K$35</f>
        <v>0</v>
      </c>
      <c r="AG30" s="25">
        <f>SUM(B30:AF30)</f>
        <v>64</v>
      </c>
      <c r="AH30" s="27">
        <f t="shared" ref="AH30" si="9">MAX(B30:AF30)</f>
        <v>24.200000000000003</v>
      </c>
      <c r="AI30" s="90">
        <f t="shared" si="1"/>
        <v>24</v>
      </c>
    </row>
    <row r="31" spans="1:35" ht="17.100000000000001" customHeight="1" x14ac:dyDescent="0.2">
      <c r="A31" s="73" t="s">
        <v>49</v>
      </c>
      <c r="B31" s="14" t="str">
        <f>[27]Março!$K$5</f>
        <v>*</v>
      </c>
      <c r="C31" s="14" t="str">
        <f>[27]Março!$K$6</f>
        <v>*</v>
      </c>
      <c r="D31" s="14" t="str">
        <f>[27]Março!$K$7</f>
        <v>*</v>
      </c>
      <c r="E31" s="14" t="str">
        <f>[27]Março!$K$8</f>
        <v>*</v>
      </c>
      <c r="F31" s="14" t="str">
        <f>[27]Março!$K$9</f>
        <v>*</v>
      </c>
      <c r="G31" s="14" t="str">
        <f>[27]Março!$K$10</f>
        <v>*</v>
      </c>
      <c r="H31" s="14" t="str">
        <f>[27]Março!$K$11</f>
        <v>*</v>
      </c>
      <c r="I31" s="14" t="str">
        <f>[27]Março!$K$12</f>
        <v>*</v>
      </c>
      <c r="J31" s="14" t="str">
        <f>[27]Março!$K$13</f>
        <v>*</v>
      </c>
      <c r="K31" s="14" t="str">
        <f>[27]Março!$K$14</f>
        <v>*</v>
      </c>
      <c r="L31" s="14" t="str">
        <f>[27]Março!$K$15</f>
        <v>*</v>
      </c>
      <c r="M31" s="14" t="str">
        <f>[27]Março!$K$16</f>
        <v>*</v>
      </c>
      <c r="N31" s="14" t="str">
        <f>[27]Março!$K$17</f>
        <v>*</v>
      </c>
      <c r="O31" s="14" t="str">
        <f>[27]Março!$K$18</f>
        <v>*</v>
      </c>
      <c r="P31" s="14" t="str">
        <f>[27]Março!$K$19</f>
        <v>*</v>
      </c>
      <c r="Q31" s="14" t="str">
        <f>[27]Março!$K$20</f>
        <v>*</v>
      </c>
      <c r="R31" s="14" t="str">
        <f>[27]Março!$K$21</f>
        <v>*</v>
      </c>
      <c r="S31" s="14" t="str">
        <f>[27]Março!$K$22</f>
        <v>*</v>
      </c>
      <c r="T31" s="14" t="str">
        <f>[27]Março!$K$23</f>
        <v>*</v>
      </c>
      <c r="U31" s="14" t="str">
        <f>[27]Março!$K$24</f>
        <v>*</v>
      </c>
      <c r="V31" s="14" t="str">
        <f>[27]Março!$K$25</f>
        <v>*</v>
      </c>
      <c r="W31" s="14" t="str">
        <f>[27]Março!$K$26</f>
        <v>*</v>
      </c>
      <c r="X31" s="14" t="str">
        <f>[27]Março!$K$27</f>
        <v>*</v>
      </c>
      <c r="Y31" s="14" t="str">
        <f>[27]Março!$K$28</f>
        <v>*</v>
      </c>
      <c r="Z31" s="14" t="str">
        <f>[27]Março!$K$29</f>
        <v>*</v>
      </c>
      <c r="AA31" s="14" t="str">
        <f>[27]Março!$K$30</f>
        <v>*</v>
      </c>
      <c r="AB31" s="14" t="str">
        <f>[27]Março!$K$31</f>
        <v>*</v>
      </c>
      <c r="AC31" s="14" t="str">
        <f>[27]Março!$K$32</f>
        <v>*</v>
      </c>
      <c r="AD31" s="14" t="str">
        <f>[27]Março!$K$33</f>
        <v>*</v>
      </c>
      <c r="AE31" s="14" t="str">
        <f>[27]Março!$K$34</f>
        <v>*</v>
      </c>
      <c r="AF31" s="14" t="str">
        <f>[27]Março!$K$35</f>
        <v>*</v>
      </c>
      <c r="AG31" s="25" t="s">
        <v>133</v>
      </c>
      <c r="AH31" s="27" t="s">
        <v>133</v>
      </c>
      <c r="AI31" s="90" t="s">
        <v>133</v>
      </c>
    </row>
    <row r="32" spans="1:35" ht="17.100000000000001" customHeight="1" x14ac:dyDescent="0.2">
      <c r="A32" s="73" t="s">
        <v>20</v>
      </c>
      <c r="B32" s="14">
        <f>[28]Março!$K$5</f>
        <v>11.6</v>
      </c>
      <c r="C32" s="14">
        <f>[28]Março!$K$6</f>
        <v>7.4</v>
      </c>
      <c r="D32" s="14">
        <f>[28]Março!$K$7</f>
        <v>1.2</v>
      </c>
      <c r="E32" s="14">
        <f>[28]Março!$K$8</f>
        <v>11.200000000000001</v>
      </c>
      <c r="F32" s="14">
        <f>[28]Março!$K$9</f>
        <v>8</v>
      </c>
      <c r="G32" s="14">
        <f>[28]Março!$K$10</f>
        <v>1.6</v>
      </c>
      <c r="H32" s="14">
        <f>[28]Março!$K$11</f>
        <v>0</v>
      </c>
      <c r="I32" s="14">
        <f>[28]Março!$K$12</f>
        <v>0</v>
      </c>
      <c r="J32" s="14">
        <f>[28]Março!$K$13</f>
        <v>0</v>
      </c>
      <c r="K32" s="14">
        <f>[28]Março!$K$14</f>
        <v>1.4</v>
      </c>
      <c r="L32" s="14">
        <f>[28]Março!$K$15</f>
        <v>0</v>
      </c>
      <c r="M32" s="14">
        <f>[28]Março!$K$16</f>
        <v>0</v>
      </c>
      <c r="N32" s="14">
        <f>[28]Março!$K$17</f>
        <v>0.2</v>
      </c>
      <c r="O32" s="14">
        <f>[28]Março!$K$18</f>
        <v>0</v>
      </c>
      <c r="P32" s="14">
        <f>[28]Março!$K$19</f>
        <v>0</v>
      </c>
      <c r="Q32" s="14">
        <f>[28]Março!$K$20</f>
        <v>0</v>
      </c>
      <c r="R32" s="14">
        <f>[28]Março!$K$21</f>
        <v>36.199999999999996</v>
      </c>
      <c r="S32" s="14">
        <f>[28]Março!$K$22</f>
        <v>4.6000000000000005</v>
      </c>
      <c r="T32" s="14">
        <f>[28]Março!$K$23</f>
        <v>0.4</v>
      </c>
      <c r="U32" s="14">
        <f>[28]Março!$K$24</f>
        <v>0</v>
      </c>
      <c r="V32" s="14">
        <f>[28]Março!$K$25</f>
        <v>0</v>
      </c>
      <c r="W32" s="14">
        <f>[28]Março!$K$26</f>
        <v>0</v>
      </c>
      <c r="X32" s="14">
        <f>[28]Março!$K$27</f>
        <v>0</v>
      </c>
      <c r="Y32" s="14">
        <f>[28]Março!$K$28</f>
        <v>0</v>
      </c>
      <c r="Z32" s="14">
        <f>[28]Março!$K$29</f>
        <v>0</v>
      </c>
      <c r="AA32" s="14">
        <f>[28]Março!$K$30</f>
        <v>0</v>
      </c>
      <c r="AB32" s="14">
        <f>[28]Março!$K$31</f>
        <v>47.400000000000013</v>
      </c>
      <c r="AC32" s="14">
        <f>[28]Março!$K$32</f>
        <v>0</v>
      </c>
      <c r="AD32" s="14">
        <f>[28]Março!$K$33</f>
        <v>0</v>
      </c>
      <c r="AE32" s="14">
        <f>[28]Março!$K$34</f>
        <v>0</v>
      </c>
      <c r="AF32" s="14">
        <f>[28]Março!$K$35</f>
        <v>0</v>
      </c>
      <c r="AG32" s="25">
        <f t="shared" si="5"/>
        <v>131.20000000000002</v>
      </c>
      <c r="AH32" s="27">
        <f t="shared" si="6"/>
        <v>47.400000000000013</v>
      </c>
      <c r="AI32" s="90">
        <f>COUNTIF(B32:AF32,"=0,0")</f>
        <v>19</v>
      </c>
    </row>
    <row r="33" spans="1:35" s="5" customFormat="1" ht="17.100000000000001" customHeight="1" x14ac:dyDescent="0.2">
      <c r="A33" s="76" t="s">
        <v>33</v>
      </c>
      <c r="B33" s="22">
        <f t="shared" ref="B33:AF33" si="10">MAX(B5:B32)</f>
        <v>27</v>
      </c>
      <c r="C33" s="22">
        <f t="shared" si="10"/>
        <v>26.999999999999996</v>
      </c>
      <c r="D33" s="22">
        <f t="shared" si="10"/>
        <v>68.400000000000006</v>
      </c>
      <c r="E33" s="22">
        <f t="shared" si="10"/>
        <v>16</v>
      </c>
      <c r="F33" s="22">
        <f t="shared" si="10"/>
        <v>62.20000000000001</v>
      </c>
      <c r="G33" s="22">
        <f t="shared" si="10"/>
        <v>36.000000000000007</v>
      </c>
      <c r="H33" s="22">
        <f t="shared" si="10"/>
        <v>11.599999999999998</v>
      </c>
      <c r="I33" s="22">
        <f t="shared" si="10"/>
        <v>1.8</v>
      </c>
      <c r="J33" s="22">
        <f t="shared" si="10"/>
        <v>4</v>
      </c>
      <c r="K33" s="22">
        <f t="shared" si="10"/>
        <v>36.200000000000003</v>
      </c>
      <c r="L33" s="22">
        <f t="shared" si="10"/>
        <v>19.8</v>
      </c>
      <c r="M33" s="22">
        <f t="shared" si="10"/>
        <v>21.6</v>
      </c>
      <c r="N33" s="22">
        <f t="shared" si="10"/>
        <v>29.200000000000003</v>
      </c>
      <c r="O33" s="22">
        <f t="shared" si="10"/>
        <v>21.2</v>
      </c>
      <c r="P33" s="22">
        <f t="shared" si="10"/>
        <v>5.4</v>
      </c>
      <c r="Q33" s="22">
        <f t="shared" si="10"/>
        <v>115.80000000000001</v>
      </c>
      <c r="R33" s="22">
        <f t="shared" si="10"/>
        <v>56.800000000000004</v>
      </c>
      <c r="S33" s="22">
        <f t="shared" si="10"/>
        <v>47.2</v>
      </c>
      <c r="T33" s="22">
        <f t="shared" si="10"/>
        <v>19.8</v>
      </c>
      <c r="U33" s="22">
        <f t="shared" si="10"/>
        <v>0.8</v>
      </c>
      <c r="V33" s="22">
        <f t="shared" si="10"/>
        <v>0.2</v>
      </c>
      <c r="W33" s="22">
        <f t="shared" si="10"/>
        <v>5</v>
      </c>
      <c r="X33" s="22">
        <f t="shared" si="10"/>
        <v>5.2</v>
      </c>
      <c r="Y33" s="22">
        <f t="shared" si="10"/>
        <v>26.6</v>
      </c>
      <c r="Z33" s="22">
        <f t="shared" si="10"/>
        <v>14.600000000000001</v>
      </c>
      <c r="AA33" s="22">
        <f t="shared" si="10"/>
        <v>95</v>
      </c>
      <c r="AB33" s="22">
        <f t="shared" si="10"/>
        <v>75.200000000000017</v>
      </c>
      <c r="AC33" s="22">
        <f t="shared" si="10"/>
        <v>14.399999999999999</v>
      </c>
      <c r="AD33" s="22">
        <f t="shared" si="10"/>
        <v>12.8</v>
      </c>
      <c r="AE33" s="22">
        <f t="shared" si="10"/>
        <v>0</v>
      </c>
      <c r="AF33" s="22">
        <f t="shared" si="10"/>
        <v>0.2</v>
      </c>
      <c r="AG33" s="25">
        <f>MAX(AG5:AG32)</f>
        <v>256.8</v>
      </c>
      <c r="AH33" s="33">
        <f>MAX(AH5:AH32)</f>
        <v>115.80000000000001</v>
      </c>
      <c r="AI33" s="90"/>
    </row>
    <row r="34" spans="1:35" s="11" customFormat="1" x14ac:dyDescent="0.2">
      <c r="A34" s="91" t="s">
        <v>36</v>
      </c>
      <c r="B34" s="30">
        <f t="shared" ref="B34:AF34" si="11">SUM(B5:B32)</f>
        <v>70.399999999999991</v>
      </c>
      <c r="C34" s="30">
        <f t="shared" si="11"/>
        <v>56.999999999999986</v>
      </c>
      <c r="D34" s="30">
        <f t="shared" si="11"/>
        <v>218.59999999999994</v>
      </c>
      <c r="E34" s="30">
        <f t="shared" si="11"/>
        <v>68.2</v>
      </c>
      <c r="F34" s="30">
        <f t="shared" si="11"/>
        <v>360.8</v>
      </c>
      <c r="G34" s="30">
        <f t="shared" si="11"/>
        <v>103.80000000000003</v>
      </c>
      <c r="H34" s="30">
        <f t="shared" si="11"/>
        <v>24.799999999999997</v>
      </c>
      <c r="I34" s="30">
        <f t="shared" si="11"/>
        <v>3.8000000000000003</v>
      </c>
      <c r="J34" s="30">
        <f t="shared" si="11"/>
        <v>4.6000000000000005</v>
      </c>
      <c r="K34" s="30">
        <f t="shared" si="11"/>
        <v>137.40000000000003</v>
      </c>
      <c r="L34" s="30">
        <f t="shared" si="11"/>
        <v>27.8</v>
      </c>
      <c r="M34" s="30">
        <f t="shared" si="11"/>
        <v>70</v>
      </c>
      <c r="N34" s="30">
        <f t="shared" si="11"/>
        <v>66.800000000000011</v>
      </c>
      <c r="O34" s="30">
        <f t="shared" si="11"/>
        <v>69.600000000000009</v>
      </c>
      <c r="P34" s="30">
        <f t="shared" si="11"/>
        <v>6.6000000000000005</v>
      </c>
      <c r="Q34" s="30">
        <f t="shared" si="11"/>
        <v>316.80000000000007</v>
      </c>
      <c r="R34" s="30">
        <f t="shared" si="11"/>
        <v>160</v>
      </c>
      <c r="S34" s="30">
        <f t="shared" si="11"/>
        <v>142</v>
      </c>
      <c r="T34" s="30">
        <f t="shared" si="11"/>
        <v>43.6</v>
      </c>
      <c r="U34" s="30">
        <f t="shared" si="11"/>
        <v>1.9999999999999998</v>
      </c>
      <c r="V34" s="30">
        <f t="shared" si="11"/>
        <v>0.2</v>
      </c>
      <c r="W34" s="30">
        <f t="shared" si="11"/>
        <v>5.6000000000000005</v>
      </c>
      <c r="X34" s="30">
        <f t="shared" si="11"/>
        <v>8.7999999999999972</v>
      </c>
      <c r="Y34" s="30">
        <f t="shared" si="11"/>
        <v>30</v>
      </c>
      <c r="Z34" s="30">
        <f t="shared" si="11"/>
        <v>38.799999999999997</v>
      </c>
      <c r="AA34" s="30">
        <f t="shared" si="11"/>
        <v>409.6</v>
      </c>
      <c r="AB34" s="30">
        <f t="shared" si="11"/>
        <v>262.60000000000002</v>
      </c>
      <c r="AC34" s="30">
        <f t="shared" si="11"/>
        <v>29.399999999999995</v>
      </c>
      <c r="AD34" s="30">
        <f t="shared" si="11"/>
        <v>13.6</v>
      </c>
      <c r="AE34" s="30">
        <f t="shared" si="11"/>
        <v>0</v>
      </c>
      <c r="AF34" s="30">
        <f t="shared" si="11"/>
        <v>0.2</v>
      </c>
      <c r="AG34" s="25">
        <f>SUM(AG5:AG32)</f>
        <v>2753.4</v>
      </c>
      <c r="AH34" s="34"/>
      <c r="AI34" s="90"/>
    </row>
    <row r="35" spans="1:35" x14ac:dyDescent="0.2">
      <c r="A35" s="66"/>
      <c r="B35" s="67"/>
      <c r="C35" s="67"/>
      <c r="D35" s="67" t="s">
        <v>136</v>
      </c>
      <c r="E35" s="67"/>
      <c r="F35" s="67"/>
      <c r="G35" s="67"/>
      <c r="H35" s="68"/>
      <c r="I35" s="68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92"/>
      <c r="AE35" s="93"/>
      <c r="AF35" s="94"/>
      <c r="AG35" s="94"/>
      <c r="AH35" s="94"/>
      <c r="AI35" s="95"/>
    </row>
    <row r="36" spans="1:35" x14ac:dyDescent="0.2">
      <c r="A36" s="66"/>
      <c r="B36" s="69" t="s">
        <v>137</v>
      </c>
      <c r="C36" s="69"/>
      <c r="D36" s="69"/>
      <c r="E36" s="69"/>
      <c r="F36" s="69"/>
      <c r="G36" s="69"/>
      <c r="H36" s="69"/>
      <c r="I36" s="69"/>
      <c r="J36" s="70"/>
      <c r="K36" s="70"/>
      <c r="L36" s="70"/>
      <c r="M36" s="70" t="s">
        <v>51</v>
      </c>
      <c r="N36" s="70"/>
      <c r="O36" s="70"/>
      <c r="P36" s="70"/>
      <c r="Q36" s="70"/>
      <c r="R36" s="70"/>
      <c r="S36" s="70"/>
      <c r="T36" s="135" t="s">
        <v>134</v>
      </c>
      <c r="U36" s="135"/>
      <c r="V36" s="135"/>
      <c r="W36" s="135"/>
      <c r="X36" s="135"/>
      <c r="Y36" s="70"/>
      <c r="Z36" s="70"/>
      <c r="AA36" s="70"/>
      <c r="AB36" s="70"/>
      <c r="AC36" s="70"/>
      <c r="AD36" s="92"/>
      <c r="AE36" s="70"/>
      <c r="AF36" s="70"/>
      <c r="AG36" s="92"/>
      <c r="AH36" s="70"/>
      <c r="AI36" s="95"/>
    </row>
    <row r="37" spans="1:35" x14ac:dyDescent="0.2">
      <c r="A37" s="97"/>
      <c r="B37" s="70"/>
      <c r="C37" s="70"/>
      <c r="D37" s="70"/>
      <c r="E37" s="70"/>
      <c r="F37" s="70"/>
      <c r="G37" s="70"/>
      <c r="H37" s="70"/>
      <c r="I37" s="70"/>
      <c r="J37" s="71"/>
      <c r="K37" s="71"/>
      <c r="L37" s="71"/>
      <c r="M37" s="71" t="s">
        <v>52</v>
      </c>
      <c r="N37" s="71"/>
      <c r="O37" s="71"/>
      <c r="P37" s="71"/>
      <c r="Q37" s="70"/>
      <c r="R37" s="70"/>
      <c r="S37" s="70"/>
      <c r="T37" s="136" t="s">
        <v>135</v>
      </c>
      <c r="U37" s="136"/>
      <c r="V37" s="136"/>
      <c r="W37" s="136"/>
      <c r="X37" s="136"/>
      <c r="Y37" s="70"/>
      <c r="Z37" s="70"/>
      <c r="AA37" s="70"/>
      <c r="AB37" s="70"/>
      <c r="AC37" s="70"/>
      <c r="AD37" s="92"/>
      <c r="AE37" s="93"/>
      <c r="AF37" s="94"/>
      <c r="AG37" s="70"/>
      <c r="AH37" s="70"/>
      <c r="AI37" s="98"/>
    </row>
    <row r="38" spans="1:35" x14ac:dyDescent="0.2">
      <c r="A38" s="97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92"/>
      <c r="AE38" s="93"/>
      <c r="AF38" s="94"/>
      <c r="AG38" s="71"/>
      <c r="AH38" s="71"/>
      <c r="AI38" s="98" t="s">
        <v>50</v>
      </c>
    </row>
    <row r="39" spans="1:35" ht="13.5" thickBot="1" x14ac:dyDescent="0.25">
      <c r="A39" s="107"/>
      <c r="B39" s="125"/>
      <c r="C39" s="125"/>
      <c r="D39" s="125"/>
      <c r="E39" s="125"/>
      <c r="F39" s="125"/>
      <c r="G39" s="125"/>
      <c r="H39" s="125"/>
      <c r="I39" s="125"/>
      <c r="J39" s="125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3"/>
      <c r="AH39" s="122"/>
      <c r="AI39" s="126"/>
    </row>
    <row r="40" spans="1:35" x14ac:dyDescent="0.2">
      <c r="H40" s="20"/>
      <c r="I40" s="20"/>
      <c r="J40" s="21"/>
      <c r="K40" s="20"/>
      <c r="L40" s="20"/>
      <c r="M40" s="20"/>
      <c r="N40" s="20"/>
      <c r="O40" s="20"/>
      <c r="P40" s="21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2" spans="1:35" x14ac:dyDescent="0.2">
      <c r="D42" s="2" t="s">
        <v>50</v>
      </c>
      <c r="AC42" s="2" t="s">
        <v>50</v>
      </c>
    </row>
    <row r="44" spans="1:35" x14ac:dyDescent="0.2">
      <c r="AF44" s="2" t="s">
        <v>50</v>
      </c>
      <c r="AH44" s="127" t="s">
        <v>50</v>
      </c>
    </row>
    <row r="45" spans="1:35" x14ac:dyDescent="0.2">
      <c r="I45" s="2" t="s">
        <v>50</v>
      </c>
      <c r="T45" s="2" t="s">
        <v>50</v>
      </c>
      <c r="AG45" s="9" t="s">
        <v>50</v>
      </c>
    </row>
    <row r="47" spans="1:35" x14ac:dyDescent="0.2">
      <c r="Z47" s="2" t="s">
        <v>50</v>
      </c>
    </row>
    <row r="49" spans="29:29" x14ac:dyDescent="0.2">
      <c r="AC49" s="2" t="s">
        <v>50</v>
      </c>
    </row>
  </sheetData>
  <sheetProtection password="C6EC" sheet="1" objects="1" scenarios="1"/>
  <mergeCells count="36">
    <mergeCell ref="T37:X37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E3:E4"/>
    <mergeCell ref="F3:F4"/>
    <mergeCell ref="G3:G4"/>
    <mergeCell ref="J3:J4"/>
    <mergeCell ref="T36:X36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0" zoomScale="90" zoomScaleNormal="100" zoomScalePageLayoutView="90" workbookViewId="0">
      <selection activeCell="K33" sqref="K33"/>
    </sheetView>
  </sheetViews>
  <sheetFormatPr defaultRowHeight="12.75" x14ac:dyDescent="0.2"/>
  <cols>
    <col min="1" max="1" width="30.28515625" customWidth="1"/>
    <col min="2" max="2" width="9.5703125" style="62" customWidth="1"/>
    <col min="3" max="3" width="9.5703125" style="63" customWidth="1"/>
    <col min="4" max="4" width="9.5703125" style="62" customWidth="1"/>
    <col min="5" max="5" width="9.85546875" style="62" customWidth="1"/>
    <col min="6" max="6" width="9.5703125" style="62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7" customFormat="1" ht="42.75" customHeight="1" x14ac:dyDescent="0.2">
      <c r="A1" s="35" t="s">
        <v>56</v>
      </c>
      <c r="B1" s="35" t="s">
        <v>57</v>
      </c>
      <c r="C1" s="35" t="s">
        <v>58</v>
      </c>
      <c r="D1" s="35" t="s">
        <v>59</v>
      </c>
      <c r="E1" s="35" t="s">
        <v>60</v>
      </c>
      <c r="F1" s="35" t="s">
        <v>61</v>
      </c>
      <c r="G1" s="35" t="s">
        <v>62</v>
      </c>
      <c r="H1" s="35" t="s">
        <v>63</v>
      </c>
      <c r="I1" s="35" t="s">
        <v>64</v>
      </c>
      <c r="J1" s="36"/>
      <c r="K1" s="36"/>
      <c r="L1" s="36"/>
      <c r="M1" s="36"/>
    </row>
    <row r="2" spans="1:13" s="42" customFormat="1" x14ac:dyDescent="0.2">
      <c r="A2" s="38" t="s">
        <v>65</v>
      </c>
      <c r="B2" s="38" t="s">
        <v>66</v>
      </c>
      <c r="C2" s="39" t="s">
        <v>67</v>
      </c>
      <c r="D2" s="39">
        <v>-20.444199999999999</v>
      </c>
      <c r="E2" s="39">
        <v>-52.875599999999999</v>
      </c>
      <c r="F2" s="39">
        <v>388</v>
      </c>
      <c r="G2" s="40">
        <v>40405</v>
      </c>
      <c r="H2" s="41">
        <v>1</v>
      </c>
      <c r="I2" s="39" t="s">
        <v>68</v>
      </c>
      <c r="J2" s="36"/>
      <c r="K2" s="36"/>
      <c r="L2" s="36"/>
      <c r="M2" s="36"/>
    </row>
    <row r="3" spans="1:13" ht="12.75" customHeight="1" x14ac:dyDescent="0.2">
      <c r="A3" s="38" t="s">
        <v>0</v>
      </c>
      <c r="B3" s="38" t="s">
        <v>66</v>
      </c>
      <c r="C3" s="39" t="s">
        <v>69</v>
      </c>
      <c r="D3" s="41">
        <v>-23.002500000000001</v>
      </c>
      <c r="E3" s="41">
        <v>-55.3294</v>
      </c>
      <c r="F3" s="41">
        <v>431</v>
      </c>
      <c r="G3" s="43">
        <v>39611</v>
      </c>
      <c r="H3" s="41">
        <v>1</v>
      </c>
      <c r="I3" s="39" t="s">
        <v>70</v>
      </c>
      <c r="J3" s="44"/>
      <c r="K3" s="44"/>
      <c r="L3" s="44"/>
      <c r="M3" s="44"/>
    </row>
    <row r="4" spans="1:13" x14ac:dyDescent="0.2">
      <c r="A4" s="38" t="s">
        <v>1</v>
      </c>
      <c r="B4" s="38" t="s">
        <v>66</v>
      </c>
      <c r="C4" s="39" t="s">
        <v>71</v>
      </c>
      <c r="D4" s="45">
        <v>-20.4756</v>
      </c>
      <c r="E4" s="45">
        <v>-55.783900000000003</v>
      </c>
      <c r="F4" s="45">
        <v>155</v>
      </c>
      <c r="G4" s="43">
        <v>39022</v>
      </c>
      <c r="H4" s="41">
        <v>1</v>
      </c>
      <c r="I4" s="39" t="s">
        <v>72</v>
      </c>
      <c r="J4" s="44"/>
      <c r="K4" s="44"/>
      <c r="L4" s="44"/>
      <c r="M4" s="44"/>
    </row>
    <row r="5" spans="1:13" s="47" customFormat="1" x14ac:dyDescent="0.2">
      <c r="A5" s="38" t="s">
        <v>46</v>
      </c>
      <c r="B5" s="38" t="s">
        <v>66</v>
      </c>
      <c r="C5" s="39" t="s">
        <v>73</v>
      </c>
      <c r="D5" s="45">
        <v>-22.1008</v>
      </c>
      <c r="E5" s="45">
        <v>-56.54</v>
      </c>
      <c r="F5" s="45">
        <v>208</v>
      </c>
      <c r="G5" s="43">
        <v>40764</v>
      </c>
      <c r="H5" s="41">
        <v>1</v>
      </c>
      <c r="I5" s="46" t="s">
        <v>74</v>
      </c>
      <c r="J5" s="44"/>
      <c r="K5" s="44"/>
      <c r="L5" s="44"/>
      <c r="M5" s="44"/>
    </row>
    <row r="6" spans="1:13" s="47" customFormat="1" x14ac:dyDescent="0.2">
      <c r="A6" s="38" t="s">
        <v>55</v>
      </c>
      <c r="B6" s="38" t="s">
        <v>66</v>
      </c>
      <c r="C6" s="39" t="s">
        <v>75</v>
      </c>
      <c r="D6" s="45">
        <v>-21.7514</v>
      </c>
      <c r="E6" s="45">
        <v>-52.470599999999997</v>
      </c>
      <c r="F6" s="45">
        <v>387</v>
      </c>
      <c r="G6" s="43">
        <v>41354</v>
      </c>
      <c r="H6" s="41">
        <v>1</v>
      </c>
      <c r="I6" s="46" t="s">
        <v>76</v>
      </c>
      <c r="J6" s="44"/>
      <c r="K6" s="44"/>
      <c r="L6" s="44"/>
      <c r="M6" s="44"/>
    </row>
    <row r="7" spans="1:13" x14ac:dyDescent="0.2">
      <c r="A7" s="38" t="s">
        <v>2</v>
      </c>
      <c r="B7" s="38" t="s">
        <v>66</v>
      </c>
      <c r="C7" s="39" t="s">
        <v>77</v>
      </c>
      <c r="D7" s="45">
        <v>-20.45</v>
      </c>
      <c r="E7" s="45">
        <v>-54.616599999999998</v>
      </c>
      <c r="F7" s="45">
        <v>530</v>
      </c>
      <c r="G7" s="43">
        <v>37145</v>
      </c>
      <c r="H7" s="41">
        <v>1</v>
      </c>
      <c r="I7" s="39" t="s">
        <v>78</v>
      </c>
      <c r="J7" s="44"/>
      <c r="K7" s="44"/>
      <c r="L7" s="44"/>
      <c r="M7" s="44"/>
    </row>
    <row r="8" spans="1:13" x14ac:dyDescent="0.2">
      <c r="A8" s="38" t="s">
        <v>3</v>
      </c>
      <c r="B8" s="38" t="s">
        <v>66</v>
      </c>
      <c r="C8" s="39" t="s">
        <v>79</v>
      </c>
      <c r="D8" s="41">
        <v>-19.122499999999999</v>
      </c>
      <c r="E8" s="41">
        <v>-51.720799999999997</v>
      </c>
      <c r="F8" s="45">
        <v>516</v>
      </c>
      <c r="G8" s="43">
        <v>39515</v>
      </c>
      <c r="H8" s="41">
        <v>1</v>
      </c>
      <c r="I8" s="39" t="s">
        <v>80</v>
      </c>
      <c r="J8" s="44"/>
      <c r="K8" s="44"/>
      <c r="L8" s="44"/>
      <c r="M8" s="44"/>
    </row>
    <row r="9" spans="1:13" x14ac:dyDescent="0.2">
      <c r="A9" s="38" t="s">
        <v>4</v>
      </c>
      <c r="B9" s="38" t="s">
        <v>66</v>
      </c>
      <c r="C9" s="39" t="s">
        <v>81</v>
      </c>
      <c r="D9" s="45">
        <v>-18.802199999999999</v>
      </c>
      <c r="E9" s="45">
        <v>-52.602800000000002</v>
      </c>
      <c r="F9" s="45">
        <v>818</v>
      </c>
      <c r="G9" s="43">
        <v>39070</v>
      </c>
      <c r="H9" s="41">
        <v>1</v>
      </c>
      <c r="I9" s="39" t="s">
        <v>82</v>
      </c>
      <c r="J9" s="44"/>
      <c r="K9" s="44"/>
      <c r="L9" s="44"/>
      <c r="M9" s="44"/>
    </row>
    <row r="10" spans="1:13" ht="13.5" customHeight="1" x14ac:dyDescent="0.2">
      <c r="A10" s="38" t="s">
        <v>5</v>
      </c>
      <c r="B10" s="38" t="s">
        <v>66</v>
      </c>
      <c r="C10" s="39" t="s">
        <v>83</v>
      </c>
      <c r="D10" s="45">
        <v>-18.996700000000001</v>
      </c>
      <c r="E10" s="45">
        <v>-57.637500000000003</v>
      </c>
      <c r="F10" s="45">
        <v>126</v>
      </c>
      <c r="G10" s="43">
        <v>39017</v>
      </c>
      <c r="H10" s="41">
        <v>1</v>
      </c>
      <c r="I10" s="39" t="s">
        <v>84</v>
      </c>
      <c r="J10" s="44"/>
      <c r="K10" s="44"/>
      <c r="L10" s="44"/>
      <c r="M10" s="44"/>
    </row>
    <row r="11" spans="1:13" ht="13.5" customHeight="1" x14ac:dyDescent="0.2">
      <c r="A11" s="38" t="s">
        <v>48</v>
      </c>
      <c r="B11" s="38" t="s">
        <v>66</v>
      </c>
      <c r="C11" s="39" t="s">
        <v>85</v>
      </c>
      <c r="D11" s="45">
        <v>-18.4922</v>
      </c>
      <c r="E11" s="45">
        <v>-53.167200000000001</v>
      </c>
      <c r="F11" s="45">
        <v>730</v>
      </c>
      <c r="G11" s="43">
        <v>41247</v>
      </c>
      <c r="H11" s="41">
        <v>1</v>
      </c>
      <c r="I11" s="46" t="s">
        <v>86</v>
      </c>
      <c r="J11" s="44"/>
      <c r="K11" s="44"/>
      <c r="L11" s="44"/>
      <c r="M11" s="44"/>
    </row>
    <row r="12" spans="1:13" x14ac:dyDescent="0.2">
      <c r="A12" s="38" t="s">
        <v>6</v>
      </c>
      <c r="B12" s="38" t="s">
        <v>66</v>
      </c>
      <c r="C12" s="39" t="s">
        <v>87</v>
      </c>
      <c r="D12" s="45">
        <v>-18.304400000000001</v>
      </c>
      <c r="E12" s="45">
        <v>-54.440899999999999</v>
      </c>
      <c r="F12" s="45">
        <v>252</v>
      </c>
      <c r="G12" s="43">
        <v>39028</v>
      </c>
      <c r="H12" s="41">
        <v>1</v>
      </c>
      <c r="I12" s="39" t="s">
        <v>88</v>
      </c>
      <c r="J12" s="44"/>
      <c r="K12" s="44"/>
      <c r="L12" s="44"/>
      <c r="M12" s="44"/>
    </row>
    <row r="13" spans="1:13" x14ac:dyDescent="0.2">
      <c r="A13" s="38" t="s">
        <v>7</v>
      </c>
      <c r="B13" s="38" t="s">
        <v>66</v>
      </c>
      <c r="C13" s="39" t="s">
        <v>89</v>
      </c>
      <c r="D13" s="45">
        <v>-22.193899999999999</v>
      </c>
      <c r="E13" s="48">
        <v>-54.9114</v>
      </c>
      <c r="F13" s="45">
        <v>469</v>
      </c>
      <c r="G13" s="43">
        <v>39011</v>
      </c>
      <c r="H13" s="41">
        <v>1</v>
      </c>
      <c r="I13" s="39" t="s">
        <v>90</v>
      </c>
      <c r="J13" s="44"/>
      <c r="K13" s="44"/>
      <c r="L13" s="44"/>
      <c r="M13" s="44"/>
    </row>
    <row r="14" spans="1:13" x14ac:dyDescent="0.2">
      <c r="A14" s="38" t="s">
        <v>91</v>
      </c>
      <c r="B14" s="38" t="s">
        <v>66</v>
      </c>
      <c r="C14" s="39" t="s">
        <v>92</v>
      </c>
      <c r="D14" s="41">
        <v>-23.449400000000001</v>
      </c>
      <c r="E14" s="41">
        <v>-54.181699999999999</v>
      </c>
      <c r="F14" s="41">
        <v>336</v>
      </c>
      <c r="G14" s="43">
        <v>39598</v>
      </c>
      <c r="H14" s="41">
        <v>1</v>
      </c>
      <c r="I14" s="39" t="s">
        <v>93</v>
      </c>
      <c r="J14" s="44"/>
      <c r="K14" s="44"/>
      <c r="L14" s="44"/>
      <c r="M14" s="44"/>
    </row>
    <row r="15" spans="1:13" x14ac:dyDescent="0.2">
      <c r="A15" s="38" t="s">
        <v>9</v>
      </c>
      <c r="B15" s="38" t="s">
        <v>66</v>
      </c>
      <c r="C15" s="39" t="s">
        <v>94</v>
      </c>
      <c r="D15" s="45">
        <v>-22.3</v>
      </c>
      <c r="E15" s="45">
        <v>-53.816600000000001</v>
      </c>
      <c r="F15" s="45">
        <v>373.29</v>
      </c>
      <c r="G15" s="43">
        <v>37662</v>
      </c>
      <c r="H15" s="41">
        <v>1</v>
      </c>
      <c r="I15" s="39" t="s">
        <v>95</v>
      </c>
      <c r="J15" s="44"/>
      <c r="K15" s="44"/>
      <c r="L15" s="44"/>
      <c r="M15" s="44"/>
    </row>
    <row r="16" spans="1:13" s="47" customFormat="1" x14ac:dyDescent="0.2">
      <c r="A16" s="38" t="s">
        <v>47</v>
      </c>
      <c r="B16" s="38" t="s">
        <v>66</v>
      </c>
      <c r="C16" s="39" t="s">
        <v>96</v>
      </c>
      <c r="D16" s="45">
        <v>-21.478200000000001</v>
      </c>
      <c r="E16" s="45">
        <v>-56.136899999999997</v>
      </c>
      <c r="F16" s="45">
        <v>249</v>
      </c>
      <c r="G16" s="43">
        <v>40759</v>
      </c>
      <c r="H16" s="41">
        <v>1</v>
      </c>
      <c r="I16" s="46" t="s">
        <v>97</v>
      </c>
      <c r="J16" s="44"/>
      <c r="K16" s="44"/>
      <c r="L16" s="44"/>
      <c r="M16" s="44"/>
    </row>
    <row r="17" spans="1:13" x14ac:dyDescent="0.2">
      <c r="A17" s="38" t="s">
        <v>10</v>
      </c>
      <c r="B17" s="38" t="s">
        <v>66</v>
      </c>
      <c r="C17" s="39" t="s">
        <v>98</v>
      </c>
      <c r="D17" s="41">
        <v>-22.857199999999999</v>
      </c>
      <c r="E17" s="41">
        <v>-54.605600000000003</v>
      </c>
      <c r="F17" s="41">
        <v>379</v>
      </c>
      <c r="G17" s="43">
        <v>39617</v>
      </c>
      <c r="H17" s="41">
        <v>1</v>
      </c>
      <c r="I17" s="39" t="s">
        <v>99</v>
      </c>
      <c r="J17" s="44"/>
      <c r="K17" s="44"/>
      <c r="L17" s="44"/>
      <c r="M17" s="44"/>
    </row>
    <row r="18" spans="1:13" ht="12.75" customHeight="1" x14ac:dyDescent="0.2">
      <c r="A18" s="38" t="s">
        <v>11</v>
      </c>
      <c r="B18" s="38" t="s">
        <v>66</v>
      </c>
      <c r="C18" s="39" t="s">
        <v>100</v>
      </c>
      <c r="D18" s="45">
        <v>-21.609200000000001</v>
      </c>
      <c r="E18" s="45">
        <v>-55.177799999999998</v>
      </c>
      <c r="F18" s="45">
        <v>401</v>
      </c>
      <c r="G18" s="43">
        <v>39065</v>
      </c>
      <c r="H18" s="41">
        <v>1</v>
      </c>
      <c r="I18" s="39" t="s">
        <v>101</v>
      </c>
      <c r="J18" s="44"/>
      <c r="K18" s="44"/>
      <c r="L18" s="44"/>
      <c r="M18" s="44"/>
    </row>
    <row r="19" spans="1:13" s="47" customFormat="1" x14ac:dyDescent="0.2">
      <c r="A19" s="38" t="s">
        <v>12</v>
      </c>
      <c r="B19" s="38" t="s">
        <v>66</v>
      </c>
      <c r="C19" s="39" t="s">
        <v>102</v>
      </c>
      <c r="D19" s="45">
        <v>-20.395600000000002</v>
      </c>
      <c r="E19" s="45">
        <v>-56.431699999999999</v>
      </c>
      <c r="F19" s="45">
        <v>140</v>
      </c>
      <c r="G19" s="43">
        <v>39023</v>
      </c>
      <c r="H19" s="41">
        <v>1</v>
      </c>
      <c r="I19" s="39" t="s">
        <v>103</v>
      </c>
      <c r="J19" s="44"/>
      <c r="K19" s="44"/>
      <c r="L19" s="44"/>
      <c r="M19" s="44"/>
    </row>
    <row r="20" spans="1:13" x14ac:dyDescent="0.2">
      <c r="A20" s="38" t="s">
        <v>104</v>
      </c>
      <c r="B20" s="38" t="s">
        <v>66</v>
      </c>
      <c r="C20" s="39" t="s">
        <v>105</v>
      </c>
      <c r="D20" s="45">
        <v>-18.988900000000001</v>
      </c>
      <c r="E20" s="45">
        <v>-56.623100000000001</v>
      </c>
      <c r="F20" s="45">
        <v>104</v>
      </c>
      <c r="G20" s="43">
        <v>38932</v>
      </c>
      <c r="H20" s="41">
        <v>1</v>
      </c>
      <c r="I20" s="39" t="s">
        <v>106</v>
      </c>
      <c r="J20" s="44"/>
      <c r="K20" s="44"/>
      <c r="L20" s="44"/>
      <c r="M20" s="44"/>
    </row>
    <row r="21" spans="1:13" s="47" customFormat="1" x14ac:dyDescent="0.2">
      <c r="A21" s="38" t="s">
        <v>14</v>
      </c>
      <c r="B21" s="38" t="s">
        <v>66</v>
      </c>
      <c r="C21" s="39" t="s">
        <v>107</v>
      </c>
      <c r="D21" s="45">
        <v>-19.414300000000001</v>
      </c>
      <c r="E21" s="45">
        <v>-51.1053</v>
      </c>
      <c r="F21" s="45">
        <v>424</v>
      </c>
      <c r="G21" s="43" t="s">
        <v>108</v>
      </c>
      <c r="H21" s="41">
        <v>1</v>
      </c>
      <c r="I21" s="39" t="s">
        <v>109</v>
      </c>
      <c r="J21" s="44"/>
      <c r="K21" s="44"/>
      <c r="L21" s="44"/>
      <c r="M21" s="44"/>
    </row>
    <row r="22" spans="1:13" x14ac:dyDescent="0.2">
      <c r="A22" s="38" t="s">
        <v>15</v>
      </c>
      <c r="B22" s="38" t="s">
        <v>66</v>
      </c>
      <c r="C22" s="39" t="s">
        <v>110</v>
      </c>
      <c r="D22" s="45">
        <v>-22.533300000000001</v>
      </c>
      <c r="E22" s="45">
        <v>-55.533299999999997</v>
      </c>
      <c r="F22" s="45">
        <v>650</v>
      </c>
      <c r="G22" s="43">
        <v>37140</v>
      </c>
      <c r="H22" s="41">
        <v>1</v>
      </c>
      <c r="I22" s="39" t="s">
        <v>111</v>
      </c>
      <c r="J22" s="44"/>
      <c r="K22" s="44"/>
      <c r="L22" s="44"/>
      <c r="M22" s="44"/>
    </row>
    <row r="23" spans="1:13" x14ac:dyDescent="0.2">
      <c r="A23" s="38" t="s">
        <v>16</v>
      </c>
      <c r="B23" s="38" t="s">
        <v>66</v>
      </c>
      <c r="C23" s="39" t="s">
        <v>112</v>
      </c>
      <c r="D23" s="45">
        <v>-21.7058</v>
      </c>
      <c r="E23" s="45">
        <v>-57.5533</v>
      </c>
      <c r="F23" s="45">
        <v>85</v>
      </c>
      <c r="G23" s="43">
        <v>39014</v>
      </c>
      <c r="H23" s="41">
        <v>1</v>
      </c>
      <c r="I23" s="39" t="s">
        <v>113</v>
      </c>
      <c r="J23" s="44"/>
      <c r="K23" s="44"/>
      <c r="L23" s="44"/>
      <c r="M23" s="44"/>
    </row>
    <row r="24" spans="1:13" s="47" customFormat="1" x14ac:dyDescent="0.2">
      <c r="A24" s="38" t="s">
        <v>18</v>
      </c>
      <c r="B24" s="38" t="s">
        <v>66</v>
      </c>
      <c r="C24" s="39" t="s">
        <v>114</v>
      </c>
      <c r="D24" s="45">
        <v>-19.420100000000001</v>
      </c>
      <c r="E24" s="45">
        <v>-54.553100000000001</v>
      </c>
      <c r="F24" s="45">
        <v>647</v>
      </c>
      <c r="G24" s="43">
        <v>39067</v>
      </c>
      <c r="H24" s="41">
        <v>1</v>
      </c>
      <c r="I24" s="39" t="s">
        <v>115</v>
      </c>
      <c r="J24" s="44"/>
      <c r="K24" s="44"/>
      <c r="L24" s="44"/>
      <c r="M24" s="44"/>
    </row>
    <row r="25" spans="1:13" x14ac:dyDescent="0.2">
      <c r="A25" s="38" t="s">
        <v>116</v>
      </c>
      <c r="B25" s="38" t="s">
        <v>66</v>
      </c>
      <c r="C25" s="39" t="s">
        <v>117</v>
      </c>
      <c r="D25" s="41">
        <v>-21.774999999999999</v>
      </c>
      <c r="E25" s="41">
        <v>-54.528100000000002</v>
      </c>
      <c r="F25" s="41">
        <v>329</v>
      </c>
      <c r="G25" s="43">
        <v>39625</v>
      </c>
      <c r="H25" s="41">
        <v>1</v>
      </c>
      <c r="I25" s="39" t="s">
        <v>118</v>
      </c>
      <c r="J25" s="44"/>
      <c r="K25" s="44"/>
      <c r="L25" s="44"/>
      <c r="M25" s="44"/>
    </row>
    <row r="26" spans="1:13" s="52" customFormat="1" ht="15" customHeight="1" x14ac:dyDescent="0.2">
      <c r="A26" s="49" t="s">
        <v>31</v>
      </c>
      <c r="B26" s="49" t="s">
        <v>66</v>
      </c>
      <c r="C26" s="39" t="s">
        <v>119</v>
      </c>
      <c r="D26" s="50">
        <v>-20.9817</v>
      </c>
      <c r="E26" s="50">
        <v>-54.971899999999998</v>
      </c>
      <c r="F26" s="50">
        <v>464</v>
      </c>
      <c r="G26" s="40" t="s">
        <v>120</v>
      </c>
      <c r="H26" s="39">
        <v>1</v>
      </c>
      <c r="I26" s="49" t="s">
        <v>121</v>
      </c>
      <c r="J26" s="51"/>
      <c r="K26" s="51"/>
      <c r="L26" s="51"/>
      <c r="M26" s="51"/>
    </row>
    <row r="27" spans="1:13" s="47" customFormat="1" x14ac:dyDescent="0.2">
      <c r="A27" s="38" t="s">
        <v>19</v>
      </c>
      <c r="B27" s="38" t="s">
        <v>66</v>
      </c>
      <c r="C27" s="39" t="s">
        <v>122</v>
      </c>
      <c r="D27" s="41">
        <v>-23.966899999999999</v>
      </c>
      <c r="E27" s="41">
        <v>-55.0242</v>
      </c>
      <c r="F27" s="41">
        <v>402</v>
      </c>
      <c r="G27" s="43">
        <v>39605</v>
      </c>
      <c r="H27" s="41">
        <v>1</v>
      </c>
      <c r="I27" s="39" t="s">
        <v>123</v>
      </c>
      <c r="J27" s="44"/>
      <c r="K27" s="44"/>
      <c r="L27" s="44"/>
      <c r="M27" s="44"/>
    </row>
    <row r="28" spans="1:13" s="54" customFormat="1" x14ac:dyDescent="0.2">
      <c r="A28" s="49" t="s">
        <v>49</v>
      </c>
      <c r="B28" s="49" t="s">
        <v>66</v>
      </c>
      <c r="C28" s="39" t="s">
        <v>124</v>
      </c>
      <c r="D28" s="39">
        <v>-17.634699999999999</v>
      </c>
      <c r="E28" s="39">
        <v>-54.760100000000001</v>
      </c>
      <c r="F28" s="39">
        <v>486</v>
      </c>
      <c r="G28" s="40" t="s">
        <v>125</v>
      </c>
      <c r="H28" s="39">
        <v>1</v>
      </c>
      <c r="I28" s="41" t="s">
        <v>126</v>
      </c>
      <c r="J28" s="53"/>
      <c r="K28" s="53"/>
      <c r="L28" s="53"/>
      <c r="M28" s="53"/>
    </row>
    <row r="29" spans="1:13" x14ac:dyDescent="0.2">
      <c r="A29" s="38" t="s">
        <v>20</v>
      </c>
      <c r="B29" s="38" t="s">
        <v>66</v>
      </c>
      <c r="C29" s="39" t="s">
        <v>127</v>
      </c>
      <c r="D29" s="41">
        <v>-20.783300000000001</v>
      </c>
      <c r="E29" s="41">
        <v>-51.7</v>
      </c>
      <c r="F29" s="41">
        <v>313</v>
      </c>
      <c r="G29" s="43">
        <v>37137</v>
      </c>
      <c r="H29" s="41">
        <v>1</v>
      </c>
      <c r="I29" s="39" t="s">
        <v>128</v>
      </c>
      <c r="J29" s="44"/>
      <c r="K29" s="44"/>
      <c r="L29" s="44"/>
      <c r="M29" s="44"/>
    </row>
    <row r="30" spans="1:13" ht="18" customHeight="1" x14ac:dyDescent="0.2">
      <c r="A30" s="55"/>
      <c r="B30" s="56"/>
      <c r="C30" s="57"/>
      <c r="D30" s="57"/>
      <c r="E30" s="57"/>
      <c r="F30" s="57"/>
      <c r="G30" s="35" t="s">
        <v>129</v>
      </c>
      <c r="H30" s="39">
        <f>SUM(H2:H29)</f>
        <v>28</v>
      </c>
      <c r="I30" s="55"/>
      <c r="J30" s="44"/>
      <c r="K30" s="44"/>
      <c r="L30" s="44"/>
      <c r="M30" s="44"/>
    </row>
    <row r="31" spans="1:13" x14ac:dyDescent="0.2">
      <c r="A31" s="44" t="s">
        <v>130</v>
      </c>
      <c r="B31" s="58"/>
      <c r="C31" s="58"/>
      <c r="D31" s="58"/>
      <c r="E31" s="58"/>
      <c r="F31" s="58"/>
      <c r="G31" s="44"/>
      <c r="H31" s="59"/>
      <c r="I31" s="44"/>
      <c r="J31" s="44"/>
      <c r="K31" s="44"/>
      <c r="L31" s="44"/>
      <c r="M31" s="44"/>
    </row>
    <row r="32" spans="1:13" x14ac:dyDescent="0.2">
      <c r="A32" s="60" t="s">
        <v>131</v>
      </c>
      <c r="B32" s="61"/>
      <c r="C32" s="61"/>
      <c r="D32" s="61"/>
      <c r="E32" s="61"/>
      <c r="F32" s="61"/>
      <c r="G32" s="44"/>
      <c r="H32" s="44"/>
      <c r="I32" s="44"/>
      <c r="J32" s="44"/>
      <c r="K32" s="44"/>
      <c r="L32" s="44"/>
      <c r="M32" s="44"/>
    </row>
    <row r="33" spans="1:13" x14ac:dyDescent="0.2">
      <c r="A33" s="44"/>
      <c r="B33" s="61"/>
      <c r="C33" s="61"/>
      <c r="D33" s="61"/>
      <c r="E33" s="61"/>
      <c r="F33" s="61"/>
      <c r="G33" s="44"/>
      <c r="H33" s="44"/>
      <c r="I33" s="44"/>
      <c r="J33" s="44"/>
      <c r="K33" s="44"/>
      <c r="L33" s="44"/>
      <c r="M33" s="44"/>
    </row>
    <row r="34" spans="1:13" x14ac:dyDescent="0.2">
      <c r="A34" s="44"/>
      <c r="B34" s="61"/>
      <c r="C34" s="61"/>
      <c r="D34" s="61"/>
      <c r="E34" s="61"/>
      <c r="F34" s="61"/>
      <c r="G34" s="44"/>
      <c r="H34" s="44"/>
      <c r="I34" s="44"/>
      <c r="J34" s="44"/>
      <c r="K34" s="44"/>
      <c r="L34" s="44"/>
      <c r="M34" s="44"/>
    </row>
    <row r="35" spans="1:13" x14ac:dyDescent="0.2">
      <c r="A35" s="44"/>
      <c r="B35" s="61"/>
      <c r="C35" s="61"/>
      <c r="D35" s="61"/>
      <c r="E35" s="61"/>
      <c r="F35" s="61"/>
      <c r="G35" s="44"/>
      <c r="H35" s="44"/>
      <c r="I35" s="44"/>
      <c r="J35" s="44"/>
      <c r="K35" s="44"/>
      <c r="L35" s="44"/>
      <c r="M35" s="44"/>
    </row>
    <row r="36" spans="1:13" x14ac:dyDescent="0.2">
      <c r="A36" s="44"/>
      <c r="B36" s="61"/>
      <c r="C36" s="61"/>
      <c r="D36" s="61"/>
      <c r="E36" s="61"/>
      <c r="F36" s="61"/>
      <c r="G36" s="44"/>
      <c r="H36" s="44"/>
      <c r="I36" s="44"/>
      <c r="J36" s="44"/>
      <c r="K36" s="44"/>
      <c r="L36" s="44"/>
      <c r="M36" s="44"/>
    </row>
    <row r="37" spans="1:13" x14ac:dyDescent="0.2">
      <c r="A37" s="44"/>
      <c r="B37" s="61"/>
      <c r="C37" s="61"/>
      <c r="D37" s="61"/>
      <c r="E37" s="61"/>
      <c r="F37" s="61"/>
      <c r="G37" s="44"/>
      <c r="H37" s="44"/>
      <c r="I37" s="44"/>
      <c r="J37" s="44"/>
      <c r="K37" s="44"/>
      <c r="L37" s="44"/>
      <c r="M37" s="44"/>
    </row>
    <row r="38" spans="1:13" x14ac:dyDescent="0.2">
      <c r="A38" s="44"/>
      <c r="B38" s="61"/>
      <c r="C38" s="61"/>
      <c r="D38" s="61"/>
      <c r="E38" s="61"/>
      <c r="F38" s="61"/>
      <c r="G38" s="44"/>
      <c r="H38" s="44"/>
      <c r="I38" s="44"/>
      <c r="J38" s="44"/>
      <c r="K38" s="44"/>
      <c r="L38" s="44"/>
      <c r="M38" s="44"/>
    </row>
    <row r="39" spans="1:13" x14ac:dyDescent="0.2">
      <c r="A39" s="44"/>
      <c r="B39" s="61"/>
      <c r="C39" s="61"/>
      <c r="D39" s="61"/>
      <c r="E39" s="61"/>
      <c r="F39" s="61"/>
      <c r="G39" s="44"/>
      <c r="H39" s="44"/>
      <c r="I39" s="44"/>
      <c r="J39" s="44"/>
      <c r="K39" s="44"/>
      <c r="L39" s="44"/>
      <c r="M39" s="44"/>
    </row>
    <row r="40" spans="1:13" x14ac:dyDescent="0.2">
      <c r="A40" s="44"/>
      <c r="B40" s="61"/>
      <c r="C40" s="61"/>
      <c r="D40" s="61"/>
      <c r="E40" s="61"/>
      <c r="F40" s="61"/>
      <c r="G40" s="44"/>
      <c r="H40" s="44"/>
      <c r="I40" s="44"/>
      <c r="J40" s="44"/>
      <c r="K40" s="44"/>
      <c r="L40" s="44"/>
      <c r="M40" s="44"/>
    </row>
    <row r="41" spans="1:13" x14ac:dyDescent="0.2">
      <c r="A41" s="44"/>
      <c r="B41" s="61"/>
      <c r="C41" s="61"/>
      <c r="D41" s="61"/>
      <c r="E41" s="61"/>
      <c r="F41" s="61"/>
      <c r="G41" s="44"/>
      <c r="H41" s="44"/>
      <c r="I41" s="44"/>
      <c r="J41" s="44"/>
      <c r="K41" s="44"/>
      <c r="L41" s="44"/>
      <c r="M41" s="44"/>
    </row>
    <row r="42" spans="1:13" x14ac:dyDescent="0.2">
      <c r="A42" s="44"/>
      <c r="B42" s="61"/>
      <c r="C42" s="61"/>
      <c r="D42" s="61"/>
      <c r="E42" s="61"/>
      <c r="F42" s="61"/>
      <c r="G42" s="44"/>
      <c r="H42" s="44"/>
      <c r="I42" s="44"/>
      <c r="J42" s="44"/>
      <c r="K42" s="44"/>
      <c r="L42" s="44"/>
      <c r="M42" s="44"/>
    </row>
    <row r="43" spans="1:13" x14ac:dyDescent="0.2">
      <c r="A43" s="44"/>
      <c r="B43" s="61"/>
      <c r="C43" s="61"/>
      <c r="D43" s="61"/>
      <c r="E43" s="61"/>
      <c r="F43" s="61"/>
      <c r="G43" s="44"/>
      <c r="H43" s="44"/>
      <c r="I43" s="44"/>
      <c r="J43" s="44"/>
      <c r="K43" s="44"/>
      <c r="L43" s="44"/>
      <c r="M43" s="44"/>
    </row>
    <row r="44" spans="1:13" x14ac:dyDescent="0.2">
      <c r="A44" s="44"/>
      <c r="B44" s="61"/>
      <c r="C44" s="61"/>
      <c r="D44" s="61"/>
      <c r="E44" s="61"/>
      <c r="F44" s="61"/>
      <c r="G44" s="44"/>
      <c r="H44" s="44"/>
      <c r="I44" s="44"/>
      <c r="J44" s="44"/>
      <c r="K44" s="44"/>
      <c r="L44" s="44"/>
      <c r="M44" s="44"/>
    </row>
    <row r="45" spans="1:13" x14ac:dyDescent="0.2">
      <c r="A45" s="44"/>
      <c r="B45" s="61"/>
      <c r="C45" s="61"/>
      <c r="D45" s="61"/>
      <c r="E45" s="61"/>
      <c r="F45" s="61"/>
      <c r="G45" s="44"/>
      <c r="H45" s="44"/>
      <c r="I45" s="44"/>
      <c r="J45" s="44"/>
      <c r="K45" s="44"/>
      <c r="L45" s="44"/>
      <c r="M45" s="44"/>
    </row>
    <row r="46" spans="1:13" x14ac:dyDescent="0.2">
      <c r="A46" s="44"/>
      <c r="B46" s="61"/>
      <c r="C46" s="61"/>
      <c r="D46" s="61"/>
      <c r="E46" s="61"/>
      <c r="F46" s="61"/>
      <c r="G46" s="44"/>
      <c r="H46" s="44"/>
      <c r="I46" s="44"/>
      <c r="J46" s="44"/>
      <c r="K46" s="44"/>
      <c r="L46" s="44"/>
      <c r="M46" s="44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opLeftCell="A16" zoomScale="90" zoomScaleNormal="90" workbookViewId="0">
      <selection activeCell="AJ28" sqref="AJ28"/>
    </sheetView>
  </sheetViews>
  <sheetFormatPr defaultRowHeight="12.75" x14ac:dyDescent="0.2"/>
  <cols>
    <col min="1" max="1" width="17.5703125" style="2" customWidth="1"/>
    <col min="2" max="3" width="5.85546875" style="2" customWidth="1"/>
    <col min="4" max="4" width="5.42578125" style="2" customWidth="1"/>
    <col min="5" max="5" width="5.5703125" style="2" customWidth="1"/>
    <col min="6" max="7" width="5.140625" style="2" customWidth="1"/>
    <col min="8" max="10" width="5.28515625" style="2" customWidth="1"/>
    <col min="11" max="11" width="5.42578125" style="2" customWidth="1"/>
    <col min="12" max="15" width="5.140625" style="2" customWidth="1"/>
    <col min="16" max="18" width="5.28515625" style="2" customWidth="1"/>
    <col min="19" max="20" width="5.140625" style="2" customWidth="1"/>
    <col min="21" max="21" width="5.42578125" style="2" customWidth="1"/>
    <col min="22" max="22" width="5.28515625" style="2" customWidth="1"/>
    <col min="23" max="23" width="5.140625" style="2" customWidth="1"/>
    <col min="24" max="27" width="5.28515625" style="2" customWidth="1"/>
    <col min="28" max="29" width="5.42578125" style="2" bestFit="1" customWidth="1"/>
    <col min="30" max="30" width="5.42578125" style="2" customWidth="1"/>
    <col min="31" max="31" width="5.42578125" style="2" bestFit="1" customWidth="1"/>
    <col min="32" max="32" width="5.42578125" style="2" customWidth="1"/>
    <col min="33" max="33" width="7.28515625" style="9" customWidth="1"/>
    <col min="34" max="34" width="6.7109375" style="12" customWidth="1"/>
  </cols>
  <sheetData>
    <row r="1" spans="1:34" ht="20.100000000000001" customHeight="1" x14ac:dyDescent="0.2">
      <c r="A1" s="131" t="s">
        <v>23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3"/>
    </row>
    <row r="2" spans="1:34" ht="20.100000000000001" customHeight="1" x14ac:dyDescent="0.2">
      <c r="A2" s="134" t="s">
        <v>21</v>
      </c>
      <c r="B2" s="129" t="s">
        <v>132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</row>
    <row r="3" spans="1:34" s="4" customFormat="1" ht="20.100000000000001" customHeight="1" x14ac:dyDescent="0.2">
      <c r="A3" s="134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23" t="s">
        <v>41</v>
      </c>
      <c r="AH3" s="77" t="s">
        <v>40</v>
      </c>
    </row>
    <row r="4" spans="1:34" s="5" customFormat="1" ht="20.100000000000001" customHeight="1" x14ac:dyDescent="0.2">
      <c r="A4" s="134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23" t="s">
        <v>39</v>
      </c>
      <c r="AH4" s="77" t="s">
        <v>39</v>
      </c>
    </row>
    <row r="5" spans="1:34" s="5" customFormat="1" ht="20.100000000000001" customHeight="1" x14ac:dyDescent="0.2">
      <c r="A5" s="73" t="s">
        <v>45</v>
      </c>
      <c r="B5" s="14">
        <f>[1]Março!$C$5</f>
        <v>33.299999999999997</v>
      </c>
      <c r="C5" s="14">
        <f>[1]Março!$C$6</f>
        <v>35</v>
      </c>
      <c r="D5" s="14">
        <f>[1]Março!$C$7</f>
        <v>32.4</v>
      </c>
      <c r="E5" s="14">
        <f>[1]Março!$C$8</f>
        <v>33.700000000000003</v>
      </c>
      <c r="F5" s="14">
        <f>[1]Março!$C$9</f>
        <v>33.700000000000003</v>
      </c>
      <c r="G5" s="14">
        <f>[1]Março!$C$10</f>
        <v>33.4</v>
      </c>
      <c r="H5" s="14">
        <f>[1]Março!$C$11</f>
        <v>33.1</v>
      </c>
      <c r="I5" s="14">
        <f>[1]Março!$C$12</f>
        <v>36.5</v>
      </c>
      <c r="J5" s="14">
        <f>[1]Março!$C$13</f>
        <v>36.9</v>
      </c>
      <c r="K5" s="14">
        <f>[1]Março!$C$14</f>
        <v>29.6</v>
      </c>
      <c r="L5" s="14">
        <f>[1]Março!$C$15</f>
        <v>34.700000000000003</v>
      </c>
      <c r="M5" s="14">
        <f>[1]Março!$C$16</f>
        <v>36.5</v>
      </c>
      <c r="N5" s="14">
        <f>[1]Março!$C$17</f>
        <v>33.6</v>
      </c>
      <c r="O5" s="14">
        <f>[1]Março!$C$18</f>
        <v>34.6</v>
      </c>
      <c r="P5" s="14">
        <f>[1]Março!$C$19</f>
        <v>35</v>
      </c>
      <c r="Q5" s="14">
        <f>[1]Março!$C$20</f>
        <v>36</v>
      </c>
      <c r="R5" s="14">
        <f>[1]Março!$C$21</f>
        <v>32.799999999999997</v>
      </c>
      <c r="S5" s="14">
        <f>[1]Março!$C$22</f>
        <v>27.4</v>
      </c>
      <c r="T5" s="14">
        <f>[1]Março!$C$23</f>
        <v>29.3</v>
      </c>
      <c r="U5" s="14">
        <f>[1]Março!$C$24</f>
        <v>30.7</v>
      </c>
      <c r="V5" s="14">
        <f>[1]Março!$C$25</f>
        <v>32.200000000000003</v>
      </c>
      <c r="W5" s="14">
        <f>[1]Março!$C$26</f>
        <v>33.6</v>
      </c>
      <c r="X5" s="14">
        <f>[1]Março!$C$27</f>
        <v>34.1</v>
      </c>
      <c r="Y5" s="14">
        <f>[1]Março!$C$28</f>
        <v>34.799999999999997</v>
      </c>
      <c r="Z5" s="14">
        <f>[1]Março!$C$29</f>
        <v>34.799999999999997</v>
      </c>
      <c r="AA5" s="14">
        <f>[1]Março!$C$30</f>
        <v>35</v>
      </c>
      <c r="AB5" s="14">
        <f>[1]Março!$C$31</f>
        <v>31.2</v>
      </c>
      <c r="AC5" s="14">
        <f>[1]Março!$C$32</f>
        <v>32.1</v>
      </c>
      <c r="AD5" s="14">
        <f>[1]Março!$C$33</f>
        <v>31.7</v>
      </c>
      <c r="AE5" s="14">
        <f>[1]Março!$C$34</f>
        <v>32.1</v>
      </c>
      <c r="AF5" s="14">
        <f>[1]Março!$C$35</f>
        <v>32.299999999999997</v>
      </c>
      <c r="AG5" s="24">
        <f>MAX(B5:AF5)</f>
        <v>36.9</v>
      </c>
      <c r="AH5" s="78">
        <f>AVERAGE(B5:AF5)</f>
        <v>33.293548387096777</v>
      </c>
    </row>
    <row r="6" spans="1:34" ht="17.100000000000001" customHeight="1" x14ac:dyDescent="0.2">
      <c r="A6" s="73" t="s">
        <v>0</v>
      </c>
      <c r="B6" s="14">
        <f>[2]Março!$C$5</f>
        <v>34.4</v>
      </c>
      <c r="C6" s="14">
        <f>[2]Março!$C$6</f>
        <v>31.6</v>
      </c>
      <c r="D6" s="14">
        <f>[2]Março!$C$7</f>
        <v>33.9</v>
      </c>
      <c r="E6" s="14">
        <f>[2]Março!$C$8</f>
        <v>32.4</v>
      </c>
      <c r="F6" s="14">
        <f>[2]Março!$C$9</f>
        <v>28.7</v>
      </c>
      <c r="G6" s="14">
        <f>[2]Março!$C$10</f>
        <v>31.9</v>
      </c>
      <c r="H6" s="14">
        <f>[2]Março!$C$11</f>
        <v>33.5</v>
      </c>
      <c r="I6" s="14">
        <f>[2]Março!$C$12</f>
        <v>34.4</v>
      </c>
      <c r="J6" s="14">
        <f>[2]Março!$C$13</f>
        <v>36.700000000000003</v>
      </c>
      <c r="K6" s="14">
        <f>[2]Março!$C$14</f>
        <v>35.700000000000003</v>
      </c>
      <c r="L6" s="14">
        <f>[2]Março!$C$15</f>
        <v>34.799999999999997</v>
      </c>
      <c r="M6" s="14">
        <f>[2]Março!$C$16</f>
        <v>33.799999999999997</v>
      </c>
      <c r="N6" s="14">
        <f>[2]Março!$C$17</f>
        <v>31.5</v>
      </c>
      <c r="O6" s="14">
        <f>[2]Março!$C$18</f>
        <v>32.700000000000003</v>
      </c>
      <c r="P6" s="14">
        <f>[2]Março!$C$19</f>
        <v>33.1</v>
      </c>
      <c r="Q6" s="14">
        <f>[2]Março!$C$20</f>
        <v>29.9</v>
      </c>
      <c r="R6" s="14">
        <f>[2]Março!$C$21</f>
        <v>27.1</v>
      </c>
      <c r="S6" s="14">
        <f>[2]Março!$C$22</f>
        <v>25.4</v>
      </c>
      <c r="T6" s="14">
        <f>[2]Março!$C$23</f>
        <v>27.6</v>
      </c>
      <c r="U6" s="14">
        <f>[2]Março!$C$24</f>
        <v>29</v>
      </c>
      <c r="V6" s="14">
        <f>[2]Março!$C$25</f>
        <v>29.4</v>
      </c>
      <c r="W6" s="14">
        <f>[2]Março!$C$26</f>
        <v>31.2</v>
      </c>
      <c r="X6" s="14">
        <f>[2]Março!$C$27</f>
        <v>30.1</v>
      </c>
      <c r="Y6" s="14">
        <f>[2]Março!$C$28</f>
        <v>32.9</v>
      </c>
      <c r="Z6" s="14">
        <f>[2]Março!$C$29</f>
        <v>34</v>
      </c>
      <c r="AA6" s="14">
        <f>[2]Março!$C$30</f>
        <v>27.6</v>
      </c>
      <c r="AB6" s="14">
        <f>[2]Março!$C$31</f>
        <v>28.9</v>
      </c>
      <c r="AC6" s="14">
        <f>[2]Março!$C$32</f>
        <v>28.7</v>
      </c>
      <c r="AD6" s="14">
        <f>[2]Março!$C$33</f>
        <v>29.7</v>
      </c>
      <c r="AE6" s="14">
        <f>[2]Março!$C$34</f>
        <v>29.5</v>
      </c>
      <c r="AF6" s="14">
        <f>[2]Março!$C$35</f>
        <v>30.1</v>
      </c>
      <c r="AG6" s="25">
        <f t="shared" ref="AG6:AG16" si="1">MAX(B6:AF6)</f>
        <v>36.700000000000003</v>
      </c>
      <c r="AH6" s="79">
        <f t="shared" ref="AH6:AH16" si="2">AVERAGE(B6:AF6)</f>
        <v>31.296774193548391</v>
      </c>
    </row>
    <row r="7" spans="1:34" ht="17.100000000000001" customHeight="1" x14ac:dyDescent="0.2">
      <c r="A7" s="73" t="s">
        <v>1</v>
      </c>
      <c r="B7" s="14">
        <f>[3]Março!$C$5</f>
        <v>33.200000000000003</v>
      </c>
      <c r="C7" s="14">
        <f>[3]Março!$C$6</f>
        <v>31.5</v>
      </c>
      <c r="D7" s="14">
        <f>[3]Março!$C$7</f>
        <v>34.200000000000003</v>
      </c>
      <c r="E7" s="14">
        <f>[3]Março!$C$8</f>
        <v>32.5</v>
      </c>
      <c r="F7" s="14">
        <f>[3]Março!$C$9</f>
        <v>34.1</v>
      </c>
      <c r="G7" s="14">
        <f>[3]Março!$C$10</f>
        <v>32.700000000000003</v>
      </c>
      <c r="H7" s="14">
        <f>[3]Março!$C$11</f>
        <v>34.5</v>
      </c>
      <c r="I7" s="14">
        <f>[3]Março!$C$12</f>
        <v>34.9</v>
      </c>
      <c r="J7" s="14">
        <f>[3]Março!$C$13</f>
        <v>36.1</v>
      </c>
      <c r="K7" s="14">
        <f>[3]Março!$C$14</f>
        <v>35.799999999999997</v>
      </c>
      <c r="L7" s="14">
        <f>[3]Março!$C$15</f>
        <v>35.700000000000003</v>
      </c>
      <c r="M7" s="14">
        <f>[3]Março!$C$16</f>
        <v>36.1</v>
      </c>
      <c r="N7" s="14">
        <f>[3]Março!$C$17</f>
        <v>33</v>
      </c>
      <c r="O7" s="14">
        <f>[3]Março!$C$18</f>
        <v>34.299999999999997</v>
      </c>
      <c r="P7" s="14">
        <f>[3]Março!$C$19</f>
        <v>35.5</v>
      </c>
      <c r="Q7" s="14">
        <f>[3]Março!$C$20</f>
        <v>34.6</v>
      </c>
      <c r="R7" s="14">
        <f>[3]Março!$C$21</f>
        <v>29.1</v>
      </c>
      <c r="S7" s="14">
        <f>[3]Março!$C$22</f>
        <v>30.3</v>
      </c>
      <c r="T7" s="14">
        <f>[3]Março!$C$23</f>
        <v>32.799999999999997</v>
      </c>
      <c r="U7" s="14">
        <f>[3]Março!$C$24</f>
        <v>32.700000000000003</v>
      </c>
      <c r="V7" s="14">
        <f>[3]Março!$C$25</f>
        <v>33.700000000000003</v>
      </c>
      <c r="W7" s="14">
        <f>[3]Março!$C$26</f>
        <v>30.3</v>
      </c>
      <c r="X7" s="14">
        <f>[3]Março!$C$27</f>
        <v>32.799999999999997</v>
      </c>
      <c r="Y7" s="14">
        <f>[3]Março!$C$28</f>
        <v>35.4</v>
      </c>
      <c r="Z7" s="14">
        <f>[3]Março!$C$29</f>
        <v>35.299999999999997</v>
      </c>
      <c r="AA7" s="14">
        <f>[3]Março!$C$30</f>
        <v>33.5</v>
      </c>
      <c r="AB7" s="14">
        <f>[3]Março!$C$31</f>
        <v>31</v>
      </c>
      <c r="AC7" s="14">
        <f>[3]Março!$C$32</f>
        <v>33.6</v>
      </c>
      <c r="AD7" s="14">
        <f>[3]Março!$C$33</f>
        <v>33.200000000000003</v>
      </c>
      <c r="AE7" s="14">
        <f>[3]Março!$C$34</f>
        <v>34.4</v>
      </c>
      <c r="AF7" s="14">
        <f>[3]Março!$C$35</f>
        <v>33.299999999999997</v>
      </c>
      <c r="AG7" s="25">
        <f t="shared" si="1"/>
        <v>36.1</v>
      </c>
      <c r="AH7" s="79">
        <f t="shared" si="2"/>
        <v>33.551612903225802</v>
      </c>
    </row>
    <row r="8" spans="1:34" ht="17.100000000000001" customHeight="1" x14ac:dyDescent="0.2">
      <c r="A8" s="73" t="s">
        <v>55</v>
      </c>
      <c r="B8" s="14">
        <f>[4]Março!$C$5</f>
        <v>34.200000000000003</v>
      </c>
      <c r="C8" s="14">
        <f>[4]Março!$C$6</f>
        <v>33.6</v>
      </c>
      <c r="D8" s="14">
        <f>[4]Março!$C$7</f>
        <v>30.9</v>
      </c>
      <c r="E8" s="14">
        <f>[4]Março!$C$8</f>
        <v>32.4</v>
      </c>
      <c r="F8" s="14">
        <f>[4]Março!$C$9</f>
        <v>31.4</v>
      </c>
      <c r="G8" s="14">
        <f>[4]Março!$C$10</f>
        <v>32</v>
      </c>
      <c r="H8" s="14">
        <f>[4]Março!$C$11</f>
        <v>33.200000000000003</v>
      </c>
      <c r="I8" s="14">
        <f>[4]Março!$C$12</f>
        <v>34.700000000000003</v>
      </c>
      <c r="J8" s="14">
        <f>[4]Março!$C$13</f>
        <v>35.799999999999997</v>
      </c>
      <c r="K8" s="14">
        <f>[4]Março!$C$14</f>
        <v>33.1</v>
      </c>
      <c r="L8" s="14">
        <f>[4]Março!$C$15</f>
        <v>33.6</v>
      </c>
      <c r="M8" s="14">
        <f>[4]Março!$C$16</f>
        <v>36</v>
      </c>
      <c r="N8" s="14">
        <f>[4]Março!$C$17</f>
        <v>32.700000000000003</v>
      </c>
      <c r="O8" s="14">
        <f>[4]Março!$C$18</f>
        <v>33</v>
      </c>
      <c r="P8" s="14">
        <f>[4]Março!$C$19</f>
        <v>33.299999999999997</v>
      </c>
      <c r="Q8" s="14">
        <f>[4]Março!$C$20</f>
        <v>34.200000000000003</v>
      </c>
      <c r="R8" s="14">
        <f>[4]Março!$C$21</f>
        <v>29.9</v>
      </c>
      <c r="S8" s="14">
        <f>[4]Março!$C$22</f>
        <v>27.4</v>
      </c>
      <c r="T8" s="14">
        <f>[4]Março!$C$23</f>
        <v>26.9</v>
      </c>
      <c r="U8" s="14">
        <f>[4]Março!$C$24</f>
        <v>30.3</v>
      </c>
      <c r="V8" s="14">
        <f>[4]Março!$C$25</f>
        <v>31.2</v>
      </c>
      <c r="W8" s="14">
        <f>[4]Março!$C$26</f>
        <v>31.4</v>
      </c>
      <c r="X8" s="14">
        <f>[4]Março!$C$27</f>
        <v>32.799999999999997</v>
      </c>
      <c r="Y8" s="14">
        <f>[4]Março!$C$28</f>
        <v>33.799999999999997</v>
      </c>
      <c r="Z8" s="14">
        <f>[4]Março!$C$29</f>
        <v>35.4</v>
      </c>
      <c r="AA8" s="14">
        <f>[4]Março!$C$30</f>
        <v>32.5</v>
      </c>
      <c r="AB8" s="14">
        <f>[4]Março!$C$31</f>
        <v>29.4</v>
      </c>
      <c r="AC8" s="14">
        <f>[4]Março!$C$32</f>
        <v>30.4</v>
      </c>
      <c r="AD8" s="14">
        <f>[4]Março!$C$33</f>
        <v>44.4</v>
      </c>
      <c r="AE8" s="14">
        <f>[4]Março!$C$34</f>
        <v>30.9</v>
      </c>
      <c r="AF8" s="14">
        <f>[4]Março!$C$35</f>
        <v>30.7</v>
      </c>
      <c r="AG8" s="25">
        <f t="shared" si="1"/>
        <v>44.4</v>
      </c>
      <c r="AH8" s="79">
        <f t="shared" si="2"/>
        <v>32.629032258064512</v>
      </c>
    </row>
    <row r="9" spans="1:34" ht="17.100000000000001" customHeight="1" x14ac:dyDescent="0.2">
      <c r="A9" s="73" t="s">
        <v>46</v>
      </c>
      <c r="B9" s="14">
        <f>[5]Março!$C$5</f>
        <v>32.200000000000003</v>
      </c>
      <c r="C9" s="14">
        <f>[5]Março!$C$6</f>
        <v>34.200000000000003</v>
      </c>
      <c r="D9" s="14">
        <f>[5]Março!$C$7</f>
        <v>32.6</v>
      </c>
      <c r="E9" s="14">
        <f>[5]Março!$C$8</f>
        <v>34.1</v>
      </c>
      <c r="F9" s="14">
        <f>[5]Março!$C$9</f>
        <v>27.7</v>
      </c>
      <c r="G9" s="14">
        <f>[5]Março!$C$10</f>
        <v>32.299999999999997</v>
      </c>
      <c r="H9" s="14">
        <f>[5]Março!$C$11</f>
        <v>35.6</v>
      </c>
      <c r="I9" s="14">
        <f>[5]Março!$C$12</f>
        <v>34.5</v>
      </c>
      <c r="J9" s="14">
        <f>[5]Março!$C$13</f>
        <v>36.5</v>
      </c>
      <c r="K9" s="14">
        <f>[5]Março!$C$14</f>
        <v>36.200000000000003</v>
      </c>
      <c r="L9" s="14">
        <f>[5]Março!$C$15</f>
        <v>36.6</v>
      </c>
      <c r="M9" s="14">
        <f>[5]Março!$C$16</f>
        <v>35.700000000000003</v>
      </c>
      <c r="N9" s="14">
        <f>[5]Março!$C$17</f>
        <v>30.7</v>
      </c>
      <c r="O9" s="14">
        <f>[5]Março!$C$18</f>
        <v>34.9</v>
      </c>
      <c r="P9" s="14">
        <f>[5]Março!$C$19</f>
        <v>36.1</v>
      </c>
      <c r="Q9" s="14">
        <f>[5]Março!$C$20</f>
        <v>32.299999999999997</v>
      </c>
      <c r="R9" s="14">
        <f>[5]Março!$C$21</f>
        <v>24.8</v>
      </c>
      <c r="S9" s="14">
        <f>[5]Março!$C$22</f>
        <v>28.4</v>
      </c>
      <c r="T9" s="14">
        <f>[5]Março!$C$23</f>
        <v>31.5</v>
      </c>
      <c r="U9" s="14">
        <f>[5]Março!$C$24</f>
        <v>33</v>
      </c>
      <c r="V9" s="14">
        <f>[5]Março!$C$25</f>
        <v>33.9</v>
      </c>
      <c r="W9" s="14">
        <f>[5]Março!$C$26</f>
        <v>33.5</v>
      </c>
      <c r="X9" s="14">
        <f>[5]Março!$C$27</f>
        <v>32.200000000000003</v>
      </c>
      <c r="Y9" s="14">
        <f>[5]Março!$C$28</f>
        <v>34.6</v>
      </c>
      <c r="Z9" s="14">
        <f>[5]Março!$C$29</f>
        <v>35.4</v>
      </c>
      <c r="AA9" s="14">
        <f>[5]Março!$C$30</f>
        <v>33.700000000000003</v>
      </c>
      <c r="AB9" s="14">
        <f>[5]Março!$C$31</f>
        <v>31.7</v>
      </c>
      <c r="AC9" s="14">
        <f>[5]Março!$C$32</f>
        <v>32.200000000000003</v>
      </c>
      <c r="AD9" s="14">
        <f>[5]Março!$C$33</f>
        <v>32.9</v>
      </c>
      <c r="AE9" s="14">
        <f>[5]Março!$C$34</f>
        <v>33.5</v>
      </c>
      <c r="AF9" s="14">
        <f>[5]Março!$C$35</f>
        <v>33.700000000000003</v>
      </c>
      <c r="AG9" s="25">
        <f t="shared" ref="AG9" si="3">MAX(B9:AF9)</f>
        <v>36.6</v>
      </c>
      <c r="AH9" s="79">
        <f t="shared" ref="AH9" si="4">AVERAGE(B9:AF9)</f>
        <v>33.135483870967747</v>
      </c>
    </row>
    <row r="10" spans="1:34" ht="17.100000000000001" customHeight="1" x14ac:dyDescent="0.2">
      <c r="A10" s="73" t="s">
        <v>2</v>
      </c>
      <c r="B10" s="14">
        <f>[6]Março!$C$5</f>
        <v>28.8</v>
      </c>
      <c r="C10" s="14">
        <f>[6]Março!$C$6</f>
        <v>27.6</v>
      </c>
      <c r="D10" s="14">
        <f>[6]Março!$C$7</f>
        <v>31.1</v>
      </c>
      <c r="E10" s="14">
        <f>[6]Março!$C$8</f>
        <v>29.7</v>
      </c>
      <c r="F10" s="14">
        <f>[6]Março!$C$9</f>
        <v>30.4</v>
      </c>
      <c r="G10" s="14">
        <f>[6]Março!$C$10</f>
        <v>31.3</v>
      </c>
      <c r="H10" s="14">
        <f>[6]Março!$C$11</f>
        <v>31.4</v>
      </c>
      <c r="I10" s="14">
        <f>[6]Março!$C$12</f>
        <v>32.5</v>
      </c>
      <c r="J10" s="14">
        <f>[6]Março!$C$13</f>
        <v>33</v>
      </c>
      <c r="K10" s="14">
        <f>[6]Março!$C$14</f>
        <v>32.9</v>
      </c>
      <c r="L10" s="14">
        <f>[6]Março!$C$15</f>
        <v>33</v>
      </c>
      <c r="M10" s="14">
        <f>[6]Março!$C$16</f>
        <v>33.5</v>
      </c>
      <c r="N10" s="14">
        <f>[6]Março!$C$17</f>
        <v>31.5</v>
      </c>
      <c r="O10" s="14">
        <f>[6]Março!$C$18</f>
        <v>31</v>
      </c>
      <c r="P10" s="14">
        <f>[6]Março!$C$19</f>
        <v>32</v>
      </c>
      <c r="Q10" s="14">
        <f>[6]Março!$C$20</f>
        <v>31.4</v>
      </c>
      <c r="R10" s="14">
        <f>[6]Março!$C$21</f>
        <v>28.3</v>
      </c>
      <c r="S10" s="14">
        <f>[6]Março!$C$22</f>
        <v>27.7</v>
      </c>
      <c r="T10" s="14">
        <f>[6]Março!$C$23</f>
        <v>29.1</v>
      </c>
      <c r="U10" s="14">
        <f>[6]Março!$C$24</f>
        <v>29.9</v>
      </c>
      <c r="V10" s="14">
        <f>[6]Março!$C$25</f>
        <v>31.1</v>
      </c>
      <c r="W10" s="14">
        <f>[6]Março!$C$26</f>
        <v>28.8</v>
      </c>
      <c r="X10" s="14">
        <f>[6]Março!$C$27</f>
        <v>31.3</v>
      </c>
      <c r="Y10" s="14">
        <f>[6]Março!$C$28</f>
        <v>32</v>
      </c>
      <c r="Z10" s="14">
        <f>[6]Março!$C$29</f>
        <v>32.6</v>
      </c>
      <c r="AA10" s="14">
        <f>[6]Março!$C$30</f>
        <v>30.8</v>
      </c>
      <c r="AB10" s="14">
        <f>[6]Março!$C$31</f>
        <v>28.8</v>
      </c>
      <c r="AC10" s="14">
        <f>[6]Março!$C$32</f>
        <v>31.2</v>
      </c>
      <c r="AD10" s="14">
        <f>[6]Março!$C$33</f>
        <v>31</v>
      </c>
      <c r="AE10" s="14">
        <f>[6]Março!$C$34</f>
        <v>30.7</v>
      </c>
      <c r="AF10" s="14">
        <f>[6]Março!$C$35</f>
        <v>30.6</v>
      </c>
      <c r="AG10" s="25">
        <f t="shared" si="1"/>
        <v>33.5</v>
      </c>
      <c r="AH10" s="79">
        <f t="shared" si="2"/>
        <v>30.806451612903224</v>
      </c>
    </row>
    <row r="11" spans="1:34" ht="17.100000000000001" customHeight="1" x14ac:dyDescent="0.2">
      <c r="A11" s="73" t="s">
        <v>3</v>
      </c>
      <c r="B11" s="14">
        <f>[7]Março!$C$5</f>
        <v>30.3</v>
      </c>
      <c r="C11" s="14">
        <f>[7]Março!$C$6</f>
        <v>31.4</v>
      </c>
      <c r="D11" s="14">
        <f>[7]Março!$C$7</f>
        <v>33</v>
      </c>
      <c r="E11" s="14">
        <f>[7]Março!$C$8</f>
        <v>33.6</v>
      </c>
      <c r="F11" s="14">
        <f>[7]Março!$C$9</f>
        <v>30.7</v>
      </c>
      <c r="G11" s="14">
        <f>[7]Março!$C$10</f>
        <v>30</v>
      </c>
      <c r="H11" s="14">
        <f>[7]Março!$C$11</f>
        <v>33</v>
      </c>
      <c r="I11" s="14">
        <f>[7]Março!$C$12</f>
        <v>35</v>
      </c>
      <c r="J11" s="14">
        <f>[7]Março!$C$13</f>
        <v>35.799999999999997</v>
      </c>
      <c r="K11" s="14">
        <f>[7]Março!$C$14</f>
        <v>32.9</v>
      </c>
      <c r="L11" s="14">
        <f>[7]Março!$C$15</f>
        <v>32.5</v>
      </c>
      <c r="M11" s="14">
        <f>[7]Março!$C$16</f>
        <v>35.200000000000003</v>
      </c>
      <c r="N11" s="14">
        <f>[7]Março!$C$17</f>
        <v>35.200000000000003</v>
      </c>
      <c r="O11" s="14">
        <f>[7]Março!$C$18</f>
        <v>34.5</v>
      </c>
      <c r="P11" s="14">
        <f>[7]Março!$C$19</f>
        <v>30.6</v>
      </c>
      <c r="Q11" s="14">
        <f>[7]Março!$C$20</f>
        <v>33.799999999999997</v>
      </c>
      <c r="R11" s="14">
        <f>[7]Março!$C$21</f>
        <v>33.5</v>
      </c>
      <c r="S11" s="14">
        <f>[7]Março!$C$22</f>
        <v>28.2</v>
      </c>
      <c r="T11" s="14">
        <f>[7]Março!$C$23</f>
        <v>31.4</v>
      </c>
      <c r="U11" s="14">
        <f>[7]Março!$C$24</f>
        <v>31.3</v>
      </c>
      <c r="V11" s="14">
        <f>[7]Março!$C$25</f>
        <v>30.8</v>
      </c>
      <c r="W11" s="14">
        <f>[7]Março!$C$26</f>
        <v>32.200000000000003</v>
      </c>
      <c r="X11" s="14">
        <f>[7]Março!$C$27</f>
        <v>34</v>
      </c>
      <c r="Y11" s="14">
        <f>[7]Março!$C$28</f>
        <v>33.4</v>
      </c>
      <c r="Z11" s="14">
        <f>[7]Março!$C$29</f>
        <v>34.200000000000003</v>
      </c>
      <c r="AA11" s="14">
        <f>[7]Março!$C$30</f>
        <v>32.5</v>
      </c>
      <c r="AB11" s="14">
        <f>[7]Março!$C$31</f>
        <v>30.3</v>
      </c>
      <c r="AC11" s="14">
        <f>[7]Março!$C$32</f>
        <v>30.2</v>
      </c>
      <c r="AD11" s="14">
        <f>[7]Março!$C$33</f>
        <v>31.3</v>
      </c>
      <c r="AE11" s="14">
        <f>[7]Março!$C$34</f>
        <v>31.8</v>
      </c>
      <c r="AF11" s="14">
        <f>[7]Março!$C$35</f>
        <v>32.6</v>
      </c>
      <c r="AG11" s="25">
        <f t="shared" si="1"/>
        <v>35.799999999999997</v>
      </c>
      <c r="AH11" s="79">
        <f t="shared" si="2"/>
        <v>32.4258064516129</v>
      </c>
    </row>
    <row r="12" spans="1:34" ht="17.100000000000001" customHeight="1" x14ac:dyDescent="0.2">
      <c r="A12" s="73" t="s">
        <v>4</v>
      </c>
      <c r="B12" s="14">
        <f>[8]Março!$C$5</f>
        <v>28.1</v>
      </c>
      <c r="C12" s="14">
        <f>[8]Março!$C$6</f>
        <v>29.7</v>
      </c>
      <c r="D12" s="14">
        <f>[8]Março!$C$7</f>
        <v>29.9</v>
      </c>
      <c r="E12" s="14">
        <f>[8]Março!$C$8</f>
        <v>31.1</v>
      </c>
      <c r="F12" s="14">
        <f>[8]Março!$C$9</f>
        <v>28.6</v>
      </c>
      <c r="G12" s="14">
        <f>[8]Março!$C$10</f>
        <v>28.3</v>
      </c>
      <c r="H12" s="14">
        <f>[8]Março!$C$11</f>
        <v>30</v>
      </c>
      <c r="I12" s="14">
        <f>[8]Março!$C$12</f>
        <v>32.200000000000003</v>
      </c>
      <c r="J12" s="14">
        <f>[8]Março!$C$13</f>
        <v>33.299999999999997</v>
      </c>
      <c r="K12" s="14">
        <f>[8]Março!$C$14</f>
        <v>28.2</v>
      </c>
      <c r="L12" s="14">
        <f>[8]Março!$C$15</f>
        <v>30.6</v>
      </c>
      <c r="M12" s="14">
        <f>[8]Março!$C$16</f>
        <v>32.5</v>
      </c>
      <c r="N12" s="14">
        <f>[8]Março!$C$17</f>
        <v>32</v>
      </c>
      <c r="O12" s="14">
        <f>[8]Março!$C$18</f>
        <v>31.6</v>
      </c>
      <c r="P12" s="14">
        <f>[8]Março!$C$19</f>
        <v>30.5</v>
      </c>
      <c r="Q12" s="14">
        <f>[8]Março!$C$20</f>
        <v>31.5</v>
      </c>
      <c r="R12" s="14">
        <f>[8]Março!$C$21</f>
        <v>29.3</v>
      </c>
      <c r="S12" s="14">
        <f>[8]Março!$C$22</f>
        <v>25.5</v>
      </c>
      <c r="T12" s="14" t="str">
        <f>[8]Março!$C$23</f>
        <v>*</v>
      </c>
      <c r="U12" s="14" t="str">
        <f>[8]Março!$C$24</f>
        <v>*</v>
      </c>
      <c r="V12" s="14" t="str">
        <f>[8]Março!$C$25</f>
        <v>*</v>
      </c>
      <c r="W12" s="14">
        <f>[8]Março!$C$26</f>
        <v>28</v>
      </c>
      <c r="X12" s="14">
        <f>[8]Março!$C$27</f>
        <v>30.1</v>
      </c>
      <c r="Y12" s="14">
        <f>[8]Março!$C$28</f>
        <v>30.6</v>
      </c>
      <c r="Z12" s="14">
        <f>[8]Março!$C$29</f>
        <v>30.4</v>
      </c>
      <c r="AA12" s="14">
        <f>[8]Março!$C$30</f>
        <v>29.7</v>
      </c>
      <c r="AB12" s="14">
        <f>[8]Março!$C$31</f>
        <v>28.1</v>
      </c>
      <c r="AC12" s="14">
        <f>[8]Março!$C$32</f>
        <v>27.2</v>
      </c>
      <c r="AD12" s="14">
        <f>[8]Março!$C$33</f>
        <v>28.8</v>
      </c>
      <c r="AE12" s="14">
        <f>[8]Março!$C$34</f>
        <v>29.7</v>
      </c>
      <c r="AF12" s="14">
        <f>[8]Março!$C$35</f>
        <v>29.9</v>
      </c>
      <c r="AG12" s="25">
        <f t="shared" si="1"/>
        <v>33.299999999999997</v>
      </c>
      <c r="AH12" s="79">
        <f t="shared" si="2"/>
        <v>29.835714285714289</v>
      </c>
    </row>
    <row r="13" spans="1:34" ht="17.100000000000001" customHeight="1" x14ac:dyDescent="0.2">
      <c r="A13" s="73" t="s">
        <v>5</v>
      </c>
      <c r="B13" s="14" t="str">
        <f>[9]Março!$C$5</f>
        <v>*</v>
      </c>
      <c r="C13" s="14" t="str">
        <f>[9]Março!$C$6</f>
        <v>*</v>
      </c>
      <c r="D13" s="14" t="str">
        <f>[9]Março!$C$7</f>
        <v>*</v>
      </c>
      <c r="E13" s="14" t="str">
        <f>[9]Março!$C$8</f>
        <v>*</v>
      </c>
      <c r="F13" s="14" t="str">
        <f>[9]Março!$C$9</f>
        <v>*</v>
      </c>
      <c r="G13" s="14" t="str">
        <f>[9]Março!$C$10</f>
        <v>*</v>
      </c>
      <c r="H13" s="14" t="str">
        <f>[9]Março!$C$11</f>
        <v>*</v>
      </c>
      <c r="I13" s="14" t="str">
        <f>[9]Março!$C$12</f>
        <v>*</v>
      </c>
      <c r="J13" s="14" t="str">
        <f>[9]Março!$C$13</f>
        <v>*</v>
      </c>
      <c r="K13" s="14" t="str">
        <f>[9]Março!$C$14</f>
        <v>*</v>
      </c>
      <c r="L13" s="14" t="str">
        <f>[9]Março!$C$15</f>
        <v>*</v>
      </c>
      <c r="M13" s="14" t="str">
        <f>[9]Março!$C$16</f>
        <v>*</v>
      </c>
      <c r="N13" s="14" t="str">
        <f>[9]Março!$C$17</f>
        <v>*</v>
      </c>
      <c r="O13" s="14" t="str">
        <f>[9]Março!$C$18</f>
        <v>*</v>
      </c>
      <c r="P13" s="14" t="str">
        <f>[9]Março!$C$19</f>
        <v>*</v>
      </c>
      <c r="Q13" s="14" t="str">
        <f>[9]Março!$C$20</f>
        <v>*</v>
      </c>
      <c r="R13" s="14" t="str">
        <f>[9]Março!$C$21</f>
        <v>*</v>
      </c>
      <c r="S13" s="14" t="str">
        <f>[9]Março!$C$22</f>
        <v>*</v>
      </c>
      <c r="T13" s="14" t="str">
        <f>[9]Março!$C$23</f>
        <v>*</v>
      </c>
      <c r="U13" s="14" t="str">
        <f>[9]Março!$C$24</f>
        <v>*</v>
      </c>
      <c r="V13" s="14" t="str">
        <f>[9]Março!$C$25</f>
        <v>*</v>
      </c>
      <c r="W13" s="14" t="str">
        <f>[9]Março!$C$26</f>
        <v>*</v>
      </c>
      <c r="X13" s="14" t="str">
        <f>[9]Março!$C$27</f>
        <v>*</v>
      </c>
      <c r="Y13" s="14" t="str">
        <f>[9]Março!$C$28</f>
        <v>*</v>
      </c>
      <c r="Z13" s="14" t="str">
        <f>[9]Março!$C$29</f>
        <v>*</v>
      </c>
      <c r="AA13" s="14" t="str">
        <f>[9]Março!$C$30</f>
        <v>*</v>
      </c>
      <c r="AB13" s="14" t="str">
        <f>[9]Março!$C$31</f>
        <v>*</v>
      </c>
      <c r="AC13" s="14" t="str">
        <f>[9]Março!$C$32</f>
        <v>*</v>
      </c>
      <c r="AD13" s="14" t="str">
        <f>[9]Março!$C$33</f>
        <v>*</v>
      </c>
      <c r="AE13" s="14" t="str">
        <f>[9]Março!$C$34</f>
        <v>*</v>
      </c>
      <c r="AF13" s="14" t="str">
        <f>[9]Março!$C$35</f>
        <v>*</v>
      </c>
      <c r="AG13" s="25" t="s">
        <v>133</v>
      </c>
      <c r="AH13" s="79" t="s">
        <v>133</v>
      </c>
    </row>
    <row r="14" spans="1:34" ht="17.100000000000001" customHeight="1" x14ac:dyDescent="0.2">
      <c r="A14" s="73" t="s">
        <v>48</v>
      </c>
      <c r="B14" s="14">
        <f>[10]Março!$C$5</f>
        <v>29.6</v>
      </c>
      <c r="C14" s="14">
        <f>[10]Março!$C$6</f>
        <v>29.6</v>
      </c>
      <c r="D14" s="14">
        <f>[10]Março!$C$7</f>
        <v>30.6</v>
      </c>
      <c r="E14" s="14">
        <f>[10]Março!$C$8</f>
        <v>32.200000000000003</v>
      </c>
      <c r="F14" s="14">
        <f>[10]Março!$C$9</f>
        <v>28.5</v>
      </c>
      <c r="G14" s="14">
        <f>[10]Março!$C$10</f>
        <v>30.3</v>
      </c>
      <c r="H14" s="14">
        <f>[10]Março!$C$11</f>
        <v>30.8</v>
      </c>
      <c r="I14" s="14">
        <f>[10]Março!$C$12</f>
        <v>32.799999999999997</v>
      </c>
      <c r="J14" s="14">
        <f>[10]Março!$C$13</f>
        <v>34.1</v>
      </c>
      <c r="K14" s="14">
        <f>[10]Março!$C$14</f>
        <v>29.3</v>
      </c>
      <c r="L14" s="14">
        <f>[10]Março!$C$15</f>
        <v>32.1</v>
      </c>
      <c r="M14" s="14">
        <f>[10]Março!$C$16</f>
        <v>33.9</v>
      </c>
      <c r="N14" s="14">
        <f>[10]Março!$C$17</f>
        <v>31.6</v>
      </c>
      <c r="O14" s="14">
        <f>[10]Março!$C$18</f>
        <v>32.299999999999997</v>
      </c>
      <c r="P14" s="14">
        <f>[10]Março!$C$19</f>
        <v>31.8</v>
      </c>
      <c r="Q14" s="14">
        <f>[10]Março!$C$20</f>
        <v>30.4</v>
      </c>
      <c r="R14" s="14">
        <f>[10]Março!$C$21</f>
        <v>29.7</v>
      </c>
      <c r="S14" s="14">
        <f>[10]Março!$C$22</f>
        <v>27.8</v>
      </c>
      <c r="T14" s="14">
        <f>[10]Março!$C$23</f>
        <v>27.4</v>
      </c>
      <c r="U14" s="14">
        <f>[10]Março!$C$24</f>
        <v>30.1</v>
      </c>
      <c r="V14" s="14">
        <f>[10]Março!$C$25</f>
        <v>29.2</v>
      </c>
      <c r="W14" s="14">
        <f>[10]Março!$C$26</f>
        <v>31</v>
      </c>
      <c r="X14" s="14">
        <f>[10]Março!$C$27</f>
        <v>32.1</v>
      </c>
      <c r="Y14" s="14">
        <f>[10]Março!$C$28</f>
        <v>32.799999999999997</v>
      </c>
      <c r="Z14" s="14">
        <f>[10]Março!$C$29</f>
        <v>32</v>
      </c>
      <c r="AA14" s="14">
        <f>[10]Março!$C$30</f>
        <v>31.5</v>
      </c>
      <c r="AB14" s="14">
        <f>[10]Março!$C$31</f>
        <v>30.2</v>
      </c>
      <c r="AC14" s="14">
        <f>[10]Março!$C$32</f>
        <v>29.1</v>
      </c>
      <c r="AD14" s="14">
        <f>[10]Março!$C$33</f>
        <v>30.6</v>
      </c>
      <c r="AE14" s="14">
        <f>[10]Março!$C$34</f>
        <v>30.9</v>
      </c>
      <c r="AF14" s="14">
        <f>[10]Março!$C$35</f>
        <v>31.1</v>
      </c>
      <c r="AG14" s="25">
        <f>MAX(B14:AF14)</f>
        <v>34.1</v>
      </c>
      <c r="AH14" s="79">
        <f>AVERAGE(B14:AF14)</f>
        <v>30.819354838709685</v>
      </c>
    </row>
    <row r="15" spans="1:34" ht="17.100000000000001" customHeight="1" x14ac:dyDescent="0.2">
      <c r="A15" s="73" t="s">
        <v>6</v>
      </c>
      <c r="B15" s="14">
        <f>[11]Março!$C$5</f>
        <v>29.6</v>
      </c>
      <c r="C15" s="14">
        <f>[11]Março!$C$6</f>
        <v>31.7</v>
      </c>
      <c r="D15" s="14">
        <f>[11]Março!$C$7</f>
        <v>33.700000000000003</v>
      </c>
      <c r="E15" s="14">
        <f>[11]Março!$C$8</f>
        <v>33.700000000000003</v>
      </c>
      <c r="F15" s="14">
        <f>[11]Março!$C$9</f>
        <v>32.200000000000003</v>
      </c>
      <c r="G15" s="14">
        <f>[11]Março!$C$10</f>
        <v>32.200000000000003</v>
      </c>
      <c r="H15" s="14">
        <f>[11]Março!$C$11</f>
        <v>31.8</v>
      </c>
      <c r="I15" s="14">
        <f>[11]Março!$C$12</f>
        <v>33.9</v>
      </c>
      <c r="J15" s="14">
        <f>[11]Março!$C$13</f>
        <v>35.5</v>
      </c>
      <c r="K15" s="14">
        <f>[11]Março!$C$14</f>
        <v>32.799999999999997</v>
      </c>
      <c r="L15" s="14">
        <f>[11]Março!$C$15</f>
        <v>33.5</v>
      </c>
      <c r="M15" s="14">
        <f>[11]Março!$C$16</f>
        <v>34.4</v>
      </c>
      <c r="N15" s="14">
        <f>[11]Março!$C$17</f>
        <v>31.9</v>
      </c>
      <c r="O15" s="14">
        <f>[11]Março!$C$18</f>
        <v>33.9</v>
      </c>
      <c r="P15" s="14">
        <f>[11]Março!$C$19</f>
        <v>33.5</v>
      </c>
      <c r="Q15" s="14">
        <f>[11]Março!$C$20</f>
        <v>31.8</v>
      </c>
      <c r="R15" s="14">
        <f>[11]Março!$C$21</f>
        <v>31.3</v>
      </c>
      <c r="S15" s="14">
        <f>[11]Março!$C$22</f>
        <v>29.6</v>
      </c>
      <c r="T15" s="14">
        <f>[11]Março!$C$23</f>
        <v>31.8</v>
      </c>
      <c r="U15" s="14">
        <f>[11]Março!$C$24</f>
        <v>32.299999999999997</v>
      </c>
      <c r="V15" s="14">
        <f>[11]Março!$C$25</f>
        <v>32.299999999999997</v>
      </c>
      <c r="W15" s="14">
        <f>[11]Março!$C$26</f>
        <v>29.8</v>
      </c>
      <c r="X15" s="14">
        <f>[11]Março!$C$27</f>
        <v>33.799999999999997</v>
      </c>
      <c r="Y15" s="14">
        <f>[11]Março!$C$28</f>
        <v>33.799999999999997</v>
      </c>
      <c r="Z15" s="14">
        <f>[11]Março!$C$29</f>
        <v>33.799999999999997</v>
      </c>
      <c r="AA15" s="14">
        <f>[11]Março!$C$30</f>
        <v>32.799999999999997</v>
      </c>
      <c r="AB15" s="14">
        <f>[11]Março!$C$31</f>
        <v>32.4</v>
      </c>
      <c r="AC15" s="14">
        <f>[11]Março!$C$32</f>
        <v>30.6</v>
      </c>
      <c r="AD15" s="14">
        <f>[11]Março!$C$33</f>
        <v>32.700000000000003</v>
      </c>
      <c r="AE15" s="14">
        <f>[11]Março!$C$34</f>
        <v>32.5</v>
      </c>
      <c r="AF15" s="14">
        <f>[11]Março!$C$35</f>
        <v>32.1</v>
      </c>
      <c r="AG15" s="25">
        <f t="shared" si="1"/>
        <v>35.5</v>
      </c>
      <c r="AH15" s="79">
        <f t="shared" si="2"/>
        <v>32.506451612903213</v>
      </c>
    </row>
    <row r="16" spans="1:34" ht="17.100000000000001" customHeight="1" x14ac:dyDescent="0.2">
      <c r="A16" s="73" t="s">
        <v>7</v>
      </c>
      <c r="B16" s="14">
        <f>[12]Março!$C$5</f>
        <v>33.4</v>
      </c>
      <c r="C16" s="14">
        <f>[12]Março!$C$6</f>
        <v>30.9</v>
      </c>
      <c r="D16" s="14">
        <f>[12]Março!$C$7</f>
        <v>32.799999999999997</v>
      </c>
      <c r="E16" s="14">
        <f>[12]Março!$C$8</f>
        <v>32.4</v>
      </c>
      <c r="F16" s="14">
        <f>[12]Março!$C$9</f>
        <v>31.2</v>
      </c>
      <c r="G16" s="14">
        <f>[12]Março!$C$10</f>
        <v>30.6</v>
      </c>
      <c r="H16" s="14">
        <f>[12]Março!$C$11</f>
        <v>33.4</v>
      </c>
      <c r="I16" s="14">
        <f>[12]Março!$C$12</f>
        <v>34</v>
      </c>
      <c r="J16" s="14">
        <f>[12]Março!$C$13</f>
        <v>36.700000000000003</v>
      </c>
      <c r="K16" s="14">
        <f>[12]Março!$C$14</f>
        <v>35.6</v>
      </c>
      <c r="L16" s="14">
        <f>[12]Março!$C$15</f>
        <v>33.6</v>
      </c>
      <c r="M16" s="14">
        <f>[12]Março!$C$16</f>
        <v>35.200000000000003</v>
      </c>
      <c r="N16" s="14">
        <f>[12]Março!$C$17</f>
        <v>28.7</v>
      </c>
      <c r="O16" s="14">
        <f>[12]Março!$C$18</f>
        <v>32.5</v>
      </c>
      <c r="P16" s="14">
        <f>[12]Março!$C$19</f>
        <v>33.9</v>
      </c>
      <c r="Q16" s="14">
        <f>[12]Março!$C$20</f>
        <v>32.5</v>
      </c>
      <c r="R16" s="14">
        <f>[12]Março!$C$21</f>
        <v>25.3</v>
      </c>
      <c r="S16" s="14">
        <f>[12]Março!$C$22</f>
        <v>27.7</v>
      </c>
      <c r="T16" s="14">
        <f>[12]Março!$C$23</f>
        <v>25.8</v>
      </c>
      <c r="U16" s="14">
        <f>[12]Março!$C$24</f>
        <v>28.7</v>
      </c>
      <c r="V16" s="14">
        <f>[12]Março!$C$25</f>
        <v>29.4</v>
      </c>
      <c r="W16" s="14">
        <f>[12]Março!$C$26</f>
        <v>30.5</v>
      </c>
      <c r="X16" s="14">
        <f>[12]Março!$C$27</f>
        <v>31.4</v>
      </c>
      <c r="Y16" s="14">
        <f>[12]Março!$C$28</f>
        <v>32.5</v>
      </c>
      <c r="Z16" s="14">
        <f>[12]Março!$C$29</f>
        <v>33.200000000000003</v>
      </c>
      <c r="AA16" s="14">
        <f>[12]Março!$C$30</f>
        <v>28.8</v>
      </c>
      <c r="AB16" s="14">
        <f>[12]Março!$C$31</f>
        <v>28.1</v>
      </c>
      <c r="AC16" s="14">
        <f>[12]Março!$C$32</f>
        <v>29.4</v>
      </c>
      <c r="AD16" s="14">
        <f>[12]Março!$C$33</f>
        <v>29.3</v>
      </c>
      <c r="AE16" s="14">
        <f>[12]Março!$C$34</f>
        <v>28.8</v>
      </c>
      <c r="AF16" s="14">
        <f>[12]Março!$C$35</f>
        <v>29.1</v>
      </c>
      <c r="AG16" s="25">
        <f t="shared" si="1"/>
        <v>36.700000000000003</v>
      </c>
      <c r="AH16" s="79">
        <f t="shared" si="2"/>
        <v>31.141935483870963</v>
      </c>
    </row>
    <row r="17" spans="1:36" ht="17.100000000000001" customHeight="1" x14ac:dyDescent="0.2">
      <c r="A17" s="73" t="s">
        <v>8</v>
      </c>
      <c r="B17" s="14">
        <f>[13]Março!$C$5</f>
        <v>33.799999999999997</v>
      </c>
      <c r="C17" s="14">
        <f>[13]Março!$C$6</f>
        <v>31.8</v>
      </c>
      <c r="D17" s="14">
        <f>[13]Março!$C$7</f>
        <v>32.299999999999997</v>
      </c>
      <c r="E17" s="14">
        <f>[13]Março!$C$8</f>
        <v>32.1</v>
      </c>
      <c r="F17" s="14">
        <f>[13]Março!$C$9</f>
        <v>25.3</v>
      </c>
      <c r="G17" s="14">
        <f>[13]Março!$C$10</f>
        <v>31.5</v>
      </c>
      <c r="H17" s="14">
        <f>[13]Março!$C$11</f>
        <v>32.1</v>
      </c>
      <c r="I17" s="14">
        <f>[13]Março!$C$12</f>
        <v>33.6</v>
      </c>
      <c r="J17" s="14">
        <f>[13]Março!$C$13</f>
        <v>35.799999999999997</v>
      </c>
      <c r="K17" s="14">
        <f>[13]Março!$C$14</f>
        <v>36.9</v>
      </c>
      <c r="L17" s="14">
        <f>[13]Março!$C$15</f>
        <v>34.5</v>
      </c>
      <c r="M17" s="14">
        <f>[13]Março!$C$16</f>
        <v>36.1</v>
      </c>
      <c r="N17" s="14">
        <f>[13]Março!$C$17</f>
        <v>29.9</v>
      </c>
      <c r="O17" s="14">
        <f>[13]Março!$C$18</f>
        <v>32.5</v>
      </c>
      <c r="P17" s="14">
        <f>[13]Março!$C$19</f>
        <v>32.9</v>
      </c>
      <c r="Q17" s="14">
        <f>[13]Março!$C$20</f>
        <v>31.9</v>
      </c>
      <c r="R17" s="14">
        <f>[13]Março!$C$21</f>
        <v>27.5</v>
      </c>
      <c r="S17" s="14">
        <f>[13]Março!$C$22</f>
        <v>27.6</v>
      </c>
      <c r="T17" s="14">
        <f>[13]Março!$C$23</f>
        <v>29.5</v>
      </c>
      <c r="U17" s="14">
        <f>[13]Março!$C$24</f>
        <v>29.9</v>
      </c>
      <c r="V17" s="14">
        <f>[13]Março!$C$25</f>
        <v>29.9</v>
      </c>
      <c r="W17" s="14">
        <f>[13]Março!$C$26</f>
        <v>31.6</v>
      </c>
      <c r="X17" s="14">
        <f>[13]Março!$C$27</f>
        <v>30.9</v>
      </c>
      <c r="Y17" s="14">
        <f>[13]Março!$C$28</f>
        <v>32.9</v>
      </c>
      <c r="Z17" s="14">
        <f>[13]Março!$C$29</f>
        <v>34.6</v>
      </c>
      <c r="AA17" s="14">
        <f>[13]Março!$C$30</f>
        <v>26.5</v>
      </c>
      <c r="AB17" s="14">
        <f>[13]Março!$C$31</f>
        <v>27.2</v>
      </c>
      <c r="AC17" s="14">
        <f>[13]Março!$C$32</f>
        <v>29.9</v>
      </c>
      <c r="AD17" s="14">
        <f>[13]Março!$C$33</f>
        <v>30.1</v>
      </c>
      <c r="AE17" s="14">
        <f>[13]Março!$C$34</f>
        <v>29.3</v>
      </c>
      <c r="AF17" s="14">
        <f>[13]Março!$C$35</f>
        <v>29.8</v>
      </c>
      <c r="AG17" s="25">
        <f>MAX(B17:AF17)</f>
        <v>36.9</v>
      </c>
      <c r="AH17" s="79">
        <f>AVERAGE(B17:AF17)</f>
        <v>31.296774193548384</v>
      </c>
    </row>
    <row r="18" spans="1:36" ht="17.100000000000001" customHeight="1" x14ac:dyDescent="0.2">
      <c r="A18" s="73" t="s">
        <v>9</v>
      </c>
      <c r="B18" s="14">
        <f>[14]Março!$C$5</f>
        <v>34.200000000000003</v>
      </c>
      <c r="C18" s="14">
        <f>[14]Março!$C$6</f>
        <v>32.1</v>
      </c>
      <c r="D18" s="14">
        <f>[14]Março!$C$7</f>
        <v>33.4</v>
      </c>
      <c r="E18" s="14">
        <f>[14]Março!$C$8</f>
        <v>31</v>
      </c>
      <c r="F18" s="14">
        <f>[14]Março!$C$9</f>
        <v>32.1</v>
      </c>
      <c r="G18" s="14">
        <f>[14]Março!$C$10</f>
        <v>30.7</v>
      </c>
      <c r="H18" s="14">
        <f>[14]Março!$C$11</f>
        <v>33.200000000000003</v>
      </c>
      <c r="I18" s="14">
        <f>[14]Março!$C$12</f>
        <v>34.6</v>
      </c>
      <c r="J18" s="14">
        <f>[14]Março!$C$13</f>
        <v>36.200000000000003</v>
      </c>
      <c r="K18" s="14">
        <f>[14]Março!$C$14</f>
        <v>35.9</v>
      </c>
      <c r="L18" s="14">
        <f>[14]Março!$C$15</f>
        <v>34.1</v>
      </c>
      <c r="M18" s="14">
        <f>[14]Março!$C$16</f>
        <v>35.799999999999997</v>
      </c>
      <c r="N18" s="14">
        <f>[14]Março!$C$17</f>
        <v>31</v>
      </c>
      <c r="O18" s="14">
        <f>[14]Março!$C$18</f>
        <v>33.4</v>
      </c>
      <c r="P18" s="14">
        <f>[14]Março!$C$19</f>
        <v>34.5</v>
      </c>
      <c r="Q18" s="14">
        <f>[14]Março!$C$20</f>
        <v>33.5</v>
      </c>
      <c r="R18" s="14">
        <f>[14]Março!$C$21</f>
        <v>26.6</v>
      </c>
      <c r="S18" s="14">
        <f>[14]Março!$C$22</f>
        <v>28.5</v>
      </c>
      <c r="T18" s="14">
        <f>[14]Março!$C$23</f>
        <v>25.9</v>
      </c>
      <c r="U18" s="14">
        <f>[14]Março!$C$24</f>
        <v>28.9</v>
      </c>
      <c r="V18" s="14">
        <f>[14]Março!$C$25</f>
        <v>30.2</v>
      </c>
      <c r="W18" s="14">
        <f>[14]Março!$C$26</f>
        <v>31.5</v>
      </c>
      <c r="X18" s="14">
        <f>[14]Março!$C$27</f>
        <v>31.7</v>
      </c>
      <c r="Y18" s="14">
        <f>[14]Março!$C$28</f>
        <v>33.9</v>
      </c>
      <c r="Z18" s="14">
        <f>[14]Março!$C$29</f>
        <v>34.5</v>
      </c>
      <c r="AA18" s="14">
        <f>[14]Março!$C$30</f>
        <v>31.2</v>
      </c>
      <c r="AB18" s="14">
        <f>[14]Março!$C$31</f>
        <v>29</v>
      </c>
      <c r="AC18" s="14">
        <f>[14]Março!$C$32</f>
        <v>29.5</v>
      </c>
      <c r="AD18" s="14">
        <f>[14]Março!$C$33</f>
        <v>30.5</v>
      </c>
      <c r="AE18" s="14">
        <f>[14]Março!$C$34</f>
        <v>30.3</v>
      </c>
      <c r="AF18" s="14">
        <f>[14]Março!$C$35</f>
        <v>30.3</v>
      </c>
      <c r="AG18" s="25">
        <f>MAX(B18:AF18)</f>
        <v>36.200000000000003</v>
      </c>
      <c r="AH18" s="79">
        <f>AVERAGE(B18:AF18)</f>
        <v>31.877419354838711</v>
      </c>
    </row>
    <row r="19" spans="1:36" ht="17.100000000000001" customHeight="1" x14ac:dyDescent="0.2">
      <c r="A19" s="73" t="s">
        <v>47</v>
      </c>
      <c r="B19" s="14">
        <f>[15]Março!$C$5</f>
        <v>32.799999999999997</v>
      </c>
      <c r="C19" s="14">
        <f>[15]Março!$C$6</f>
        <v>31.7</v>
      </c>
      <c r="D19" s="14">
        <f>[15]Março!$C$7</f>
        <v>33.5</v>
      </c>
      <c r="E19" s="14">
        <f>[15]Março!$C$8</f>
        <v>33.200000000000003</v>
      </c>
      <c r="F19" s="14">
        <f>[15]Março!$C$9</f>
        <v>29.2</v>
      </c>
      <c r="G19" s="14">
        <f>[15]Março!$C$10</f>
        <v>32.6</v>
      </c>
      <c r="H19" s="14">
        <f>[15]Março!$C$11</f>
        <v>35.700000000000003</v>
      </c>
      <c r="I19" s="14">
        <f>[15]Março!$C$12</f>
        <v>33.9</v>
      </c>
      <c r="J19" s="14">
        <f>[15]Março!$C$13</f>
        <v>35.1</v>
      </c>
      <c r="K19" s="14">
        <f>[15]Março!$C$14</f>
        <v>35.4</v>
      </c>
      <c r="L19" s="14">
        <f>[15]Março!$C$15</f>
        <v>35.6</v>
      </c>
      <c r="M19" s="14">
        <f>[15]Março!$C$16</f>
        <v>35.799999999999997</v>
      </c>
      <c r="N19" s="14">
        <f>[15]Março!$C$17</f>
        <v>31.9</v>
      </c>
      <c r="O19" s="14">
        <f>[15]Março!$C$18</f>
        <v>34.299999999999997</v>
      </c>
      <c r="P19" s="14">
        <f>[15]Março!$C$19</f>
        <v>35.5</v>
      </c>
      <c r="Q19" s="14">
        <f>[15]Março!$C$20</f>
        <v>32.799999999999997</v>
      </c>
      <c r="R19" s="14">
        <f>[15]Março!$C$21</f>
        <v>27</v>
      </c>
      <c r="S19" s="14">
        <f>[15]Março!$C$22</f>
        <v>28.5</v>
      </c>
      <c r="T19" s="14">
        <f>[15]Março!$C$23</f>
        <v>31.3</v>
      </c>
      <c r="U19" s="14">
        <f>[15]Março!$C$24</f>
        <v>32.9</v>
      </c>
      <c r="V19" s="14">
        <f>[15]Março!$C$25</f>
        <v>33.799999999999997</v>
      </c>
      <c r="W19" s="14">
        <f>[15]Março!$C$26</f>
        <v>30.8</v>
      </c>
      <c r="X19" s="14">
        <f>[15]Março!$C$27</f>
        <v>33.1</v>
      </c>
      <c r="Y19" s="14">
        <f>[15]Março!$C$28</f>
        <v>35.700000000000003</v>
      </c>
      <c r="Z19" s="14">
        <f>[15]Março!$C$29</f>
        <v>34.6</v>
      </c>
      <c r="AA19" s="14">
        <f>[15]Março!$C$30</f>
        <v>32.6</v>
      </c>
      <c r="AB19" s="14">
        <f>[15]Março!$C$31</f>
        <v>32</v>
      </c>
      <c r="AC19" s="14">
        <f>[15]Março!$C$32</f>
        <v>34.5</v>
      </c>
      <c r="AD19" s="14">
        <f>[15]Março!$C$33</f>
        <v>33.799999999999997</v>
      </c>
      <c r="AE19" s="14">
        <f>[15]Março!$C$34</f>
        <v>34.5</v>
      </c>
      <c r="AF19" s="14">
        <f>[15]Março!$C$35</f>
        <v>34.4</v>
      </c>
      <c r="AG19" s="25">
        <f>MAX(B19:AF19)</f>
        <v>35.799999999999997</v>
      </c>
      <c r="AH19" s="79">
        <f>AVERAGE(B19:AF19)</f>
        <v>33.177419354838712</v>
      </c>
    </row>
    <row r="20" spans="1:36" ht="17.100000000000001" customHeight="1" x14ac:dyDescent="0.2">
      <c r="A20" s="73" t="s">
        <v>10</v>
      </c>
      <c r="B20" s="14">
        <f>[16]Março!$C$5</f>
        <v>35.299999999999997</v>
      </c>
      <c r="C20" s="14">
        <f>[16]Março!$C$6</f>
        <v>32</v>
      </c>
      <c r="D20" s="14">
        <f>[16]Março!$C$7</f>
        <v>32.9</v>
      </c>
      <c r="E20" s="14">
        <f>[16]Março!$C$8</f>
        <v>32.4</v>
      </c>
      <c r="F20" s="14">
        <f>[16]Março!$C$9</f>
        <v>28.1</v>
      </c>
      <c r="G20" s="14">
        <f>[16]Março!$C$10</f>
        <v>31.4</v>
      </c>
      <c r="H20" s="14">
        <f>[16]Março!$C$11</f>
        <v>33.700000000000003</v>
      </c>
      <c r="I20" s="14">
        <f>[16]Março!$C$12</f>
        <v>34.5</v>
      </c>
      <c r="J20" s="14">
        <f>[16]Março!$C$13</f>
        <v>36</v>
      </c>
      <c r="K20" s="14">
        <f>[16]Março!$C$14</f>
        <v>36</v>
      </c>
      <c r="L20" s="14">
        <f>[16]Março!$C$15</f>
        <v>34.299999999999997</v>
      </c>
      <c r="M20" s="14">
        <f>[16]Março!$C$16</f>
        <v>34.799999999999997</v>
      </c>
      <c r="N20" s="14">
        <f>[16]Março!$C$17</f>
        <v>29.6</v>
      </c>
      <c r="O20" s="14">
        <f>[16]Março!$C$18</f>
        <v>33.1</v>
      </c>
      <c r="P20" s="14">
        <f>[16]Março!$C$19</f>
        <v>34.9</v>
      </c>
      <c r="Q20" s="14">
        <f>[16]Março!$C$20</f>
        <v>33.1</v>
      </c>
      <c r="R20" s="14">
        <f>[16]Março!$C$21</f>
        <v>27.6</v>
      </c>
      <c r="S20" s="14">
        <f>[16]Março!$C$22</f>
        <v>28.2</v>
      </c>
      <c r="T20" s="14">
        <f>[16]Março!$C$23</f>
        <v>27.5</v>
      </c>
      <c r="U20" s="14">
        <f>[16]Março!$C$24</f>
        <v>29.4</v>
      </c>
      <c r="V20" s="14">
        <f>[16]Março!$C$25</f>
        <v>30.7</v>
      </c>
      <c r="W20" s="14">
        <f>[16]Março!$C$26</f>
        <v>31.7</v>
      </c>
      <c r="X20" s="14">
        <f>[16]Março!$C$27</f>
        <v>31.2</v>
      </c>
      <c r="Y20" s="14">
        <f>[16]Março!$C$28</f>
        <v>33.200000000000003</v>
      </c>
      <c r="Z20" s="14">
        <f>[16]Março!$C$29</f>
        <v>34.1</v>
      </c>
      <c r="AA20" s="14">
        <f>[16]Março!$C$30</f>
        <v>28.9</v>
      </c>
      <c r="AB20" s="14">
        <f>[16]Março!$C$31</f>
        <v>29.5</v>
      </c>
      <c r="AC20" s="14">
        <f>[16]Março!$C$32</f>
        <v>30.5</v>
      </c>
      <c r="AD20" s="14">
        <f>[16]Março!$C$33</f>
        <v>31</v>
      </c>
      <c r="AE20" s="14">
        <f>[16]Março!$C$34</f>
        <v>31</v>
      </c>
      <c r="AF20" s="14">
        <f>[16]Março!$C$35</f>
        <v>31.5</v>
      </c>
      <c r="AG20" s="25">
        <f t="shared" ref="AG20:AG30" si="5">MAX(B20:AF20)</f>
        <v>36</v>
      </c>
      <c r="AH20" s="79">
        <f t="shared" ref="AH20:AH30" si="6">AVERAGE(B20:AF20)</f>
        <v>31.874193548387105</v>
      </c>
    </row>
    <row r="21" spans="1:36" ht="17.100000000000001" customHeight="1" x14ac:dyDescent="0.2">
      <c r="A21" s="73" t="s">
        <v>11</v>
      </c>
      <c r="B21" s="14">
        <f>[17]Março!$C$5</f>
        <v>33.4</v>
      </c>
      <c r="C21" s="14">
        <f>[17]Março!$C$6</f>
        <v>33</v>
      </c>
      <c r="D21" s="14">
        <f>[17]Março!$C$7</f>
        <v>34.4</v>
      </c>
      <c r="E21" s="14">
        <f>[17]Março!$C$8</f>
        <v>32.6</v>
      </c>
      <c r="F21" s="14">
        <f>[17]Março!$C$9</f>
        <v>31.6</v>
      </c>
      <c r="G21" s="14">
        <f>[17]Março!$C$10</f>
        <v>32.5</v>
      </c>
      <c r="H21" s="14">
        <f>[17]Março!$C$11</f>
        <v>35.4</v>
      </c>
      <c r="I21" s="14">
        <f>[17]Março!$C$12</f>
        <v>35.299999999999997</v>
      </c>
      <c r="J21" s="14">
        <f>[17]Março!$C$13</f>
        <v>36.5</v>
      </c>
      <c r="K21" s="14">
        <f>[17]Março!$C$14</f>
        <v>37.1</v>
      </c>
      <c r="L21" s="14">
        <f>[17]Março!$C$15</f>
        <v>33.6</v>
      </c>
      <c r="M21" s="14">
        <f>[17]Março!$C$16</f>
        <v>34.9</v>
      </c>
      <c r="N21" s="14">
        <f>[17]Março!$C$17</f>
        <v>31.1</v>
      </c>
      <c r="O21" s="14">
        <f>[17]Março!$C$18</f>
        <v>34.1</v>
      </c>
      <c r="P21" s="14">
        <f>[17]Março!$C$19</f>
        <v>34</v>
      </c>
      <c r="Q21" s="14">
        <f>[17]Março!$C$20</f>
        <v>33.200000000000003</v>
      </c>
      <c r="R21" s="14">
        <f>[17]Março!$C$21</f>
        <v>25.3</v>
      </c>
      <c r="S21" s="14">
        <f>[17]Março!$C$22</f>
        <v>28.3</v>
      </c>
      <c r="T21" s="14">
        <f>[17]Março!$C$23</f>
        <v>26.9</v>
      </c>
      <c r="U21" s="14">
        <f>[17]Março!$C$24</f>
        <v>29.6</v>
      </c>
      <c r="V21" s="14">
        <f>[17]Março!$C$25</f>
        <v>30.5</v>
      </c>
      <c r="W21" s="14">
        <f>[17]Março!$C$26</f>
        <v>31.1</v>
      </c>
      <c r="X21" s="14">
        <f>[17]Março!$C$27</f>
        <v>32.200000000000003</v>
      </c>
      <c r="Y21" s="14">
        <f>[17]Março!$C$28</f>
        <v>33.6</v>
      </c>
      <c r="Z21" s="14">
        <f>[17]Março!$C$29</f>
        <v>34.700000000000003</v>
      </c>
      <c r="AA21" s="14">
        <f>[17]Março!$C$30</f>
        <v>31.4</v>
      </c>
      <c r="AB21" s="14">
        <f>[17]Março!$C$31</f>
        <v>28.7</v>
      </c>
      <c r="AC21" s="14">
        <f>[17]Março!$C$32</f>
        <v>29.3</v>
      </c>
      <c r="AD21" s="14">
        <f>[17]Março!$C$33</f>
        <v>29.9</v>
      </c>
      <c r="AE21" s="14">
        <f>[17]Março!$C$34</f>
        <v>30.1</v>
      </c>
      <c r="AF21" s="14">
        <f>[17]Março!$C$35</f>
        <v>30.5</v>
      </c>
      <c r="AG21" s="25">
        <f t="shared" si="5"/>
        <v>37.1</v>
      </c>
      <c r="AH21" s="79">
        <f t="shared" si="6"/>
        <v>32.090322580645164</v>
      </c>
    </row>
    <row r="22" spans="1:36" ht="17.100000000000001" customHeight="1" x14ac:dyDescent="0.2">
      <c r="A22" s="73" t="s">
        <v>12</v>
      </c>
      <c r="B22" s="14">
        <f>[18]Março!$C$5</f>
        <v>31.6</v>
      </c>
      <c r="C22" s="14">
        <f>[18]Março!$C$6</f>
        <v>33.6</v>
      </c>
      <c r="D22" s="14">
        <f>[18]Março!$C$7</f>
        <v>33.1</v>
      </c>
      <c r="E22" s="14">
        <f>[18]Março!$C$8</f>
        <v>31.9</v>
      </c>
      <c r="F22" s="14">
        <f>[18]Março!$C$9</f>
        <v>33</v>
      </c>
      <c r="G22" s="14">
        <f>[18]Março!$C$10</f>
        <v>32.9</v>
      </c>
      <c r="H22" s="14">
        <f>[18]Março!$C$11</f>
        <v>34.1</v>
      </c>
      <c r="I22" s="14">
        <f>[18]Março!$C$12</f>
        <v>34.4</v>
      </c>
      <c r="J22" s="14">
        <f>[18]Março!$C$13</f>
        <v>35.6</v>
      </c>
      <c r="K22" s="14">
        <f>[18]Março!$C$14</f>
        <v>36</v>
      </c>
      <c r="L22" s="14">
        <f>[18]Março!$C$15</f>
        <v>35.200000000000003</v>
      </c>
      <c r="M22" s="14">
        <f>[18]Março!$C$16</f>
        <v>36.1</v>
      </c>
      <c r="N22" s="14">
        <f>[18]Março!$C$17</f>
        <v>33.9</v>
      </c>
      <c r="O22" s="14">
        <f>[18]Março!$C$18</f>
        <v>34.200000000000003</v>
      </c>
      <c r="P22" s="14">
        <f>[18]Março!$C$19</f>
        <v>35.299999999999997</v>
      </c>
      <c r="Q22" s="14">
        <f>[18]Março!$C$20</f>
        <v>34</v>
      </c>
      <c r="R22" s="14">
        <f>[18]Março!$C$21</f>
        <v>27.2</v>
      </c>
      <c r="S22" s="14">
        <f>[18]Março!$C$22</f>
        <v>28.5</v>
      </c>
      <c r="T22" s="14">
        <f>[18]Março!$C$23</f>
        <v>31</v>
      </c>
      <c r="U22" s="14">
        <f>[18]Março!$C$24</f>
        <v>33</v>
      </c>
      <c r="V22" s="14">
        <f>[18]Março!$C$25</f>
        <v>33.4</v>
      </c>
      <c r="W22" s="14">
        <f>[18]Março!$C$26</f>
        <v>30.1</v>
      </c>
      <c r="X22" s="14">
        <f>[18]Março!$C$27</f>
        <v>33.1</v>
      </c>
      <c r="Y22" s="14">
        <f>[18]Março!$C$28</f>
        <v>34.299999999999997</v>
      </c>
      <c r="Z22" s="14">
        <f>[18]Março!$C$29</f>
        <v>35</v>
      </c>
      <c r="AA22" s="14">
        <f>[18]Março!$C$30</f>
        <v>31.7</v>
      </c>
      <c r="AB22" s="14">
        <f>[18]Março!$C$31</f>
        <v>29</v>
      </c>
      <c r="AC22" s="14">
        <f>[18]Março!$C$32</f>
        <v>32.9</v>
      </c>
      <c r="AD22" s="14">
        <f>[18]Março!$C$33</f>
        <v>33.299999999999997</v>
      </c>
      <c r="AE22" s="14">
        <f>[18]Março!$C$34</f>
        <v>33.200000000000003</v>
      </c>
      <c r="AF22" s="14">
        <f>[18]Março!$C$35</f>
        <v>32.799999999999997</v>
      </c>
      <c r="AG22" s="25">
        <f t="shared" si="5"/>
        <v>36.1</v>
      </c>
      <c r="AH22" s="79">
        <f t="shared" si="6"/>
        <v>33.012903225806454</v>
      </c>
    </row>
    <row r="23" spans="1:36" ht="17.100000000000001" customHeight="1" x14ac:dyDescent="0.2">
      <c r="A23" s="73" t="s">
        <v>13</v>
      </c>
      <c r="B23" s="14">
        <f>[19]Março!$C$5</f>
        <v>31.8</v>
      </c>
      <c r="C23" s="14">
        <f>[19]Março!$C$6</f>
        <v>33.799999999999997</v>
      </c>
      <c r="D23" s="14">
        <f>[19]Março!$C$7</f>
        <v>34.5</v>
      </c>
      <c r="E23" s="14">
        <f>[19]Março!$C$8</f>
        <v>34.700000000000003</v>
      </c>
      <c r="F23" s="14">
        <f>[19]Março!$C$9</f>
        <v>33.5</v>
      </c>
      <c r="G23" s="14">
        <f>[19]Março!$C$10</f>
        <v>32.4</v>
      </c>
      <c r="H23" s="14">
        <f>[19]Março!$C$11</f>
        <v>34</v>
      </c>
      <c r="I23" s="14">
        <f>[19]Março!$C$12</f>
        <v>34.4</v>
      </c>
      <c r="J23" s="14">
        <f>[19]Março!$C$13</f>
        <v>35.6</v>
      </c>
      <c r="K23" s="14">
        <f>[19]Março!$C$14</f>
        <v>35.700000000000003</v>
      </c>
      <c r="L23" s="14">
        <f>[19]Março!$C$15</f>
        <v>35.4</v>
      </c>
      <c r="M23" s="14">
        <f>[19]Março!$C$16</f>
        <v>35.700000000000003</v>
      </c>
      <c r="N23" s="14">
        <f>[19]Março!$C$17</f>
        <v>32.1</v>
      </c>
      <c r="O23" s="14">
        <f>[19]Março!$C$18</f>
        <v>33.200000000000003</v>
      </c>
      <c r="P23" s="14">
        <f>[19]Março!$C$19</f>
        <v>34.6</v>
      </c>
      <c r="Q23" s="14">
        <f>[19]Março!$C$20</f>
        <v>34.4</v>
      </c>
      <c r="R23" s="14">
        <f>[19]Março!$C$21</f>
        <v>28.3</v>
      </c>
      <c r="S23" s="14">
        <f>[19]Março!$C$22</f>
        <v>28.1</v>
      </c>
      <c r="T23" s="14">
        <f>[19]Março!$C$23</f>
        <v>33</v>
      </c>
      <c r="U23" s="14">
        <f>[19]Março!$C$24</f>
        <v>33.799999999999997</v>
      </c>
      <c r="V23" s="14">
        <f>[19]Março!$C$25</f>
        <v>34.6</v>
      </c>
      <c r="W23" s="14">
        <f>[19]Março!$C$26</f>
        <v>31.2</v>
      </c>
      <c r="X23" s="14">
        <f>[19]Março!$C$27</f>
        <v>35</v>
      </c>
      <c r="Y23" s="14">
        <f>[19]Março!$C$28</f>
        <v>35.700000000000003</v>
      </c>
      <c r="Z23" s="14">
        <f>[19]Março!$C$29</f>
        <v>35.1</v>
      </c>
      <c r="AA23" s="14">
        <f>[19]Março!$C$30</f>
        <v>32.5</v>
      </c>
      <c r="AB23" s="14">
        <f>[19]Março!$C$31</f>
        <v>32.4</v>
      </c>
      <c r="AC23" s="14">
        <f>[19]Março!$C$32</f>
        <v>32.700000000000003</v>
      </c>
      <c r="AD23" s="14">
        <f>[19]Março!$C$33</f>
        <v>33.200000000000003</v>
      </c>
      <c r="AE23" s="14">
        <f>[19]Março!$C$34</f>
        <v>32.5</v>
      </c>
      <c r="AF23" s="14">
        <f>[19]Março!$C$35</f>
        <v>33.200000000000003</v>
      </c>
      <c r="AG23" s="25">
        <f t="shared" si="5"/>
        <v>35.700000000000003</v>
      </c>
      <c r="AH23" s="79">
        <f t="shared" si="6"/>
        <v>33.454838709677425</v>
      </c>
    </row>
    <row r="24" spans="1:36" ht="17.100000000000001" customHeight="1" x14ac:dyDescent="0.2">
      <c r="A24" s="73" t="s">
        <v>14</v>
      </c>
      <c r="B24" s="14" t="str">
        <f>[20]Março!$C$5</f>
        <v>*</v>
      </c>
      <c r="C24" s="14" t="str">
        <f>[20]Março!$C$6</f>
        <v>*</v>
      </c>
      <c r="D24" s="14" t="str">
        <f>[20]Março!$C$7</f>
        <v>*</v>
      </c>
      <c r="E24" s="14" t="str">
        <f>[20]Março!$C$8</f>
        <v>*</v>
      </c>
      <c r="F24" s="14" t="str">
        <f>[20]Março!$C$9</f>
        <v>*</v>
      </c>
      <c r="G24" s="14" t="str">
        <f>[20]Março!$C$10</f>
        <v>*</v>
      </c>
      <c r="H24" s="14" t="str">
        <f>[20]Março!$C$11</f>
        <v>*</v>
      </c>
      <c r="I24" s="14" t="str">
        <f>[20]Março!$C$12</f>
        <v>*</v>
      </c>
      <c r="J24" s="14" t="str">
        <f>[20]Março!$C$13</f>
        <v>*</v>
      </c>
      <c r="K24" s="14">
        <f>[20]Março!$C$14</f>
        <v>34.799999999999997</v>
      </c>
      <c r="L24" s="14">
        <f>[20]Março!$C$15</f>
        <v>32.700000000000003</v>
      </c>
      <c r="M24" s="14">
        <f>[20]Março!$C$16</f>
        <v>35.200000000000003</v>
      </c>
      <c r="N24" s="14">
        <f>[20]Março!$C$17</f>
        <v>34.200000000000003</v>
      </c>
      <c r="O24" s="14">
        <f>[20]Março!$C$18</f>
        <v>34</v>
      </c>
      <c r="P24" s="14">
        <f>[20]Março!$C$19</f>
        <v>33</v>
      </c>
      <c r="Q24" s="14">
        <f>[20]Março!$C$20</f>
        <v>34.200000000000003</v>
      </c>
      <c r="R24" s="14">
        <f>[20]Março!$C$21</f>
        <v>34</v>
      </c>
      <c r="S24" s="14">
        <f>[20]Março!$C$22</f>
        <v>27.9</v>
      </c>
      <c r="T24" s="14">
        <f>[20]Março!$C$23</f>
        <v>30.7</v>
      </c>
      <c r="U24" s="14">
        <f>[20]Março!$C$24</f>
        <v>30.4</v>
      </c>
      <c r="V24" s="14">
        <f>[20]Março!$C$25</f>
        <v>30.9</v>
      </c>
      <c r="W24" s="14">
        <f>[20]Março!$C$26</f>
        <v>31.9</v>
      </c>
      <c r="X24" s="14">
        <f>[20]Março!$C$27</f>
        <v>32.299999999999997</v>
      </c>
      <c r="Y24" s="14">
        <f>[20]Março!$C$28</f>
        <v>33.4</v>
      </c>
      <c r="Z24" s="14">
        <f>[20]Março!$C$29</f>
        <v>33.5</v>
      </c>
      <c r="AA24" s="14">
        <f>[20]Março!$C$30</f>
        <v>32.1</v>
      </c>
      <c r="AB24" s="14">
        <f>[20]Março!$C$31</f>
        <v>30.6</v>
      </c>
      <c r="AC24" s="14">
        <f>[20]Março!$C$32</f>
        <v>30.5</v>
      </c>
      <c r="AD24" s="14">
        <f>[20]Março!$C$33</f>
        <v>31</v>
      </c>
      <c r="AE24" s="14">
        <f>[20]Março!$C$34</f>
        <v>31.5</v>
      </c>
      <c r="AF24" s="14">
        <f>[20]Março!$C$35</f>
        <v>31.6</v>
      </c>
      <c r="AG24" s="25">
        <f t="shared" si="5"/>
        <v>35.200000000000003</v>
      </c>
      <c r="AH24" s="79">
        <f t="shared" si="6"/>
        <v>32.290909090909089</v>
      </c>
    </row>
    <row r="25" spans="1:36" ht="17.100000000000001" customHeight="1" x14ac:dyDescent="0.2">
      <c r="A25" s="73" t="s">
        <v>15</v>
      </c>
      <c r="B25" s="14">
        <f>[21]Março!$C$5</f>
        <v>31.2</v>
      </c>
      <c r="C25" s="14">
        <f>[21]Março!$C$6</f>
        <v>30.6</v>
      </c>
      <c r="D25" s="14">
        <f>[21]Março!$C$7</f>
        <v>31.8</v>
      </c>
      <c r="E25" s="14">
        <f>[21]Março!$C$8</f>
        <v>29.9</v>
      </c>
      <c r="F25" s="14">
        <f>[21]Março!$C$9</f>
        <v>26.4</v>
      </c>
      <c r="G25" s="14">
        <f>[21]Março!$C$10</f>
        <v>30.3</v>
      </c>
      <c r="H25" s="14">
        <f>[21]Março!$C$11</f>
        <v>33.200000000000003</v>
      </c>
      <c r="I25" s="14">
        <f>[21]Março!$C$12</f>
        <v>33.5</v>
      </c>
      <c r="J25" s="14">
        <f>[21]Março!$C$13</f>
        <v>33.299999999999997</v>
      </c>
      <c r="K25" s="14">
        <f>[21]Março!$C$14</f>
        <v>33</v>
      </c>
      <c r="L25" s="14">
        <f>[21]Março!$C$15</f>
        <v>33.6</v>
      </c>
      <c r="M25" s="14">
        <f>[21]Março!$C$16</f>
        <v>33.799999999999997</v>
      </c>
      <c r="N25" s="14">
        <f>[21]Março!$C$17</f>
        <v>28.3</v>
      </c>
      <c r="O25" s="14">
        <f>[21]Março!$C$18</f>
        <v>32.299999999999997</v>
      </c>
      <c r="P25" s="14">
        <f>[21]Março!$C$19</f>
        <v>32.5</v>
      </c>
      <c r="Q25" s="14">
        <f>[21]Março!$C$20</f>
        <v>29.3</v>
      </c>
      <c r="R25" s="14">
        <f>[21]Março!$C$21</f>
        <v>22.3</v>
      </c>
      <c r="S25" s="14">
        <f>[21]Março!$C$22</f>
        <v>24.4</v>
      </c>
      <c r="T25" s="14">
        <f>[21]Março!$C$23</f>
        <v>26.2</v>
      </c>
      <c r="U25" s="14">
        <f>[21]Março!$C$24</f>
        <v>28.9</v>
      </c>
      <c r="V25" s="14">
        <f>[21]Março!$C$25</f>
        <v>29.3</v>
      </c>
      <c r="W25" s="14">
        <f>[21]Março!$C$26</f>
        <v>30.6</v>
      </c>
      <c r="X25" s="14">
        <f>[21]Março!$C$27</f>
        <v>29.8</v>
      </c>
      <c r="Y25" s="14">
        <f>[21]Março!$C$28</f>
        <v>31.4</v>
      </c>
      <c r="Z25" s="14">
        <f>[21]Março!$C$29</f>
        <v>32.799999999999997</v>
      </c>
      <c r="AA25" s="14">
        <f>[21]Março!$C$30</f>
        <v>29</v>
      </c>
      <c r="AB25" s="14">
        <f>[21]Março!$C$31</f>
        <v>28.3</v>
      </c>
      <c r="AC25" s="14">
        <f>[21]Março!$C$32</f>
        <v>28.6</v>
      </c>
      <c r="AD25" s="14">
        <f>[21]Março!$C$33</f>
        <v>28.7</v>
      </c>
      <c r="AE25" s="14">
        <f>[21]Março!$C$34</f>
        <v>28.9</v>
      </c>
      <c r="AF25" s="14">
        <f>[21]Março!$C$35</f>
        <v>28.7</v>
      </c>
      <c r="AG25" s="25">
        <f t="shared" si="5"/>
        <v>33.799999999999997</v>
      </c>
      <c r="AH25" s="79">
        <f t="shared" si="6"/>
        <v>30.029032258064515</v>
      </c>
    </row>
    <row r="26" spans="1:36" ht="17.100000000000001" customHeight="1" x14ac:dyDescent="0.2">
      <c r="A26" s="73" t="s">
        <v>16</v>
      </c>
      <c r="B26" s="14">
        <f>[22]Março!$C$5</f>
        <v>35.4</v>
      </c>
      <c r="C26" s="14">
        <f>[22]Março!$C$6</f>
        <v>36.700000000000003</v>
      </c>
      <c r="D26" s="14">
        <f>[22]Março!$C$7</f>
        <v>36.4</v>
      </c>
      <c r="E26" s="14">
        <f>[22]Março!$C$8</f>
        <v>35.4</v>
      </c>
      <c r="F26" s="14">
        <f>[22]Março!$C$9</f>
        <v>30.8</v>
      </c>
      <c r="G26" s="14">
        <f>[22]Março!$C$10</f>
        <v>33.4</v>
      </c>
      <c r="H26" s="14">
        <f>[22]Março!$C$11</f>
        <v>36.299999999999997</v>
      </c>
      <c r="I26" s="14">
        <f>[22]Março!$C$12</f>
        <v>35.700000000000003</v>
      </c>
      <c r="J26" s="14">
        <f>[22]Março!$C$13</f>
        <v>36.9</v>
      </c>
      <c r="K26" s="14">
        <f>[22]Março!$C$14</f>
        <v>37.1</v>
      </c>
      <c r="L26" s="14">
        <f>[22]Março!$C$15</f>
        <v>37</v>
      </c>
      <c r="M26" s="14">
        <f>[22]Março!$C$16</f>
        <v>38</v>
      </c>
      <c r="N26" s="14">
        <f>[22]Março!$C$17</f>
        <v>30.8</v>
      </c>
      <c r="O26" s="14">
        <f>[22]Março!$C$18</f>
        <v>36.4</v>
      </c>
      <c r="P26" s="14">
        <f>[22]Março!$C$19</f>
        <v>37.6</v>
      </c>
      <c r="Q26" s="14">
        <f>[22]Março!$C$20</f>
        <v>32.200000000000003</v>
      </c>
      <c r="R26" s="14">
        <f>[22]Março!$C$21</f>
        <v>22.9</v>
      </c>
      <c r="S26" s="14">
        <f>[22]Março!$C$22</f>
        <v>27.3</v>
      </c>
      <c r="T26" s="14">
        <f>[22]Março!$C$23</f>
        <v>29.6</v>
      </c>
      <c r="U26" s="14">
        <f>[22]Março!$C$24</f>
        <v>33.5</v>
      </c>
      <c r="V26" s="14">
        <f>[22]Março!$C$25</f>
        <v>35.1</v>
      </c>
      <c r="W26" s="14">
        <f>[22]Março!$C$26</f>
        <v>30.3</v>
      </c>
      <c r="X26" s="14">
        <f>[22]Março!$C$27</f>
        <v>28.3</v>
      </c>
      <c r="Y26" s="14">
        <f>[22]Março!$C$28</f>
        <v>33.799999999999997</v>
      </c>
      <c r="Z26" s="14">
        <f>[22]Março!$C$29</f>
        <v>34.799999999999997</v>
      </c>
      <c r="AA26" s="14">
        <f>[22]Março!$C$30</f>
        <v>34.9</v>
      </c>
      <c r="AB26" s="14">
        <f>[22]Março!$C$31</f>
        <v>32.5</v>
      </c>
      <c r="AC26" s="14">
        <f>[22]Março!$C$32</f>
        <v>34.200000000000003</v>
      </c>
      <c r="AD26" s="14">
        <f>[22]Março!$C$33</f>
        <v>35</v>
      </c>
      <c r="AE26" s="14">
        <f>[22]Março!$C$34</f>
        <v>35.5</v>
      </c>
      <c r="AF26" s="14">
        <f>[22]Março!$C$35</f>
        <v>35.299999999999997</v>
      </c>
      <c r="AG26" s="25">
        <f t="shared" si="5"/>
        <v>38</v>
      </c>
      <c r="AH26" s="79">
        <f t="shared" si="6"/>
        <v>33.841935483870962</v>
      </c>
    </row>
    <row r="27" spans="1:36" ht="17.100000000000001" customHeight="1" x14ac:dyDescent="0.2">
      <c r="A27" s="73" t="s">
        <v>17</v>
      </c>
      <c r="B27" s="14">
        <f>[23]Março!$C$5</f>
        <v>34</v>
      </c>
      <c r="C27" s="14">
        <f>[23]Março!$C$6</f>
        <v>33.4</v>
      </c>
      <c r="D27" s="14">
        <f>[23]Março!$C$7</f>
        <v>33.1</v>
      </c>
      <c r="E27" s="14">
        <f>[23]Março!$C$8</f>
        <v>32.9</v>
      </c>
      <c r="F27" s="14">
        <f>[23]Março!$C$9</f>
        <v>32.700000000000003</v>
      </c>
      <c r="G27" s="14">
        <f>[23]Março!$C$10</f>
        <v>31.9</v>
      </c>
      <c r="H27" s="14">
        <f>[23]Março!$C$11</f>
        <v>34.200000000000003</v>
      </c>
      <c r="I27" s="14">
        <f>[23]Março!$C$12</f>
        <v>34.9</v>
      </c>
      <c r="J27" s="14">
        <f>[23]Março!$C$13</f>
        <v>36.299999999999997</v>
      </c>
      <c r="K27" s="14">
        <f>[23]Março!$C$14</f>
        <v>36.1</v>
      </c>
      <c r="L27" s="14">
        <f>[23]Março!$C$15</f>
        <v>34.6</v>
      </c>
      <c r="M27" s="14">
        <f>[23]Março!$C$16</f>
        <v>36.1</v>
      </c>
      <c r="N27" s="14">
        <f>[23]Março!$C$17</f>
        <v>32.1</v>
      </c>
      <c r="O27" s="14">
        <f>[23]Março!$C$18</f>
        <v>34</v>
      </c>
      <c r="P27" s="14">
        <f>[23]Março!$C$19</f>
        <v>34.700000000000003</v>
      </c>
      <c r="Q27" s="14">
        <f>[23]Março!$C$20</f>
        <v>33.4</v>
      </c>
      <c r="R27" s="14">
        <f>[23]Março!$C$21</f>
        <v>27.3</v>
      </c>
      <c r="S27" s="14">
        <f>[23]Março!$C$22</f>
        <v>30.6</v>
      </c>
      <c r="T27" s="14">
        <f>[23]Março!$C$23</f>
        <v>27.1</v>
      </c>
      <c r="U27" s="14">
        <f>[23]Março!$C$24</f>
        <v>30.2</v>
      </c>
      <c r="V27" s="14">
        <f>[23]Março!$C$25</f>
        <v>31.1</v>
      </c>
      <c r="W27" s="14">
        <f>[23]Março!$C$26</f>
        <v>31.8</v>
      </c>
      <c r="X27" s="14">
        <f>[23]Março!$C$27</f>
        <v>32.6</v>
      </c>
      <c r="Y27" s="14">
        <f>[23]Março!$C$28</f>
        <v>34.6</v>
      </c>
      <c r="Z27" s="14">
        <f>[23]Março!$C$29</f>
        <v>35.200000000000003</v>
      </c>
      <c r="AA27" s="14">
        <f>[23]Março!$C$30</f>
        <v>32.299999999999997</v>
      </c>
      <c r="AB27" s="14">
        <f>[23]Março!$C$31</f>
        <v>29.7</v>
      </c>
      <c r="AC27" s="14">
        <f>[23]Março!$C$32</f>
        <v>30.5</v>
      </c>
      <c r="AD27" s="14">
        <f>[23]Março!$C$33</f>
        <v>30.7</v>
      </c>
      <c r="AE27" s="14">
        <f>[23]Março!$C$34</f>
        <v>30.8</v>
      </c>
      <c r="AF27" s="14">
        <f>[23]Março!$C$35</f>
        <v>31.6</v>
      </c>
      <c r="AG27" s="25">
        <f t="shared" si="5"/>
        <v>36.299999999999997</v>
      </c>
      <c r="AH27" s="79">
        <f t="shared" si="6"/>
        <v>32.596774193548391</v>
      </c>
    </row>
    <row r="28" spans="1:36" ht="17.100000000000001" customHeight="1" x14ac:dyDescent="0.2">
      <c r="A28" s="73" t="s">
        <v>18</v>
      </c>
      <c r="B28" s="14">
        <f>[24]Março!$C$5</f>
        <v>30</v>
      </c>
      <c r="C28" s="14">
        <f>[24]Março!$C$6</f>
        <v>30.5</v>
      </c>
      <c r="D28" s="14">
        <f>[24]Março!$C$7</f>
        <v>32.1</v>
      </c>
      <c r="E28" s="14">
        <f>[24]Março!$C$8</f>
        <v>31.5</v>
      </c>
      <c r="F28" s="14">
        <f>[24]Março!$C$9</f>
        <v>29.8</v>
      </c>
      <c r="G28" s="14">
        <f>[24]Março!$C$10</f>
        <v>30.3</v>
      </c>
      <c r="H28" s="14">
        <f>[24]Março!$C$11</f>
        <v>30.3</v>
      </c>
      <c r="I28" s="14">
        <f>[24]Março!$C$12</f>
        <v>33.200000000000003</v>
      </c>
      <c r="J28" s="14">
        <f>[24]Março!$C$13</f>
        <v>33.9</v>
      </c>
      <c r="K28" s="14">
        <f>[24]Março!$C$14</f>
        <v>31.7</v>
      </c>
      <c r="L28" s="14">
        <f>[24]Março!$C$15</f>
        <v>32</v>
      </c>
      <c r="M28" s="14">
        <f>[24]Março!$C$16</f>
        <v>32.6</v>
      </c>
      <c r="N28" s="14">
        <f>[24]Março!$C$17</f>
        <v>30.6</v>
      </c>
      <c r="O28" s="14">
        <f>[24]Março!$C$18</f>
        <v>31</v>
      </c>
      <c r="P28" s="14">
        <f>[24]Março!$C$19</f>
        <v>31.6</v>
      </c>
      <c r="Q28" s="14">
        <f>[24]Março!$C$20</f>
        <v>31.5</v>
      </c>
      <c r="R28" s="14">
        <f>[24]Março!$C$21</f>
        <v>29.6</v>
      </c>
      <c r="S28" s="14">
        <f>[24]Março!$C$22</f>
        <v>27.9</v>
      </c>
      <c r="T28" s="14">
        <f>[24]Março!$C$23</f>
        <v>29.2</v>
      </c>
      <c r="U28" s="14">
        <f>[24]Março!$C$24</f>
        <v>30.6</v>
      </c>
      <c r="V28" s="14">
        <f>[24]Março!$C$25</f>
        <v>30.2</v>
      </c>
      <c r="W28" s="14">
        <f>[24]Março!$C$26</f>
        <v>28.1</v>
      </c>
      <c r="X28" s="14">
        <f>[24]Março!$C$27</f>
        <v>31</v>
      </c>
      <c r="Y28" s="14">
        <f>[24]Março!$C$28</f>
        <v>31.9</v>
      </c>
      <c r="Z28" s="14">
        <f>[24]Março!$C$29</f>
        <v>30.3</v>
      </c>
      <c r="AA28" s="14">
        <f>[24]Março!$C$30</f>
        <v>29.8</v>
      </c>
      <c r="AB28" s="14">
        <f>[24]Março!$C$31</f>
        <v>29.4</v>
      </c>
      <c r="AC28" s="14">
        <f>[24]Março!$C$32</f>
        <v>29.2</v>
      </c>
      <c r="AD28" s="14">
        <f>[24]Março!$C$33</f>
        <v>30</v>
      </c>
      <c r="AE28" s="14">
        <f>[24]Março!$C$34</f>
        <v>29.9</v>
      </c>
      <c r="AF28" s="14">
        <f>[24]Março!$C$35</f>
        <v>29.2</v>
      </c>
      <c r="AG28" s="25">
        <f t="shared" si="5"/>
        <v>33.9</v>
      </c>
      <c r="AH28" s="79">
        <f t="shared" si="6"/>
        <v>30.609677419354842</v>
      </c>
      <c r="AJ28" t="s">
        <v>50</v>
      </c>
    </row>
    <row r="29" spans="1:36" ht="17.100000000000001" customHeight="1" x14ac:dyDescent="0.2">
      <c r="A29" s="73" t="s">
        <v>19</v>
      </c>
      <c r="B29" s="14">
        <f>[25]Março!$C$5</f>
        <v>31.6</v>
      </c>
      <c r="C29" s="14">
        <f>[25]Março!$C$6</f>
        <v>31.8</v>
      </c>
      <c r="D29" s="14">
        <f>[25]Março!$C$7</f>
        <v>33.5</v>
      </c>
      <c r="E29" s="14">
        <f>[25]Março!$C$8</f>
        <v>32</v>
      </c>
      <c r="F29" s="14">
        <f>[25]Março!$C$9</f>
        <v>28</v>
      </c>
      <c r="G29" s="14">
        <f>[25]Março!$C$10</f>
        <v>31.9</v>
      </c>
      <c r="H29" s="14">
        <f>[25]Março!$C$11</f>
        <v>33.799999999999997</v>
      </c>
      <c r="I29" s="14">
        <f>[25]Março!$C$12</f>
        <v>34</v>
      </c>
      <c r="J29" s="14">
        <f>[25]Março!$C$13</f>
        <v>35.4</v>
      </c>
      <c r="K29" s="14">
        <f>[25]Março!$C$14</f>
        <v>35</v>
      </c>
      <c r="L29" s="14">
        <f>[25]Março!$C$15</f>
        <v>34.4</v>
      </c>
      <c r="M29" s="14">
        <f>[25]Março!$C$16</f>
        <v>35.1</v>
      </c>
      <c r="N29" s="14">
        <f>[25]Março!$C$17</f>
        <v>28.5</v>
      </c>
      <c r="O29" s="14">
        <f>[25]Março!$C$18</f>
        <v>32.6</v>
      </c>
      <c r="P29" s="14">
        <f>[25]Março!$C$19</f>
        <v>33.299999999999997</v>
      </c>
      <c r="Q29" s="14">
        <f>[25]Março!$C$20</f>
        <v>27.4</v>
      </c>
      <c r="R29" s="14">
        <f>[25]Março!$C$21</f>
        <v>24.3</v>
      </c>
      <c r="S29" s="14">
        <f>[25]Março!$C$22</f>
        <v>28.8</v>
      </c>
      <c r="T29" s="14">
        <f>[25]Março!$C$23</f>
        <v>28.9</v>
      </c>
      <c r="U29" s="14">
        <f>[25]Março!$C$24</f>
        <v>29.8</v>
      </c>
      <c r="V29" s="14">
        <f>[25]Março!$C$25</f>
        <v>30</v>
      </c>
      <c r="W29" s="14">
        <f>[25]Março!$C$26</f>
        <v>30.5</v>
      </c>
      <c r="X29" s="14">
        <f>[25]Março!$C$27</f>
        <v>30.6</v>
      </c>
      <c r="Y29" s="14">
        <f>[25]Março!$C$28</f>
        <v>32.200000000000003</v>
      </c>
      <c r="Z29" s="14">
        <f>[25]Março!$C$29</f>
        <v>33.1</v>
      </c>
      <c r="AA29" s="14">
        <f>[25]Março!$C$30</f>
        <v>26.2</v>
      </c>
      <c r="AB29" s="14">
        <f>[25]Março!$C$31</f>
        <v>27.8</v>
      </c>
      <c r="AC29" s="14">
        <f>[25]Março!$C$32</f>
        <v>29.4</v>
      </c>
      <c r="AD29" s="14">
        <f>[25]Março!$C$33</f>
        <v>29.5</v>
      </c>
      <c r="AE29" s="14">
        <f>[25]Março!$C$34</f>
        <v>29.1</v>
      </c>
      <c r="AF29" s="14">
        <f>[25]Março!$C$35</f>
        <v>29.9</v>
      </c>
      <c r="AG29" s="25">
        <f t="shared" si="5"/>
        <v>35.4</v>
      </c>
      <c r="AH29" s="79">
        <f t="shared" si="6"/>
        <v>30.916129032258063</v>
      </c>
    </row>
    <row r="30" spans="1:36" ht="17.100000000000001" customHeight="1" x14ac:dyDescent="0.2">
      <c r="A30" s="73" t="s">
        <v>31</v>
      </c>
      <c r="B30" s="14">
        <f>[26]Março!$C$5</f>
        <v>31.2</v>
      </c>
      <c r="C30" s="14">
        <f>[26]Março!$C$6</f>
        <v>30.1</v>
      </c>
      <c r="D30" s="14">
        <f>[26]Março!$C$7</f>
        <v>30.3</v>
      </c>
      <c r="E30" s="14">
        <f>[26]Março!$C$8</f>
        <v>31</v>
      </c>
      <c r="F30" s="14">
        <f>[26]Março!$C$9</f>
        <v>32.5</v>
      </c>
      <c r="G30" s="14">
        <f>[26]Março!$C$10</f>
        <v>30.4</v>
      </c>
      <c r="H30" s="14">
        <f>[26]Março!$C$11</f>
        <v>33.200000000000003</v>
      </c>
      <c r="I30" s="14">
        <f>[26]Março!$C$12</f>
        <v>33.299999999999997</v>
      </c>
      <c r="J30" s="14">
        <f>[26]Março!$C$13</f>
        <v>34.4</v>
      </c>
      <c r="K30" s="14">
        <f>[26]Março!$C$14</f>
        <v>34.4</v>
      </c>
      <c r="L30" s="14">
        <f>[26]Março!$C$15</f>
        <v>34.1</v>
      </c>
      <c r="M30" s="14">
        <f>[26]Março!$C$16</f>
        <v>34.200000000000003</v>
      </c>
      <c r="N30" s="14">
        <f>[26]Março!$C$17</f>
        <v>31.5</v>
      </c>
      <c r="O30" s="14">
        <f>[26]Março!$C$18</f>
        <v>32.799999999999997</v>
      </c>
      <c r="P30" s="14">
        <f>[26]Março!$C$19</f>
        <v>33.1</v>
      </c>
      <c r="Q30" s="14">
        <f>[26]Março!$C$20</f>
        <v>32</v>
      </c>
      <c r="R30" s="14">
        <f>[26]Março!$C$21</f>
        <v>25.9</v>
      </c>
      <c r="S30" s="14">
        <f>[26]Março!$C$22</f>
        <v>29.2</v>
      </c>
      <c r="T30" s="14">
        <f>[26]Março!$C$23</f>
        <v>29.5</v>
      </c>
      <c r="U30" s="14">
        <f>[26]Março!$C$24</f>
        <v>31.1</v>
      </c>
      <c r="V30" s="14">
        <f>[26]Março!$C$25</f>
        <v>31.7</v>
      </c>
      <c r="W30" s="14">
        <f>[26]Março!$C$26</f>
        <v>29.6</v>
      </c>
      <c r="X30" s="14">
        <f>[26]Março!$C$27</f>
        <v>32.700000000000003</v>
      </c>
      <c r="Y30" s="14">
        <f>[26]Março!$C$28</f>
        <v>33.5</v>
      </c>
      <c r="Z30" s="14">
        <f>[26]Março!$C$29</f>
        <v>33.700000000000003</v>
      </c>
      <c r="AA30" s="14">
        <f>[26]Março!$C$30</f>
        <v>31.6</v>
      </c>
      <c r="AB30" s="14">
        <f>[26]Março!$C$31</f>
        <v>28.7</v>
      </c>
      <c r="AC30" s="14">
        <f>[26]Março!$C$32</f>
        <v>31.4</v>
      </c>
      <c r="AD30" s="14">
        <f>[26]Março!$C$33</f>
        <v>31.3</v>
      </c>
      <c r="AE30" s="14">
        <f>[26]Março!$C$34</f>
        <v>31.2</v>
      </c>
      <c r="AF30" s="14">
        <f>[26]Março!$C$35</f>
        <v>31.4</v>
      </c>
      <c r="AG30" s="25">
        <f t="shared" si="5"/>
        <v>34.4</v>
      </c>
      <c r="AH30" s="79">
        <f t="shared" si="6"/>
        <v>31.645161290322587</v>
      </c>
    </row>
    <row r="31" spans="1:36" ht="17.100000000000001" customHeight="1" x14ac:dyDescent="0.2">
      <c r="A31" s="73" t="s">
        <v>49</v>
      </c>
      <c r="B31" s="14">
        <f>[27]Março!$C$5</f>
        <v>29.4</v>
      </c>
      <c r="C31" s="14">
        <f>[27]Março!$C$6</f>
        <v>27.9</v>
      </c>
      <c r="D31" s="14">
        <f>[27]Março!$C$7</f>
        <v>31.2</v>
      </c>
      <c r="E31" s="14">
        <f>[27]Março!$C$8</f>
        <v>33</v>
      </c>
      <c r="F31" s="14">
        <f>[27]Março!$C$9</f>
        <v>31.1</v>
      </c>
      <c r="G31" s="14">
        <f>[27]Março!$C$10</f>
        <v>28.9</v>
      </c>
      <c r="H31" s="14">
        <f>[27]Março!$C$11</f>
        <v>30.7</v>
      </c>
      <c r="I31" s="14">
        <f>[27]Março!$C$12</f>
        <v>33.299999999999997</v>
      </c>
      <c r="J31" s="14">
        <f>[27]Março!$C$13</f>
        <v>34.200000000000003</v>
      </c>
      <c r="K31" s="14">
        <f>[27]Março!$C$14</f>
        <v>32</v>
      </c>
      <c r="L31" s="14">
        <f>[27]Março!$C$15</f>
        <v>33.200000000000003</v>
      </c>
      <c r="M31" s="14">
        <f>[27]Março!$C$16</f>
        <v>33.200000000000003</v>
      </c>
      <c r="N31" s="14">
        <f>[27]Março!$C$17</f>
        <v>32.299999999999997</v>
      </c>
      <c r="O31" s="14">
        <f>[27]Março!$C$18</f>
        <v>32.9</v>
      </c>
      <c r="P31" s="14">
        <f>[27]Março!$C$19</f>
        <v>32.299999999999997</v>
      </c>
      <c r="Q31" s="14">
        <f>[27]Março!$C$20</f>
        <v>32.1</v>
      </c>
      <c r="R31" s="14">
        <f>[27]Março!$C$21</f>
        <v>31.1</v>
      </c>
      <c r="S31" s="14">
        <f>[27]Março!$C$22</f>
        <v>28.2</v>
      </c>
      <c r="T31" s="14">
        <f>[27]Março!$C$23</f>
        <v>30.5</v>
      </c>
      <c r="U31" s="14">
        <f>[27]Março!$C$24</f>
        <v>30.9</v>
      </c>
      <c r="V31" s="14">
        <f>[27]Março!$C$25</f>
        <v>29.2</v>
      </c>
      <c r="W31" s="14">
        <f>[27]Março!$C$26</f>
        <v>29.5</v>
      </c>
      <c r="X31" s="14">
        <f>[27]Março!$C$27</f>
        <v>33</v>
      </c>
      <c r="Y31" s="14">
        <f>[27]Março!$C$28</f>
        <v>33</v>
      </c>
      <c r="Z31" s="14">
        <f>[27]Março!$C$29</f>
        <v>31.4</v>
      </c>
      <c r="AA31" s="14">
        <f>[27]Março!$C$30</f>
        <v>32</v>
      </c>
      <c r="AB31" s="14">
        <f>[27]Março!$C$31</f>
        <v>31.5</v>
      </c>
      <c r="AC31" s="14">
        <f>[27]Março!$C$32</f>
        <v>29.7</v>
      </c>
      <c r="AD31" s="14">
        <f>[27]Março!$C$33</f>
        <v>31</v>
      </c>
      <c r="AE31" s="14">
        <f>[27]Março!$C$34</f>
        <v>31.6</v>
      </c>
      <c r="AF31" s="14">
        <f>[27]Março!$C$35</f>
        <v>30.4</v>
      </c>
      <c r="AG31" s="25">
        <f>MAX(B31:AF31)</f>
        <v>34.200000000000003</v>
      </c>
      <c r="AH31" s="79">
        <f>AVERAGE(B31:AF31)</f>
        <v>31.312903225806455</v>
      </c>
    </row>
    <row r="32" spans="1:36" ht="17.100000000000001" customHeight="1" x14ac:dyDescent="0.2">
      <c r="A32" s="73" t="s">
        <v>20</v>
      </c>
      <c r="B32" s="14">
        <f>[28]Março!$C$5</f>
        <v>34.5</v>
      </c>
      <c r="C32" s="14">
        <f>[28]Março!$C$6</f>
        <v>31.5</v>
      </c>
      <c r="D32" s="14">
        <f>[28]Março!$C$7</f>
        <v>31.9</v>
      </c>
      <c r="E32" s="14">
        <f>[28]Março!$C$8</f>
        <v>33.5</v>
      </c>
      <c r="F32" s="14">
        <f>[28]Março!$C$9</f>
        <v>32.4</v>
      </c>
      <c r="G32" s="14">
        <f>[28]Março!$C$10</f>
        <v>32.5</v>
      </c>
      <c r="H32" s="14">
        <f>[28]Março!$C$11</f>
        <v>34.1</v>
      </c>
      <c r="I32" s="14">
        <f>[28]Março!$C$12</f>
        <v>35.700000000000003</v>
      </c>
      <c r="J32" s="14">
        <f>[28]Março!$C$13</f>
        <v>36.200000000000003</v>
      </c>
      <c r="K32" s="14">
        <f>[28]Março!$C$14</f>
        <v>36.1</v>
      </c>
      <c r="L32" s="14">
        <f>[28]Março!$C$15</f>
        <v>34.299999999999997</v>
      </c>
      <c r="M32" s="14">
        <f>[28]Março!$C$16</f>
        <v>36.299999999999997</v>
      </c>
      <c r="N32" s="14">
        <f>[28]Março!$C$17</f>
        <v>34.200000000000003</v>
      </c>
      <c r="O32" s="14">
        <f>[28]Março!$C$18</f>
        <v>36.4</v>
      </c>
      <c r="P32" s="14">
        <f>[28]Março!$C$19</f>
        <v>35.1</v>
      </c>
      <c r="Q32" s="14">
        <f>[28]Março!$C$20</f>
        <v>35.700000000000003</v>
      </c>
      <c r="R32" s="14">
        <f>[28]Março!$C$21</f>
        <v>33.299999999999997</v>
      </c>
      <c r="S32" s="14">
        <f>[28]Março!$C$22</f>
        <v>25.6</v>
      </c>
      <c r="T32" s="14">
        <f>[28]Março!$C$23</f>
        <v>30.5</v>
      </c>
      <c r="U32" s="14">
        <f>[28]Março!$C$24</f>
        <v>31.8</v>
      </c>
      <c r="V32" s="14">
        <f>[28]Março!$C$25</f>
        <v>33.4</v>
      </c>
      <c r="W32" s="14">
        <f>[28]Março!$C$26</f>
        <v>32.9</v>
      </c>
      <c r="X32" s="14">
        <f>[28]Março!$C$27</f>
        <v>34.299999999999997</v>
      </c>
      <c r="Y32" s="14">
        <f>[28]Março!$C$28</f>
        <v>34.700000000000003</v>
      </c>
      <c r="Z32" s="14">
        <f>[28]Março!$C$29</f>
        <v>35.799999999999997</v>
      </c>
      <c r="AA32" s="14">
        <f>[28]Março!$C$30</f>
        <v>33.799999999999997</v>
      </c>
      <c r="AB32" s="14">
        <f>[28]Março!$C$31</f>
        <v>31.9</v>
      </c>
      <c r="AC32" s="14">
        <f>[28]Março!$C$32</f>
        <v>32.1</v>
      </c>
      <c r="AD32" s="14">
        <f>[28]Março!$C$33</f>
        <v>32.4</v>
      </c>
      <c r="AE32" s="14">
        <f>[28]Março!$C$34</f>
        <v>32.6</v>
      </c>
      <c r="AF32" s="14">
        <f>[28]Março!$C$35</f>
        <v>33.4</v>
      </c>
      <c r="AG32" s="25">
        <f>MAX(B32:AF32)</f>
        <v>36.4</v>
      </c>
      <c r="AH32" s="79">
        <f>AVERAGE(B32:AF32)</f>
        <v>33.512903225806447</v>
      </c>
    </row>
    <row r="33" spans="1:35" s="5" customFormat="1" ht="17.100000000000001" customHeight="1" x14ac:dyDescent="0.2">
      <c r="A33" s="76" t="s">
        <v>33</v>
      </c>
      <c r="B33" s="22">
        <f t="shared" ref="B33:AG33" si="7">MAX(B5:B32)</f>
        <v>35.4</v>
      </c>
      <c r="C33" s="22">
        <f t="shared" si="7"/>
        <v>36.700000000000003</v>
      </c>
      <c r="D33" s="22">
        <f t="shared" si="7"/>
        <v>36.4</v>
      </c>
      <c r="E33" s="22">
        <f t="shared" si="7"/>
        <v>35.4</v>
      </c>
      <c r="F33" s="22">
        <f t="shared" si="7"/>
        <v>34.1</v>
      </c>
      <c r="G33" s="22">
        <f t="shared" si="7"/>
        <v>33.4</v>
      </c>
      <c r="H33" s="22">
        <f t="shared" si="7"/>
        <v>36.299999999999997</v>
      </c>
      <c r="I33" s="22">
        <f t="shared" si="7"/>
        <v>36.5</v>
      </c>
      <c r="J33" s="22">
        <f t="shared" si="7"/>
        <v>36.9</v>
      </c>
      <c r="K33" s="22">
        <f t="shared" si="7"/>
        <v>37.1</v>
      </c>
      <c r="L33" s="22">
        <f t="shared" si="7"/>
        <v>37</v>
      </c>
      <c r="M33" s="22">
        <f t="shared" si="7"/>
        <v>38</v>
      </c>
      <c r="N33" s="22">
        <f t="shared" si="7"/>
        <v>35.200000000000003</v>
      </c>
      <c r="O33" s="22">
        <f t="shared" si="7"/>
        <v>36.4</v>
      </c>
      <c r="P33" s="22">
        <f t="shared" si="7"/>
        <v>37.6</v>
      </c>
      <c r="Q33" s="22">
        <f t="shared" si="7"/>
        <v>36</v>
      </c>
      <c r="R33" s="22">
        <f t="shared" si="7"/>
        <v>34</v>
      </c>
      <c r="S33" s="22">
        <f t="shared" si="7"/>
        <v>30.6</v>
      </c>
      <c r="T33" s="22">
        <f t="shared" si="7"/>
        <v>33</v>
      </c>
      <c r="U33" s="22">
        <f t="shared" si="7"/>
        <v>33.799999999999997</v>
      </c>
      <c r="V33" s="22">
        <f t="shared" si="7"/>
        <v>35.1</v>
      </c>
      <c r="W33" s="22">
        <f t="shared" si="7"/>
        <v>33.6</v>
      </c>
      <c r="X33" s="22">
        <f t="shared" si="7"/>
        <v>35</v>
      </c>
      <c r="Y33" s="22">
        <f t="shared" si="7"/>
        <v>35.700000000000003</v>
      </c>
      <c r="Z33" s="22">
        <f t="shared" si="7"/>
        <v>35.799999999999997</v>
      </c>
      <c r="AA33" s="22">
        <f t="shared" si="7"/>
        <v>35</v>
      </c>
      <c r="AB33" s="22">
        <f t="shared" si="7"/>
        <v>32.5</v>
      </c>
      <c r="AC33" s="22">
        <f t="shared" si="7"/>
        <v>34.5</v>
      </c>
      <c r="AD33" s="22">
        <f t="shared" si="7"/>
        <v>44.4</v>
      </c>
      <c r="AE33" s="22">
        <f t="shared" si="7"/>
        <v>35.5</v>
      </c>
      <c r="AF33" s="22">
        <f t="shared" si="7"/>
        <v>35.299999999999997</v>
      </c>
      <c r="AG33" s="25">
        <f t="shared" si="7"/>
        <v>44.4</v>
      </c>
      <c r="AH33" s="79">
        <f>AVERAGE(AH5:AH32)</f>
        <v>32.036350447640771</v>
      </c>
    </row>
    <row r="34" spans="1:35" x14ac:dyDescent="0.2">
      <c r="A34" s="66"/>
      <c r="B34" s="67"/>
      <c r="C34" s="67"/>
      <c r="D34" s="67" t="s">
        <v>136</v>
      </c>
      <c r="E34" s="67"/>
      <c r="F34" s="67"/>
      <c r="G34" s="67"/>
      <c r="H34" s="68"/>
      <c r="I34" s="68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92"/>
      <c r="AE34" s="93"/>
      <c r="AF34" s="94"/>
      <c r="AG34" s="94"/>
      <c r="AH34" s="95"/>
    </row>
    <row r="35" spans="1:35" x14ac:dyDescent="0.2">
      <c r="A35" s="66"/>
      <c r="B35" s="69" t="s">
        <v>137</v>
      </c>
      <c r="C35" s="69"/>
      <c r="D35" s="69"/>
      <c r="E35" s="69"/>
      <c r="F35" s="69"/>
      <c r="G35" s="69"/>
      <c r="H35" s="69"/>
      <c r="I35" s="69"/>
      <c r="J35" s="70"/>
      <c r="K35" s="70"/>
      <c r="L35" s="70"/>
      <c r="M35" s="70" t="s">
        <v>51</v>
      </c>
      <c r="N35" s="70"/>
      <c r="O35" s="70"/>
      <c r="P35" s="70"/>
      <c r="Q35" s="70"/>
      <c r="R35" s="70"/>
      <c r="S35" s="70"/>
      <c r="T35" s="135" t="s">
        <v>134</v>
      </c>
      <c r="U35" s="135"/>
      <c r="V35" s="135"/>
      <c r="W35" s="135"/>
      <c r="X35" s="135"/>
      <c r="Y35" s="70"/>
      <c r="Z35" s="70"/>
      <c r="AA35" s="70"/>
      <c r="AB35" s="70"/>
      <c r="AC35" s="70"/>
      <c r="AD35" s="92"/>
      <c r="AE35" s="70"/>
      <c r="AF35" s="70"/>
      <c r="AG35" s="92"/>
      <c r="AH35" s="98"/>
    </row>
    <row r="36" spans="1:35" x14ac:dyDescent="0.2">
      <c r="A36" s="97"/>
      <c r="B36" s="70"/>
      <c r="C36" s="70"/>
      <c r="D36" s="70"/>
      <c r="E36" s="70"/>
      <c r="F36" s="70"/>
      <c r="G36" s="70"/>
      <c r="H36" s="70"/>
      <c r="I36" s="70"/>
      <c r="J36" s="71"/>
      <c r="K36" s="71"/>
      <c r="L36" s="71"/>
      <c r="M36" s="71" t="s">
        <v>52</v>
      </c>
      <c r="N36" s="71"/>
      <c r="O36" s="71"/>
      <c r="P36" s="71"/>
      <c r="Q36" s="70"/>
      <c r="R36" s="70"/>
      <c r="S36" s="70"/>
      <c r="T36" s="136" t="s">
        <v>135</v>
      </c>
      <c r="U36" s="136"/>
      <c r="V36" s="136"/>
      <c r="W36" s="136"/>
      <c r="X36" s="136"/>
      <c r="Y36" s="70"/>
      <c r="Z36" s="70"/>
      <c r="AA36" s="70"/>
      <c r="AB36" s="70"/>
      <c r="AC36" s="70"/>
      <c r="AD36" s="92"/>
      <c r="AE36" s="93"/>
      <c r="AF36" s="94"/>
      <c r="AG36" s="70"/>
      <c r="AH36" s="98"/>
      <c r="AI36" s="2"/>
    </row>
    <row r="37" spans="1:35" x14ac:dyDescent="0.2">
      <c r="A37" s="97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92"/>
      <c r="AE37" s="93"/>
      <c r="AF37" s="94"/>
      <c r="AG37" s="71"/>
      <c r="AH37" s="99"/>
      <c r="AI37" s="2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3"/>
      <c r="AH38" s="104"/>
    </row>
    <row r="39" spans="1:35" x14ac:dyDescent="0.2">
      <c r="K39" s="2" t="s">
        <v>50</v>
      </c>
    </row>
    <row r="40" spans="1:35" x14ac:dyDescent="0.2">
      <c r="L40" s="2" t="s">
        <v>50</v>
      </c>
      <c r="AA40" s="2" t="s">
        <v>50</v>
      </c>
    </row>
  </sheetData>
  <sheetProtection password="C6EC" sheet="1" objects="1" scenarios="1"/>
  <mergeCells count="36">
    <mergeCell ref="A2:A4"/>
    <mergeCell ref="C3:C4"/>
    <mergeCell ref="AF3:AF4"/>
    <mergeCell ref="N3:N4"/>
    <mergeCell ref="D3:D4"/>
    <mergeCell ref="B3:B4"/>
    <mergeCell ref="T36:X36"/>
    <mergeCell ref="F3:F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E3:AE4"/>
    <mergeCell ref="V3:V4"/>
    <mergeCell ref="T35:X35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22" zoomScale="90" zoomScaleNormal="90" workbookViewId="0">
      <selection activeCell="AF46" sqref="AF46"/>
    </sheetView>
  </sheetViews>
  <sheetFormatPr defaultRowHeight="12.75" x14ac:dyDescent="0.2"/>
  <cols>
    <col min="1" max="1" width="18.7109375" style="2" customWidth="1"/>
    <col min="2" max="2" width="5.42578125" style="2" customWidth="1"/>
    <col min="3" max="4" width="5.28515625" style="2" customWidth="1"/>
    <col min="5" max="5" width="5.42578125" style="2" customWidth="1"/>
    <col min="6" max="6" width="5.140625" style="2" customWidth="1"/>
    <col min="7" max="7" width="5.28515625" style="2" customWidth="1"/>
    <col min="8" max="8" width="5.7109375" style="2" customWidth="1"/>
    <col min="9" max="10" width="5.42578125" style="2" customWidth="1"/>
    <col min="11" max="11" width="5" style="2" customWidth="1"/>
    <col min="12" max="12" width="5.140625" style="2" customWidth="1"/>
    <col min="13" max="13" width="5.28515625" style="2" customWidth="1"/>
    <col min="14" max="14" width="5.42578125" style="2" customWidth="1"/>
    <col min="15" max="15" width="5.5703125" style="2" customWidth="1"/>
    <col min="16" max="16" width="5.140625" style="2" customWidth="1"/>
    <col min="17" max="17" width="5.28515625" style="2" customWidth="1"/>
    <col min="18" max="18" width="5.140625" style="2" customWidth="1"/>
    <col min="19" max="19" width="5" style="2" customWidth="1"/>
    <col min="20" max="20" width="5.28515625" style="2" customWidth="1"/>
    <col min="21" max="25" width="5.140625" style="2" customWidth="1"/>
    <col min="26" max="26" width="5" style="2" customWidth="1"/>
    <col min="27" max="27" width="5.140625" style="2" customWidth="1"/>
    <col min="28" max="28" width="5.42578125" style="2" customWidth="1"/>
    <col min="29" max="29" width="5.140625" style="2" customWidth="1"/>
    <col min="30" max="30" width="5" style="2" customWidth="1"/>
    <col min="31" max="31" width="5.140625" style="2" customWidth="1"/>
    <col min="32" max="32" width="5.28515625" style="2" customWidth="1"/>
    <col min="33" max="33" width="6.85546875" style="9" customWidth="1"/>
    <col min="34" max="34" width="7" style="1" customWidth="1"/>
  </cols>
  <sheetData>
    <row r="1" spans="1:34" ht="20.100000000000001" customHeight="1" x14ac:dyDescent="0.2">
      <c r="A1" s="131" t="s">
        <v>24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3"/>
    </row>
    <row r="2" spans="1:34" s="4" customFormat="1" ht="20.100000000000001" customHeight="1" x14ac:dyDescent="0.2">
      <c r="A2" s="134" t="s">
        <v>21</v>
      </c>
      <c r="B2" s="129" t="s">
        <v>132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</row>
    <row r="3" spans="1:34" s="5" customFormat="1" ht="20.100000000000001" customHeight="1" x14ac:dyDescent="0.2">
      <c r="A3" s="134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23" t="s">
        <v>42</v>
      </c>
      <c r="AH3" s="77" t="s">
        <v>40</v>
      </c>
    </row>
    <row r="4" spans="1:34" s="5" customFormat="1" ht="20.100000000000001" customHeight="1" x14ac:dyDescent="0.2">
      <c r="A4" s="134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23" t="s">
        <v>39</v>
      </c>
      <c r="AH4" s="77" t="s">
        <v>39</v>
      </c>
    </row>
    <row r="5" spans="1:34" s="5" customFormat="1" ht="20.100000000000001" customHeight="1" x14ac:dyDescent="0.2">
      <c r="A5" s="73" t="s">
        <v>45</v>
      </c>
      <c r="B5" s="14">
        <f>[1]Março!$D$5</f>
        <v>22.5</v>
      </c>
      <c r="C5" s="14">
        <f>[1]Março!$D$6</f>
        <v>22.9</v>
      </c>
      <c r="D5" s="14">
        <f>[1]Março!$D$7</f>
        <v>21.6</v>
      </c>
      <c r="E5" s="14">
        <f>[1]Março!$D$8</f>
        <v>22.6</v>
      </c>
      <c r="F5" s="14">
        <f>[1]Março!$D$9</f>
        <v>22</v>
      </c>
      <c r="G5" s="14">
        <f>[1]Março!$D$10</f>
        <v>22.3</v>
      </c>
      <c r="H5" s="14">
        <f>[1]Março!$D$11</f>
        <v>22.7</v>
      </c>
      <c r="I5" s="14">
        <f>[1]Março!$D$12</f>
        <v>23.5</v>
      </c>
      <c r="J5" s="14">
        <f>[1]Março!$D$13</f>
        <v>23.7</v>
      </c>
      <c r="K5" s="14">
        <f>[1]Março!$D$14</f>
        <v>23.8</v>
      </c>
      <c r="L5" s="14">
        <f>[1]Março!$D$15</f>
        <v>21.7</v>
      </c>
      <c r="M5" s="14">
        <f>[1]Março!$D$16</f>
        <v>22.6</v>
      </c>
      <c r="N5" s="14">
        <f>[1]Março!$D$17</f>
        <v>21.9</v>
      </c>
      <c r="O5" s="14">
        <f>[1]Março!$D$18</f>
        <v>21</v>
      </c>
      <c r="P5" s="14">
        <f>[1]Março!$D$19</f>
        <v>21.6</v>
      </c>
      <c r="Q5" s="14">
        <f>[1]Março!$D$20</f>
        <v>21.3</v>
      </c>
      <c r="R5" s="14">
        <f>[1]Março!$D$21</f>
        <v>23.5</v>
      </c>
      <c r="S5" s="14">
        <f>[1]Março!$D$22</f>
        <v>21.9</v>
      </c>
      <c r="T5" s="14">
        <f>[1]Março!$D$23</f>
        <v>21.4</v>
      </c>
      <c r="U5" s="14">
        <f>[1]Março!$D$24</f>
        <v>19.899999999999999</v>
      </c>
      <c r="V5" s="14">
        <f>[1]Março!$D$25</f>
        <v>19.3</v>
      </c>
      <c r="W5" s="14">
        <f>[1]Março!$D$26</f>
        <v>21.7</v>
      </c>
      <c r="X5" s="14">
        <f>[1]Março!$D$27</f>
        <v>20.9</v>
      </c>
      <c r="Y5" s="14">
        <f>[1]Março!$D$28</f>
        <v>21.5</v>
      </c>
      <c r="Z5" s="14">
        <f>[1]Março!$D$29</f>
        <v>24.4</v>
      </c>
      <c r="AA5" s="14">
        <f>[1]Março!$D$30</f>
        <v>22.4</v>
      </c>
      <c r="AB5" s="14">
        <f>[1]Março!$D$31</f>
        <v>22.1</v>
      </c>
      <c r="AC5" s="14">
        <f>[1]Março!$D$32</f>
        <v>21.4</v>
      </c>
      <c r="AD5" s="14">
        <f>[1]Março!$D$33</f>
        <v>19.600000000000001</v>
      </c>
      <c r="AE5" s="14">
        <f>[1]Março!$D$34</f>
        <v>18.3</v>
      </c>
      <c r="AF5" s="14">
        <f>[1]Março!$D$35</f>
        <v>17.8</v>
      </c>
      <c r="AG5" s="24">
        <f>MIN(B5:AF5)</f>
        <v>17.8</v>
      </c>
      <c r="AH5" s="78">
        <f>AVERAGE(B5:AF5)</f>
        <v>21.735483870967737</v>
      </c>
    </row>
    <row r="6" spans="1:34" ht="17.100000000000001" customHeight="1" x14ac:dyDescent="0.2">
      <c r="A6" s="73" t="s">
        <v>0</v>
      </c>
      <c r="B6" s="14">
        <f>[2]Março!$D$5</f>
        <v>21.2</v>
      </c>
      <c r="C6" s="14">
        <f>[2]Março!$D$6</f>
        <v>21.4</v>
      </c>
      <c r="D6" s="14">
        <f>[2]Março!$D$7</f>
        <v>21.6</v>
      </c>
      <c r="E6" s="14">
        <f>[2]Março!$D$8</f>
        <v>21.8</v>
      </c>
      <c r="F6" s="14">
        <f>[2]Março!$D$9</f>
        <v>23</v>
      </c>
      <c r="G6" s="14">
        <f>[2]Março!$D$10</f>
        <v>21.5</v>
      </c>
      <c r="H6" s="14">
        <f>[2]Março!$D$11</f>
        <v>21.1</v>
      </c>
      <c r="I6" s="14">
        <f>[2]Março!$D$12</f>
        <v>22.4</v>
      </c>
      <c r="J6" s="14">
        <f>[2]Março!$D$13</f>
        <v>21.8</v>
      </c>
      <c r="K6" s="14">
        <f>[2]Março!$D$14</f>
        <v>22.7</v>
      </c>
      <c r="L6" s="14">
        <f>[2]Março!$D$15</f>
        <v>21.2</v>
      </c>
      <c r="M6" s="14">
        <f>[2]Março!$D$16</f>
        <v>21.7</v>
      </c>
      <c r="N6" s="14">
        <f>[2]Março!$D$17</f>
        <v>20.8</v>
      </c>
      <c r="O6" s="14">
        <f>[2]Março!$D$18</f>
        <v>16.399999999999999</v>
      </c>
      <c r="P6" s="14">
        <f>[2]Março!$D$19</f>
        <v>20.5</v>
      </c>
      <c r="Q6" s="14">
        <f>[2]Março!$D$20</f>
        <v>20.8</v>
      </c>
      <c r="R6" s="14">
        <f>[2]Março!$D$21</f>
        <v>18.3</v>
      </c>
      <c r="S6" s="14">
        <f>[2]Março!$D$22</f>
        <v>17.7</v>
      </c>
      <c r="T6" s="14">
        <f>[2]Março!$D$23</f>
        <v>20.7</v>
      </c>
      <c r="U6" s="14">
        <f>[2]Março!$D$24</f>
        <v>17</v>
      </c>
      <c r="V6" s="14">
        <f>[2]Março!$D$25</f>
        <v>17</v>
      </c>
      <c r="W6" s="14">
        <f>[2]Março!$D$26</f>
        <v>15.5</v>
      </c>
      <c r="X6" s="14">
        <f>[2]Março!$D$27</f>
        <v>21.6</v>
      </c>
      <c r="Y6" s="14">
        <f>[2]Março!$D$28</f>
        <v>19.5</v>
      </c>
      <c r="Z6" s="14">
        <f>[2]Março!$D$29</f>
        <v>20.6</v>
      </c>
      <c r="AA6" s="14">
        <f>[2]Março!$D$30</f>
        <v>19.8</v>
      </c>
      <c r="AB6" s="14">
        <f>[2]Março!$D$31</f>
        <v>20</v>
      </c>
      <c r="AC6" s="14">
        <f>[2]Março!$D$32</f>
        <v>17.399999999999999</v>
      </c>
      <c r="AD6" s="14">
        <f>[2]Março!$D$33</f>
        <v>18.399999999999999</v>
      </c>
      <c r="AE6" s="14">
        <f>[2]Março!$D$34</f>
        <v>17.100000000000001</v>
      </c>
      <c r="AF6" s="14">
        <f>[2]Março!$D$35</f>
        <v>15.3</v>
      </c>
      <c r="AG6" s="25">
        <f t="shared" ref="AG6:AG16" si="1">MIN(B6:AF6)</f>
        <v>15.3</v>
      </c>
      <c r="AH6" s="79">
        <f>AVERAGE(B6:AF6)</f>
        <v>19.864516129032257</v>
      </c>
    </row>
    <row r="7" spans="1:34" ht="17.100000000000001" customHeight="1" x14ac:dyDescent="0.2">
      <c r="A7" s="73" t="s">
        <v>1</v>
      </c>
      <c r="B7" s="14">
        <f>[3]Março!$D$5</f>
        <v>22.8</v>
      </c>
      <c r="C7" s="14">
        <f>[3]Março!$D$6</f>
        <v>23.1</v>
      </c>
      <c r="D7" s="14">
        <f>[3]Março!$D$7</f>
        <v>23</v>
      </c>
      <c r="E7" s="14">
        <f>[3]Março!$D$8</f>
        <v>23.3</v>
      </c>
      <c r="F7" s="14">
        <f>[3]Março!$D$9</f>
        <v>23.4</v>
      </c>
      <c r="G7" s="14">
        <f>[3]Março!$D$10</f>
        <v>22.3</v>
      </c>
      <c r="H7" s="14">
        <f>[3]Março!$D$11</f>
        <v>23.6</v>
      </c>
      <c r="I7" s="14">
        <f>[3]Março!$D$12</f>
        <v>24.1</v>
      </c>
      <c r="J7" s="14">
        <f>[3]Março!$D$13</f>
        <v>22.8</v>
      </c>
      <c r="K7" s="14">
        <f>[3]Março!$D$14</f>
        <v>23.9</v>
      </c>
      <c r="L7" s="14">
        <f>[3]Março!$D$15</f>
        <v>22.3</v>
      </c>
      <c r="M7" s="14">
        <f>[3]Março!$D$16</f>
        <v>23.3</v>
      </c>
      <c r="N7" s="14">
        <f>[3]Março!$D$17</f>
        <v>22.8</v>
      </c>
      <c r="O7" s="14">
        <f>[3]Março!$D$18</f>
        <v>21.3</v>
      </c>
      <c r="P7" s="14">
        <f>[3]Março!$D$19</f>
        <v>21.6</v>
      </c>
      <c r="Q7" s="14">
        <f>[3]Março!$D$20</f>
        <v>22.6</v>
      </c>
      <c r="R7" s="14">
        <f>[3]Março!$D$21</f>
        <v>22.7</v>
      </c>
      <c r="S7" s="14">
        <f>[3]Março!$D$22</f>
        <v>21.1</v>
      </c>
      <c r="T7" s="14">
        <f>[3]Março!$D$23</f>
        <v>20.8</v>
      </c>
      <c r="U7" s="14">
        <f>[3]Março!$D$24</f>
        <v>21.2</v>
      </c>
      <c r="V7" s="14">
        <f>[3]Março!$D$25</f>
        <v>21.7</v>
      </c>
      <c r="W7" s="14">
        <f>[3]Março!$D$26</f>
        <v>23.7</v>
      </c>
      <c r="X7" s="14">
        <f>[3]Março!$D$27</f>
        <v>21.7</v>
      </c>
      <c r="Y7" s="14">
        <f>[3]Março!$D$28</f>
        <v>23</v>
      </c>
      <c r="Z7" s="14">
        <f>[3]Março!$D$29</f>
        <v>23.8</v>
      </c>
      <c r="AA7" s="14">
        <f>[3]Março!$D$30</f>
        <v>22.7</v>
      </c>
      <c r="AB7" s="14">
        <f>[3]Março!$D$31</f>
        <v>22.3</v>
      </c>
      <c r="AC7" s="14">
        <f>[3]Março!$D$32</f>
        <v>23.3</v>
      </c>
      <c r="AD7" s="14">
        <f>[3]Março!$D$33</f>
        <v>21.5</v>
      </c>
      <c r="AE7" s="14">
        <f>[3]Março!$D$34</f>
        <v>22.2</v>
      </c>
      <c r="AF7" s="14">
        <f>[3]Março!$D$35</f>
        <v>23.7</v>
      </c>
      <c r="AG7" s="25">
        <f t="shared" si="1"/>
        <v>20.8</v>
      </c>
      <c r="AH7" s="79">
        <f t="shared" ref="AH7:AH15" si="2">AVERAGE(B7:AF7)</f>
        <v>22.632258064516133</v>
      </c>
    </row>
    <row r="8" spans="1:34" ht="17.100000000000001" customHeight="1" x14ac:dyDescent="0.2">
      <c r="A8" s="73" t="s">
        <v>55</v>
      </c>
      <c r="B8" s="14">
        <f>[4]Março!$D$5</f>
        <v>23.4</v>
      </c>
      <c r="C8" s="14">
        <f>[4]Março!$D$6</f>
        <v>23.1</v>
      </c>
      <c r="D8" s="14">
        <f>[4]Março!$D$7</f>
        <v>21.8</v>
      </c>
      <c r="E8" s="14">
        <f>[4]Março!$D$8</f>
        <v>23.1</v>
      </c>
      <c r="F8" s="14">
        <f>[4]Março!$D$9</f>
        <v>22</v>
      </c>
      <c r="G8" s="14">
        <f>[4]Março!$D$10</f>
        <v>21.3</v>
      </c>
      <c r="H8" s="14">
        <f>[4]Março!$D$11</f>
        <v>23.9</v>
      </c>
      <c r="I8" s="14">
        <f>[4]Março!$D$12</f>
        <v>25</v>
      </c>
      <c r="J8" s="14">
        <f>[4]Março!$D$13</f>
        <v>24.5</v>
      </c>
      <c r="K8" s="14">
        <f>[4]Março!$D$14</f>
        <v>25.7</v>
      </c>
      <c r="L8" s="14">
        <f>[4]Março!$D$15</f>
        <v>22.6</v>
      </c>
      <c r="M8" s="14">
        <f>[4]Março!$D$16</f>
        <v>24.2</v>
      </c>
      <c r="N8" s="14">
        <f>[4]Março!$D$17</f>
        <v>21.5</v>
      </c>
      <c r="O8" s="14">
        <f>[4]Março!$D$18</f>
        <v>19.899999999999999</v>
      </c>
      <c r="P8" s="14">
        <f>[4]Março!$D$19</f>
        <v>22.5</v>
      </c>
      <c r="Q8" s="14">
        <f>[4]Março!$D$20</f>
        <v>23.9</v>
      </c>
      <c r="R8" s="14">
        <f>[4]Março!$D$21</f>
        <v>23.3</v>
      </c>
      <c r="S8" s="14">
        <f>[4]Março!$D$22</f>
        <v>22.8</v>
      </c>
      <c r="T8" s="14">
        <f>[4]Março!$D$23</f>
        <v>21.1</v>
      </c>
      <c r="U8" s="14">
        <f>[4]Março!$D$24</f>
        <v>19.5</v>
      </c>
      <c r="V8" s="14">
        <f>[4]Março!$D$25</f>
        <v>19</v>
      </c>
      <c r="W8" s="14">
        <f>[4]Março!$D$26</f>
        <v>20.5</v>
      </c>
      <c r="X8" s="14">
        <f>[4]Março!$D$27</f>
        <v>22.5</v>
      </c>
      <c r="Y8" s="14">
        <f>[4]Março!$D$28</f>
        <v>22.8</v>
      </c>
      <c r="Z8" s="14">
        <f>[4]Março!$D$29</f>
        <v>23.7</v>
      </c>
      <c r="AA8" s="14">
        <f>[4]Março!$D$30</f>
        <v>23.4</v>
      </c>
      <c r="AB8" s="14">
        <f>[4]Março!$D$31</f>
        <v>22.2</v>
      </c>
      <c r="AC8" s="14">
        <f>[4]Março!$D$32</f>
        <v>21.6</v>
      </c>
      <c r="AD8" s="14">
        <f>[4]Março!$D$33</f>
        <v>20.2</v>
      </c>
      <c r="AE8" s="14">
        <f>[4]Março!$D$34</f>
        <v>19.100000000000001</v>
      </c>
      <c r="AF8" s="14">
        <f>[4]Março!$D$35</f>
        <v>19.2</v>
      </c>
      <c r="AG8" s="25">
        <f t="shared" si="1"/>
        <v>19</v>
      </c>
      <c r="AH8" s="79">
        <f t="shared" si="2"/>
        <v>22.235483870967748</v>
      </c>
    </row>
    <row r="9" spans="1:34" ht="17.100000000000001" customHeight="1" x14ac:dyDescent="0.2">
      <c r="A9" s="73" t="s">
        <v>46</v>
      </c>
      <c r="B9" s="14">
        <f>[5]Março!$D$5</f>
        <v>22.8</v>
      </c>
      <c r="C9" s="14">
        <f>[5]Março!$D$6</f>
        <v>23.1</v>
      </c>
      <c r="D9" s="14">
        <f>[5]Março!$D$7</f>
        <v>23.6</v>
      </c>
      <c r="E9" s="14">
        <f>[5]Março!$D$8</f>
        <v>23.6</v>
      </c>
      <c r="F9" s="14">
        <f>[5]Março!$D$9</f>
        <v>22.3</v>
      </c>
      <c r="G9" s="14">
        <f>[5]Março!$D$10</f>
        <v>21.6</v>
      </c>
      <c r="H9" s="14">
        <f>[5]Março!$D$11</f>
        <v>22.3</v>
      </c>
      <c r="I9" s="14">
        <f>[5]Março!$D$12</f>
        <v>24.4</v>
      </c>
      <c r="J9" s="14">
        <f>[5]Março!$D$13</f>
        <v>23.6</v>
      </c>
      <c r="K9" s="14">
        <f>[5]Março!$D$14</f>
        <v>22.3</v>
      </c>
      <c r="L9" s="14">
        <f>[5]Março!$D$15</f>
        <v>22.4</v>
      </c>
      <c r="M9" s="14">
        <f>[5]Março!$D$16</f>
        <v>22.9</v>
      </c>
      <c r="N9" s="14">
        <f>[5]Março!$D$17</f>
        <v>22.8</v>
      </c>
      <c r="O9" s="14">
        <f>[5]Março!$D$18</f>
        <v>19.100000000000001</v>
      </c>
      <c r="P9" s="14">
        <f>[5]Março!$D$19</f>
        <v>20.9</v>
      </c>
      <c r="Q9" s="14">
        <f>[5]Março!$D$20</f>
        <v>21.3</v>
      </c>
      <c r="R9" s="14">
        <f>[5]Março!$D$21</f>
        <v>19.100000000000001</v>
      </c>
      <c r="S9" s="14">
        <f>[5]Março!$D$22</f>
        <v>19.2</v>
      </c>
      <c r="T9" s="14">
        <f>[5]Março!$D$23</f>
        <v>17.899999999999999</v>
      </c>
      <c r="U9" s="14">
        <f>[5]Março!$D$24</f>
        <v>17.600000000000001</v>
      </c>
      <c r="V9" s="14">
        <f>[5]Março!$D$25</f>
        <v>16.3</v>
      </c>
      <c r="W9" s="14">
        <f>[5]Março!$D$26</f>
        <v>17.3</v>
      </c>
      <c r="X9" s="14">
        <f>[5]Março!$D$27</f>
        <v>22.3</v>
      </c>
      <c r="Y9" s="14">
        <f>[5]Março!$D$28</f>
        <v>19.8</v>
      </c>
      <c r="Z9" s="14">
        <f>[5]Março!$D$29</f>
        <v>20.100000000000001</v>
      </c>
      <c r="AA9" s="14">
        <f>[5]Março!$D$30</f>
        <v>21.7</v>
      </c>
      <c r="AB9" s="14">
        <f>[5]Março!$D$31</f>
        <v>21.1</v>
      </c>
      <c r="AC9" s="14">
        <f>[5]Março!$D$32</f>
        <v>20</v>
      </c>
      <c r="AD9" s="14">
        <f>[5]Março!$D$33</f>
        <v>18.5</v>
      </c>
      <c r="AE9" s="14">
        <f>[5]Março!$D$34</f>
        <v>18.600000000000001</v>
      </c>
      <c r="AF9" s="14">
        <f>[5]Março!$D$35</f>
        <v>18.399999999999999</v>
      </c>
      <c r="AG9" s="25">
        <f t="shared" ref="AG9" si="3">MIN(B9:AF9)</f>
        <v>16.3</v>
      </c>
      <c r="AH9" s="79">
        <f t="shared" ref="AH9" si="4">AVERAGE(B9:AF9)</f>
        <v>20.867741935483878</v>
      </c>
    </row>
    <row r="10" spans="1:34" ht="17.100000000000001" customHeight="1" x14ac:dyDescent="0.2">
      <c r="A10" s="73" t="s">
        <v>2</v>
      </c>
      <c r="B10" s="14">
        <f>[6]Março!$D$5</f>
        <v>20.8</v>
      </c>
      <c r="C10" s="14">
        <f>[6]Março!$D$6</f>
        <v>21.1</v>
      </c>
      <c r="D10" s="14">
        <f>[6]Março!$D$7</f>
        <v>21.8</v>
      </c>
      <c r="E10" s="14">
        <f>[6]Março!$D$8</f>
        <v>22</v>
      </c>
      <c r="F10" s="14">
        <f>[6]Março!$D$9</f>
        <v>21.6</v>
      </c>
      <c r="G10" s="14">
        <f>[6]Março!$D$10</f>
        <v>20.3</v>
      </c>
      <c r="H10" s="14">
        <f>[6]Março!$D$11</f>
        <v>21.1</v>
      </c>
      <c r="I10" s="14">
        <f>[6]Março!$D$12</f>
        <v>21.4</v>
      </c>
      <c r="J10" s="14">
        <f>[6]Março!$D$13</f>
        <v>21.6</v>
      </c>
      <c r="K10" s="14">
        <f>[6]Março!$D$14</f>
        <v>19.100000000000001</v>
      </c>
      <c r="L10" s="14">
        <f>[6]Março!$D$15</f>
        <v>21.2</v>
      </c>
      <c r="M10" s="14">
        <f>[6]Março!$D$16</f>
        <v>23.7</v>
      </c>
      <c r="N10" s="14">
        <f>[6]Março!$D$17</f>
        <v>20.8</v>
      </c>
      <c r="O10" s="14">
        <f>[6]Março!$D$18</f>
        <v>19.5</v>
      </c>
      <c r="P10" s="14">
        <f>[6]Março!$D$19</f>
        <v>21.3</v>
      </c>
      <c r="Q10" s="14">
        <f>[6]Março!$D$20</f>
        <v>21.3</v>
      </c>
      <c r="R10" s="14">
        <f>[6]Março!$D$21</f>
        <v>21</v>
      </c>
      <c r="S10" s="14">
        <f>[6]Março!$D$22</f>
        <v>20.7</v>
      </c>
      <c r="T10" s="14">
        <f>[6]Março!$D$23</f>
        <v>19.7</v>
      </c>
      <c r="U10" s="14">
        <f>[6]Março!$D$24</f>
        <v>20</v>
      </c>
      <c r="V10" s="14">
        <f>[6]Março!$D$25</f>
        <v>20.9</v>
      </c>
      <c r="W10" s="14">
        <f>[6]Março!$D$26</f>
        <v>20.8</v>
      </c>
      <c r="X10" s="14">
        <f>[6]Março!$D$27</f>
        <v>21.2</v>
      </c>
      <c r="Y10" s="14">
        <f>[6]Março!$D$28</f>
        <v>18.8</v>
      </c>
      <c r="Z10" s="14">
        <f>[6]Março!$D$29</f>
        <v>22.4</v>
      </c>
      <c r="AA10" s="14">
        <f>[6]Março!$D$30</f>
        <v>20.6</v>
      </c>
      <c r="AB10" s="14">
        <f>[6]Março!$D$31</f>
        <v>20.8</v>
      </c>
      <c r="AC10" s="14">
        <f>[6]Março!$D$32</f>
        <v>20.5</v>
      </c>
      <c r="AD10" s="14">
        <f>[6]Março!$D$33</f>
        <v>21.1</v>
      </c>
      <c r="AE10" s="14">
        <f>[6]Março!$D$34</f>
        <v>20.8</v>
      </c>
      <c r="AF10" s="14">
        <f>[6]Março!$D$35</f>
        <v>21.8</v>
      </c>
      <c r="AG10" s="25">
        <f t="shared" si="1"/>
        <v>18.8</v>
      </c>
      <c r="AH10" s="79">
        <f t="shared" si="2"/>
        <v>20.958064516129031</v>
      </c>
    </row>
    <row r="11" spans="1:34" ht="17.100000000000001" customHeight="1" x14ac:dyDescent="0.2">
      <c r="A11" s="73" t="s">
        <v>3</v>
      </c>
      <c r="B11" s="14">
        <f>[7]Março!$D$5</f>
        <v>21.8</v>
      </c>
      <c r="C11" s="14">
        <f>[7]Março!$D$6</f>
        <v>21.7</v>
      </c>
      <c r="D11" s="14">
        <f>[7]Março!$D$7</f>
        <v>22.3</v>
      </c>
      <c r="E11" s="14">
        <f>[7]Março!$D$8</f>
        <v>22.3</v>
      </c>
      <c r="F11" s="14">
        <f>[7]Março!$D$9</f>
        <v>22</v>
      </c>
      <c r="G11" s="14">
        <f>[7]Março!$D$10</f>
        <v>21.6</v>
      </c>
      <c r="H11" s="14">
        <f>[7]Março!$D$11</f>
        <v>20.8</v>
      </c>
      <c r="I11" s="14">
        <f>[7]Março!$D$12</f>
        <v>22.1</v>
      </c>
      <c r="J11" s="14">
        <f>[7]Março!$D$13</f>
        <v>21.8</v>
      </c>
      <c r="K11" s="14">
        <f>[7]Março!$D$14</f>
        <v>21.8</v>
      </c>
      <c r="L11" s="14">
        <f>[7]Março!$D$15</f>
        <v>20.6</v>
      </c>
      <c r="M11" s="14">
        <f>[7]Março!$D$16</f>
        <v>22.1</v>
      </c>
      <c r="N11" s="14">
        <f>[7]Março!$D$17</f>
        <v>22.4</v>
      </c>
      <c r="O11" s="14">
        <f>[7]Março!$D$18</f>
        <v>20.7</v>
      </c>
      <c r="P11" s="14">
        <f>[7]Março!$D$19</f>
        <v>20.9</v>
      </c>
      <c r="Q11" s="14">
        <f>[7]Março!$D$20</f>
        <v>20</v>
      </c>
      <c r="R11" s="14">
        <f>[7]Março!$D$21</f>
        <v>21.4</v>
      </c>
      <c r="S11" s="14">
        <f>[7]Março!$D$22</f>
        <v>21.3</v>
      </c>
      <c r="T11" s="14">
        <f>[7]Março!$D$23</f>
        <v>21.4</v>
      </c>
      <c r="U11" s="14">
        <f>[7]Março!$D$24</f>
        <v>22</v>
      </c>
      <c r="V11" s="14">
        <f>[7]Março!$D$25</f>
        <v>21.9</v>
      </c>
      <c r="W11" s="14">
        <f>[7]Março!$D$26</f>
        <v>21.7</v>
      </c>
      <c r="X11" s="14">
        <f>[7]Março!$D$27</f>
        <v>22</v>
      </c>
      <c r="Y11" s="14">
        <f>[7]Março!$D$28</f>
        <v>20.9</v>
      </c>
      <c r="Z11" s="14">
        <f>[7]Março!$D$29</f>
        <v>22.9</v>
      </c>
      <c r="AA11" s="14">
        <f>[7]Março!$D$30</f>
        <v>20.7</v>
      </c>
      <c r="AB11" s="14">
        <f>[7]Março!$D$31</f>
        <v>20.9</v>
      </c>
      <c r="AC11" s="14">
        <f>[7]Março!$D$32</f>
        <v>21.9</v>
      </c>
      <c r="AD11" s="14">
        <f>[7]Março!$D$33</f>
        <v>19.899999999999999</v>
      </c>
      <c r="AE11" s="14">
        <f>[7]Março!$D$34</f>
        <v>18.8</v>
      </c>
      <c r="AF11" s="14">
        <f>[7]Março!$D$35</f>
        <v>19.600000000000001</v>
      </c>
      <c r="AG11" s="25">
        <f t="shared" si="1"/>
        <v>18.8</v>
      </c>
      <c r="AH11" s="79">
        <f>AVERAGE(B11:AF11)</f>
        <v>21.36129032258064</v>
      </c>
    </row>
    <row r="12" spans="1:34" ht="17.100000000000001" customHeight="1" x14ac:dyDescent="0.2">
      <c r="A12" s="73" t="s">
        <v>4</v>
      </c>
      <c r="B12" s="14">
        <f>[8]Março!$D$5</f>
        <v>20.100000000000001</v>
      </c>
      <c r="C12" s="14">
        <f>[8]Março!$D$6</f>
        <v>20.5</v>
      </c>
      <c r="D12" s="14">
        <f>[8]Março!$D$7</f>
        <v>20.7</v>
      </c>
      <c r="E12" s="14">
        <f>[8]Março!$D$8</f>
        <v>20.5</v>
      </c>
      <c r="F12" s="14">
        <f>[8]Março!$D$9</f>
        <v>20.6</v>
      </c>
      <c r="G12" s="14">
        <f>[8]Março!$D$10</f>
        <v>19.7</v>
      </c>
      <c r="H12" s="14">
        <f>[8]Março!$D$11</f>
        <v>19.899999999999999</v>
      </c>
      <c r="I12" s="14">
        <f>[8]Março!$D$12</f>
        <v>20</v>
      </c>
      <c r="J12" s="14">
        <f>[8]Março!$D$13</f>
        <v>21</v>
      </c>
      <c r="K12" s="14">
        <f>[8]Março!$D$14</f>
        <v>20.2</v>
      </c>
      <c r="L12" s="14">
        <f>[8]Março!$D$15</f>
        <v>18.8</v>
      </c>
      <c r="M12" s="14">
        <f>[8]Março!$D$16</f>
        <v>19.899999999999999</v>
      </c>
      <c r="N12" s="14">
        <f>[8]Março!$D$17</f>
        <v>19.7</v>
      </c>
      <c r="O12" s="14">
        <f>[8]Março!$D$18</f>
        <v>18.899999999999999</v>
      </c>
      <c r="P12" s="14">
        <f>[8]Março!$D$19</f>
        <v>19.3</v>
      </c>
      <c r="Q12" s="14">
        <f>[8]Março!$D$20</f>
        <v>19.7</v>
      </c>
      <c r="R12" s="14">
        <f>[8]Março!$D$21</f>
        <v>19.899999999999999</v>
      </c>
      <c r="S12" s="14">
        <f>[8]Março!$D$22</f>
        <v>19.2</v>
      </c>
      <c r="T12" s="14" t="str">
        <f>[8]Março!$D$23</f>
        <v>*</v>
      </c>
      <c r="U12" s="14" t="str">
        <f>[8]Março!$D$24</f>
        <v>*</v>
      </c>
      <c r="V12" s="14" t="str">
        <f>[8]Março!$D$25</f>
        <v>*</v>
      </c>
      <c r="W12" s="14">
        <f>[8]Março!$D$26</f>
        <v>25.4</v>
      </c>
      <c r="X12" s="14">
        <f>[8]Março!$D$27</f>
        <v>21.7</v>
      </c>
      <c r="Y12" s="14">
        <f>[8]Março!$D$28</f>
        <v>20.100000000000001</v>
      </c>
      <c r="Z12" s="14">
        <f>[8]Março!$D$29</f>
        <v>20.100000000000001</v>
      </c>
      <c r="AA12" s="14">
        <f>[8]Março!$D$30</f>
        <v>19.399999999999999</v>
      </c>
      <c r="AB12" s="14">
        <f>[8]Março!$D$31</f>
        <v>19.3</v>
      </c>
      <c r="AC12" s="14">
        <f>[8]Março!$D$32</f>
        <v>19.899999999999999</v>
      </c>
      <c r="AD12" s="14">
        <f>[8]Março!$D$33</f>
        <v>19.8</v>
      </c>
      <c r="AE12" s="14">
        <f>[8]Março!$D$34</f>
        <v>17.7</v>
      </c>
      <c r="AF12" s="14">
        <f>[8]Março!$D$35</f>
        <v>20</v>
      </c>
      <c r="AG12" s="25">
        <f t="shared" si="1"/>
        <v>17.7</v>
      </c>
      <c r="AH12" s="79">
        <f t="shared" si="2"/>
        <v>20.071428571428573</v>
      </c>
    </row>
    <row r="13" spans="1:34" ht="17.100000000000001" customHeight="1" x14ac:dyDescent="0.2">
      <c r="A13" s="73" t="s">
        <v>5</v>
      </c>
      <c r="B13" s="14" t="str">
        <f>[9]Março!$D$5</f>
        <v>*</v>
      </c>
      <c r="C13" s="14" t="str">
        <f>[9]Março!$D$6</f>
        <v>*</v>
      </c>
      <c r="D13" s="14" t="str">
        <f>[9]Março!$D$7</f>
        <v>*</v>
      </c>
      <c r="E13" s="14" t="str">
        <f>[9]Março!$D$8</f>
        <v>*</v>
      </c>
      <c r="F13" s="14" t="str">
        <f>[9]Março!$D$9</f>
        <v>*</v>
      </c>
      <c r="G13" s="14" t="str">
        <f>[9]Março!$D$10</f>
        <v>*</v>
      </c>
      <c r="H13" s="14" t="str">
        <f>[9]Março!$D$11</f>
        <v>*</v>
      </c>
      <c r="I13" s="14" t="str">
        <f>[9]Março!$D$12</f>
        <v>*</v>
      </c>
      <c r="J13" s="14" t="str">
        <f>[9]Março!$D$13</f>
        <v>*</v>
      </c>
      <c r="K13" s="14" t="str">
        <f>[9]Março!$D$14</f>
        <v>*</v>
      </c>
      <c r="L13" s="14" t="str">
        <f>[9]Março!$D$15</f>
        <v>*</v>
      </c>
      <c r="M13" s="14" t="str">
        <f>[9]Março!$D$16</f>
        <v>*</v>
      </c>
      <c r="N13" s="14" t="str">
        <f>[9]Março!$D$17</f>
        <v>*</v>
      </c>
      <c r="O13" s="14" t="str">
        <f>[9]Março!$D$18</f>
        <v>*</v>
      </c>
      <c r="P13" s="14" t="str">
        <f>[9]Março!$D$19</f>
        <v>*</v>
      </c>
      <c r="Q13" s="14" t="str">
        <f>[9]Março!$D$20</f>
        <v>*</v>
      </c>
      <c r="R13" s="14" t="str">
        <f>[9]Março!$D$21</f>
        <v>*</v>
      </c>
      <c r="S13" s="14" t="str">
        <f>[9]Março!$D$22</f>
        <v>*</v>
      </c>
      <c r="T13" s="14" t="str">
        <f>[9]Março!$D$23</f>
        <v>*</v>
      </c>
      <c r="U13" s="14" t="str">
        <f>[9]Março!$D$24</f>
        <v>*</v>
      </c>
      <c r="V13" s="14" t="str">
        <f>[9]Março!$D$25</f>
        <v>*</v>
      </c>
      <c r="W13" s="14" t="str">
        <f>[9]Março!$D$26</f>
        <v>*</v>
      </c>
      <c r="X13" s="14" t="str">
        <f>[9]Março!$D$27</f>
        <v>*</v>
      </c>
      <c r="Y13" s="14" t="str">
        <f>[9]Março!$D$28</f>
        <v>*</v>
      </c>
      <c r="Z13" s="14" t="str">
        <f>[9]Março!$D$29</f>
        <v>*</v>
      </c>
      <c r="AA13" s="14" t="str">
        <f>[9]Março!$D$30</f>
        <v>*</v>
      </c>
      <c r="AB13" s="14" t="str">
        <f>[9]Março!$D$31</f>
        <v>*</v>
      </c>
      <c r="AC13" s="14" t="str">
        <f>[9]Março!$D$32</f>
        <v>*</v>
      </c>
      <c r="AD13" s="14" t="str">
        <f>[9]Março!$D$33</f>
        <v>*</v>
      </c>
      <c r="AE13" s="14" t="str">
        <f>[9]Março!$D$34</f>
        <v>*</v>
      </c>
      <c r="AF13" s="14" t="str">
        <f>[9]Março!$D$35</f>
        <v>*</v>
      </c>
      <c r="AG13" s="25" t="s">
        <v>133</v>
      </c>
      <c r="AH13" s="79" t="s">
        <v>133</v>
      </c>
    </row>
    <row r="14" spans="1:34" ht="17.100000000000001" customHeight="1" x14ac:dyDescent="0.2">
      <c r="A14" s="73" t="s">
        <v>48</v>
      </c>
      <c r="B14" s="14">
        <f>[10]Março!$D$5</f>
        <v>19.7</v>
      </c>
      <c r="C14" s="14">
        <f>[10]Março!$D$6</f>
        <v>20.7</v>
      </c>
      <c r="D14" s="14">
        <f>[10]Março!$D$7</f>
        <v>21</v>
      </c>
      <c r="E14" s="14">
        <f>[10]Março!$D$8</f>
        <v>20.7</v>
      </c>
      <c r="F14" s="14">
        <f>[10]Março!$D$9</f>
        <v>21.5</v>
      </c>
      <c r="G14" s="14">
        <f>[10]Março!$D$10</f>
        <v>19.5</v>
      </c>
      <c r="H14" s="14">
        <f>[10]Março!$D$11</f>
        <v>20.6</v>
      </c>
      <c r="I14" s="14">
        <f>[10]Março!$D$12</f>
        <v>20</v>
      </c>
      <c r="J14" s="14">
        <f>[10]Março!$D$13</f>
        <v>21</v>
      </c>
      <c r="K14" s="14">
        <f>[10]Março!$D$14</f>
        <v>20.100000000000001</v>
      </c>
      <c r="L14" s="14">
        <f>[10]Março!$D$15</f>
        <v>19.3</v>
      </c>
      <c r="M14" s="14">
        <f>[10]Março!$D$16</f>
        <v>19.600000000000001</v>
      </c>
      <c r="N14" s="14">
        <f>[10]Março!$D$17</f>
        <v>19.8</v>
      </c>
      <c r="O14" s="14">
        <f>[10]Março!$D$18</f>
        <v>19.100000000000001</v>
      </c>
      <c r="P14" s="14">
        <f>[10]Março!$D$19</f>
        <v>18.8</v>
      </c>
      <c r="Q14" s="14">
        <f>[10]Março!$D$20</f>
        <v>18.600000000000001</v>
      </c>
      <c r="R14" s="14">
        <f>[10]Março!$D$21</f>
        <v>19.7</v>
      </c>
      <c r="S14" s="14">
        <f>[10]Março!$D$22</f>
        <v>19.899999999999999</v>
      </c>
      <c r="T14" s="14">
        <f>[10]Março!$D$23</f>
        <v>19.7</v>
      </c>
      <c r="U14" s="14">
        <f>[10]Março!$D$24</f>
        <v>20.5</v>
      </c>
      <c r="V14" s="14">
        <f>[10]Março!$D$25</f>
        <v>20.5</v>
      </c>
      <c r="W14" s="14">
        <f>[10]Março!$D$26</f>
        <v>17.899999999999999</v>
      </c>
      <c r="X14" s="14">
        <f>[10]Março!$D$27</f>
        <v>18.600000000000001</v>
      </c>
      <c r="Y14" s="14">
        <f>[10]Março!$D$28</f>
        <v>18.7</v>
      </c>
      <c r="Z14" s="14">
        <f>[10]Março!$D$29</f>
        <v>20</v>
      </c>
      <c r="AA14" s="14">
        <f>[10]Março!$D$30</f>
        <v>20.100000000000001</v>
      </c>
      <c r="AB14" s="14">
        <f>[10]Março!$D$31</f>
        <v>19.8</v>
      </c>
      <c r="AC14" s="14">
        <f>[10]Março!$D$32</f>
        <v>20</v>
      </c>
      <c r="AD14" s="14">
        <f>[10]Março!$D$33</f>
        <v>20</v>
      </c>
      <c r="AE14" s="14">
        <f>[10]Março!$D$34</f>
        <v>18.7</v>
      </c>
      <c r="AF14" s="14">
        <f>[10]Março!$D$35</f>
        <v>19.5</v>
      </c>
      <c r="AG14" s="25">
        <f>MIN(B14:AF14)</f>
        <v>17.899999999999999</v>
      </c>
      <c r="AH14" s="79">
        <f>AVERAGE(B14:AF14)</f>
        <v>19.793548387096774</v>
      </c>
    </row>
    <row r="15" spans="1:34" ht="17.100000000000001" customHeight="1" x14ac:dyDescent="0.2">
      <c r="A15" s="73" t="s">
        <v>6</v>
      </c>
      <c r="B15" s="14">
        <f>[11]Março!$D$5</f>
        <v>21.9</v>
      </c>
      <c r="C15" s="14">
        <f>[11]Março!$D$6</f>
        <v>22.8</v>
      </c>
      <c r="D15" s="14">
        <f>[11]Março!$D$7</f>
        <v>22.1</v>
      </c>
      <c r="E15" s="14">
        <f>[11]Março!$D$8</f>
        <v>22.6</v>
      </c>
      <c r="F15" s="14">
        <f>[11]Março!$D$9</f>
        <v>23.1</v>
      </c>
      <c r="G15" s="14">
        <f>[11]Março!$D$10</f>
        <v>21.8</v>
      </c>
      <c r="H15" s="14">
        <f>[11]Março!$D$11</f>
        <v>22.8</v>
      </c>
      <c r="I15" s="14">
        <f>[11]Março!$D$12</f>
        <v>23</v>
      </c>
      <c r="J15" s="14">
        <f>[11]Março!$D$13</f>
        <v>22.3</v>
      </c>
      <c r="K15" s="14">
        <f>[11]Março!$D$14</f>
        <v>22.2</v>
      </c>
      <c r="L15" s="14">
        <f>[11]Março!$D$15</f>
        <v>20.7</v>
      </c>
      <c r="M15" s="14">
        <f>[11]Março!$D$16</f>
        <v>22.1</v>
      </c>
      <c r="N15" s="14">
        <f>[11]Março!$D$17</f>
        <v>21.7</v>
      </c>
      <c r="O15" s="14">
        <f>[11]Março!$D$18</f>
        <v>21.6</v>
      </c>
      <c r="P15" s="14">
        <f>[11]Março!$D$19</f>
        <v>20.5</v>
      </c>
      <c r="Q15" s="14">
        <f>[11]Março!$D$20</f>
        <v>21.2</v>
      </c>
      <c r="R15" s="14">
        <f>[11]Março!$D$21</f>
        <v>21.6</v>
      </c>
      <c r="S15" s="14">
        <f>[11]Março!$D$22</f>
        <v>22.4</v>
      </c>
      <c r="T15" s="14">
        <f>[11]Março!$D$23</f>
        <v>22.5</v>
      </c>
      <c r="U15" s="14">
        <f>[11]Março!$D$24</f>
        <v>22.8</v>
      </c>
      <c r="V15" s="14">
        <f>[11]Março!$D$25</f>
        <v>23</v>
      </c>
      <c r="W15" s="14">
        <f>[11]Março!$D$26</f>
        <v>23.4</v>
      </c>
      <c r="X15" s="14">
        <f>[11]Março!$D$27</f>
        <v>21</v>
      </c>
      <c r="Y15" s="14">
        <f>[11]Março!$D$28</f>
        <v>21.7</v>
      </c>
      <c r="Z15" s="14">
        <f>[11]Março!$D$29</f>
        <v>22.3</v>
      </c>
      <c r="AA15" s="14">
        <f>[11]Março!$D$30</f>
        <v>22.7</v>
      </c>
      <c r="AB15" s="14">
        <f>[11]Março!$D$31</f>
        <v>21.3</v>
      </c>
      <c r="AC15" s="14">
        <f>[11]Março!$D$32</f>
        <v>22.1</v>
      </c>
      <c r="AD15" s="14">
        <f>[11]Março!$D$33</f>
        <v>22.2</v>
      </c>
      <c r="AE15" s="14">
        <f>[11]Março!$D$34</f>
        <v>22.2</v>
      </c>
      <c r="AF15" s="14">
        <f>[11]Março!$D$35</f>
        <v>22.5</v>
      </c>
      <c r="AG15" s="25">
        <f t="shared" si="1"/>
        <v>20.5</v>
      </c>
      <c r="AH15" s="79">
        <f t="shared" si="2"/>
        <v>22.132258064516133</v>
      </c>
    </row>
    <row r="16" spans="1:34" ht="17.100000000000001" customHeight="1" x14ac:dyDescent="0.2">
      <c r="A16" s="73" t="s">
        <v>7</v>
      </c>
      <c r="B16" s="14">
        <f>[12]Março!$D$5</f>
        <v>22.7</v>
      </c>
      <c r="C16" s="14">
        <f>[12]Março!$D$6</f>
        <v>22.5</v>
      </c>
      <c r="D16" s="14">
        <f>[12]Março!$D$7</f>
        <v>22.3</v>
      </c>
      <c r="E16" s="14">
        <f>[12]Março!$D$8</f>
        <v>22.1</v>
      </c>
      <c r="F16" s="14">
        <f>[12]Março!$D$9</f>
        <v>22.5</v>
      </c>
      <c r="G16" s="14">
        <f>[12]Março!$D$10</f>
        <v>21.1</v>
      </c>
      <c r="H16" s="14">
        <f>[12]Março!$D$11</f>
        <v>21.6</v>
      </c>
      <c r="I16" s="14">
        <f>[12]Março!$D$12</f>
        <v>23.1</v>
      </c>
      <c r="J16" s="14">
        <f>[12]Março!$D$13</f>
        <v>21.9</v>
      </c>
      <c r="K16" s="14">
        <f>[12]Março!$D$14</f>
        <v>23.6</v>
      </c>
      <c r="L16" s="14">
        <f>[12]Março!$D$15</f>
        <v>21.3</v>
      </c>
      <c r="M16" s="14">
        <f>[12]Março!$D$16</f>
        <v>21.4</v>
      </c>
      <c r="N16" s="14">
        <f>[12]Março!$D$17</f>
        <v>20.6</v>
      </c>
      <c r="O16" s="14">
        <f>[12]Março!$D$18</f>
        <v>19.5</v>
      </c>
      <c r="P16" s="14">
        <f>[12]Março!$D$19</f>
        <v>20.9</v>
      </c>
      <c r="Q16" s="14">
        <f>[12]Março!$D$20</f>
        <v>20.3</v>
      </c>
      <c r="R16" s="14">
        <f>[12]Março!$D$21</f>
        <v>20.100000000000001</v>
      </c>
      <c r="S16" s="14">
        <f>[12]Março!$D$22</f>
        <v>19.2</v>
      </c>
      <c r="T16" s="14">
        <f>[12]Março!$D$23</f>
        <v>19</v>
      </c>
      <c r="U16" s="14">
        <f>[12]Março!$D$24</f>
        <v>19.600000000000001</v>
      </c>
      <c r="V16" s="14">
        <f>[12]Março!$D$25</f>
        <v>19.3</v>
      </c>
      <c r="W16" s="14">
        <f>[12]Março!$D$26</f>
        <v>20.2</v>
      </c>
      <c r="X16" s="14">
        <f>[12]Março!$D$27</f>
        <v>22.8</v>
      </c>
      <c r="Y16" s="14">
        <f>[12]Março!$D$28</f>
        <v>20.7</v>
      </c>
      <c r="Z16" s="14">
        <f>[12]Março!$D$29</f>
        <v>23.9</v>
      </c>
      <c r="AA16" s="14">
        <f>[12]Março!$D$30</f>
        <v>20.6</v>
      </c>
      <c r="AB16" s="14">
        <f>[12]Março!$D$31</f>
        <v>20.3</v>
      </c>
      <c r="AC16" s="14">
        <f>[12]Março!$D$32</f>
        <v>19.399999999999999</v>
      </c>
      <c r="AD16" s="14">
        <f>[12]Março!$D$33</f>
        <v>20</v>
      </c>
      <c r="AE16" s="14">
        <f>[12]Março!$D$34</f>
        <v>19</v>
      </c>
      <c r="AF16" s="14">
        <f>[12]Março!$D$35</f>
        <v>20.399999999999999</v>
      </c>
      <c r="AG16" s="25">
        <f t="shared" si="1"/>
        <v>19</v>
      </c>
      <c r="AH16" s="79">
        <f>AVERAGE(B16:AF16)</f>
        <v>21.029032258064515</v>
      </c>
    </row>
    <row r="17" spans="1:35" ht="17.100000000000001" customHeight="1" x14ac:dyDescent="0.2">
      <c r="A17" s="73" t="s">
        <v>8</v>
      </c>
      <c r="B17" s="14">
        <f>[13]Março!$D$5</f>
        <v>21.1</v>
      </c>
      <c r="C17" s="14">
        <f>[13]Março!$D$6</f>
        <v>21.6</v>
      </c>
      <c r="D17" s="14">
        <f>[13]Março!$D$7</f>
        <v>22.8</v>
      </c>
      <c r="E17" s="14">
        <f>[13]Março!$D$8</f>
        <v>22.5</v>
      </c>
      <c r="F17" s="14">
        <f>[13]Março!$D$9</f>
        <v>21.4</v>
      </c>
      <c r="G17" s="14">
        <f>[13]Março!$D$10</f>
        <v>21.4</v>
      </c>
      <c r="H17" s="14">
        <f>[13]Março!$D$11</f>
        <v>21.9</v>
      </c>
      <c r="I17" s="14">
        <f>[13]Março!$D$12</f>
        <v>22.9</v>
      </c>
      <c r="J17" s="14">
        <f>[13]Março!$D$13</f>
        <v>24</v>
      </c>
      <c r="K17" s="14">
        <f>[13]Março!$D$14</f>
        <v>23.4</v>
      </c>
      <c r="L17" s="14">
        <f>[13]Março!$D$15</f>
        <v>21.4</v>
      </c>
      <c r="M17" s="14">
        <f>[13]Março!$D$16</f>
        <v>21.4</v>
      </c>
      <c r="N17" s="14">
        <f>[13]Março!$D$17</f>
        <v>21.1</v>
      </c>
      <c r="O17" s="14">
        <f>[13]Março!$D$18</f>
        <v>18</v>
      </c>
      <c r="P17" s="14">
        <f>[13]Março!$D$19</f>
        <v>22.5</v>
      </c>
      <c r="Q17" s="14">
        <f>[13]Março!$D$20</f>
        <v>21.7</v>
      </c>
      <c r="R17" s="14">
        <f>[13]Março!$D$21</f>
        <v>19.399999999999999</v>
      </c>
      <c r="S17" s="14">
        <f>[13]Março!$D$22</f>
        <v>19</v>
      </c>
      <c r="T17" s="14">
        <f>[13]Março!$D$23</f>
        <v>18.7</v>
      </c>
      <c r="U17" s="14">
        <f>[13]Março!$D$24</f>
        <v>18</v>
      </c>
      <c r="V17" s="14">
        <f>[13]Março!$D$25</f>
        <v>18</v>
      </c>
      <c r="W17" s="14">
        <f>[13]Março!$D$26</f>
        <v>17.100000000000001</v>
      </c>
      <c r="X17" s="14">
        <f>[13]Março!$D$27</f>
        <v>20.7</v>
      </c>
      <c r="Y17" s="14">
        <f>[13]Março!$D$28</f>
        <v>20.8</v>
      </c>
      <c r="Z17" s="14">
        <f>[13]Março!$D$29</f>
        <v>21.2</v>
      </c>
      <c r="AA17" s="14">
        <f>[13]Março!$D$30</f>
        <v>19.899999999999999</v>
      </c>
      <c r="AB17" s="14">
        <f>[13]Março!$D$31</f>
        <v>19.5</v>
      </c>
      <c r="AC17" s="14">
        <f>[13]Março!$D$32</f>
        <v>18.100000000000001</v>
      </c>
      <c r="AD17" s="14">
        <f>[13]Março!$D$33</f>
        <v>19</v>
      </c>
      <c r="AE17" s="14">
        <f>[13]Março!$D$34</f>
        <v>18.100000000000001</v>
      </c>
      <c r="AF17" s="14">
        <f>[13]Março!$D$35</f>
        <v>17.399999999999999</v>
      </c>
      <c r="AG17" s="25">
        <f>MIN(B17:AF17)</f>
        <v>17.100000000000001</v>
      </c>
      <c r="AH17" s="79">
        <f>AVERAGE(B17:AF17)</f>
        <v>20.451612903225808</v>
      </c>
    </row>
    <row r="18" spans="1:35" ht="17.100000000000001" customHeight="1" x14ac:dyDescent="0.2">
      <c r="A18" s="73" t="s">
        <v>9</v>
      </c>
      <c r="B18" s="14">
        <f>[14]Março!$D$5</f>
        <v>22.7</v>
      </c>
      <c r="C18" s="14">
        <f>[14]Março!$D$6</f>
        <v>22.6</v>
      </c>
      <c r="D18" s="14">
        <f>[14]Março!$D$7</f>
        <v>22.9</v>
      </c>
      <c r="E18" s="14">
        <f>[14]Março!$D$8</f>
        <v>22.8</v>
      </c>
      <c r="F18" s="14">
        <f>[14]Março!$D$9</f>
        <v>21.5</v>
      </c>
      <c r="G18" s="14">
        <f>[14]Março!$D$10</f>
        <v>21.4</v>
      </c>
      <c r="H18" s="14">
        <f>[14]Março!$D$11</f>
        <v>22.6</v>
      </c>
      <c r="I18" s="14">
        <f>[14]Março!$D$12</f>
        <v>23.9</v>
      </c>
      <c r="J18" s="14">
        <f>[14]Março!$D$13</f>
        <v>24.2</v>
      </c>
      <c r="K18" s="14">
        <f>[14]Março!$D$14</f>
        <v>24.3</v>
      </c>
      <c r="L18" s="14">
        <f>[14]Março!$D$15</f>
        <v>21.9</v>
      </c>
      <c r="M18" s="14">
        <f>[14]Março!$D$16</f>
        <v>21.8</v>
      </c>
      <c r="N18" s="14">
        <f>[14]Março!$D$17</f>
        <v>21.4</v>
      </c>
      <c r="O18" s="14">
        <f>[14]Março!$D$18</f>
        <v>22.1</v>
      </c>
      <c r="P18" s="14">
        <f>[14]Março!$D$19</f>
        <v>22.2</v>
      </c>
      <c r="Q18" s="14">
        <f>[14]Março!$D$20</f>
        <v>23</v>
      </c>
      <c r="R18" s="14">
        <f>[14]Março!$D$21</f>
        <v>21.4</v>
      </c>
      <c r="S18" s="14">
        <f>[14]Março!$D$22</f>
        <v>20.3</v>
      </c>
      <c r="T18" s="14">
        <f>[14]Março!$D$23</f>
        <v>21.3</v>
      </c>
      <c r="U18" s="14">
        <f>[14]Março!$D$24</f>
        <v>19.600000000000001</v>
      </c>
      <c r="V18" s="14">
        <f>[14]Março!$D$25</f>
        <v>18.899999999999999</v>
      </c>
      <c r="W18" s="14">
        <f>[14]Março!$D$26</f>
        <v>19.899999999999999</v>
      </c>
      <c r="X18" s="14">
        <f>[14]Março!$D$27</f>
        <v>22.9</v>
      </c>
      <c r="Y18" s="14">
        <f>[14]Março!$D$28</f>
        <v>24</v>
      </c>
      <c r="Z18" s="14">
        <f>[14]Março!$D$29</f>
        <v>27.4</v>
      </c>
      <c r="AA18" s="14">
        <f>[14]Março!$D$30</f>
        <v>27.2</v>
      </c>
      <c r="AB18" s="14">
        <f>[14]Março!$D$31</f>
        <v>23.9</v>
      </c>
      <c r="AC18" s="14">
        <f>[14]Março!$D$32</f>
        <v>23.4</v>
      </c>
      <c r="AD18" s="14">
        <f>[14]Março!$D$33</f>
        <v>23.3</v>
      </c>
      <c r="AE18" s="14">
        <f>[14]Março!$D$34</f>
        <v>22.2</v>
      </c>
      <c r="AF18" s="14">
        <f>[14]Março!$D$35</f>
        <v>20.8</v>
      </c>
      <c r="AG18" s="25">
        <f t="shared" ref="AG18:AG30" si="5">MIN(B18:AF18)</f>
        <v>18.899999999999999</v>
      </c>
      <c r="AH18" s="79">
        <f t="shared" ref="AH18:AH30" si="6">AVERAGE(B18:AF18)</f>
        <v>22.509677419354833</v>
      </c>
    </row>
    <row r="19" spans="1:35" ht="17.100000000000001" customHeight="1" x14ac:dyDescent="0.2">
      <c r="A19" s="73" t="s">
        <v>47</v>
      </c>
      <c r="B19" s="14">
        <f>[15]Março!$D$5</f>
        <v>22.8</v>
      </c>
      <c r="C19" s="14">
        <f>[15]Março!$D$6</f>
        <v>23.7</v>
      </c>
      <c r="D19" s="14">
        <f>[15]Março!$D$7</f>
        <v>23.5</v>
      </c>
      <c r="E19" s="14">
        <f>[15]Março!$D$8</f>
        <v>23.1</v>
      </c>
      <c r="F19" s="14">
        <f>[15]Março!$D$9</f>
        <v>23.5</v>
      </c>
      <c r="G19" s="14">
        <f>[15]Março!$D$10</f>
        <v>21.9</v>
      </c>
      <c r="H19" s="14">
        <f>[15]Março!$D$11</f>
        <v>22.9</v>
      </c>
      <c r="I19" s="14">
        <f>[15]Março!$D$12</f>
        <v>24.4</v>
      </c>
      <c r="J19" s="14">
        <f>[15]Março!$D$13</f>
        <v>23.2</v>
      </c>
      <c r="K19" s="14">
        <f>[15]Março!$D$14</f>
        <v>23.1</v>
      </c>
      <c r="L19" s="14">
        <f>[15]Março!$D$15</f>
        <v>22.2</v>
      </c>
      <c r="M19" s="14">
        <f>[15]Março!$D$16</f>
        <v>23</v>
      </c>
      <c r="N19" s="14">
        <f>[15]Março!$D$17</f>
        <v>22.8</v>
      </c>
      <c r="O19" s="14">
        <f>[15]Março!$D$18</f>
        <v>21.3</v>
      </c>
      <c r="P19" s="14">
        <f>[15]Março!$D$19</f>
        <v>21.7</v>
      </c>
      <c r="Q19" s="14">
        <f>[15]Março!$D$20</f>
        <v>22.8</v>
      </c>
      <c r="R19" s="14">
        <f>[15]Março!$D$21</f>
        <v>20.2</v>
      </c>
      <c r="S19" s="14">
        <f>[15]Março!$D$22</f>
        <v>20.2</v>
      </c>
      <c r="T19" s="14">
        <f>[15]Março!$D$23</f>
        <v>19.899999999999999</v>
      </c>
      <c r="U19" s="14">
        <f>[15]Março!$D$24</f>
        <v>18.600000000000001</v>
      </c>
      <c r="V19" s="14">
        <f>[15]Março!$D$25</f>
        <v>18.600000000000001</v>
      </c>
      <c r="W19" s="14">
        <f>[15]Março!$D$26</f>
        <v>21.1</v>
      </c>
      <c r="X19" s="14">
        <f>[15]Março!$D$27</f>
        <v>22.1</v>
      </c>
      <c r="Y19" s="14">
        <f>[15]Março!$D$28</f>
        <v>21.4</v>
      </c>
      <c r="Z19" s="14">
        <f>[15]Março!$D$29</f>
        <v>22.2</v>
      </c>
      <c r="AA19" s="14">
        <f>[15]Março!$D$30</f>
        <v>23.2</v>
      </c>
      <c r="AB19" s="14">
        <f>[15]Março!$D$31</f>
        <v>21.5</v>
      </c>
      <c r="AC19" s="14">
        <f>[15]Março!$D$32</f>
        <v>21.9</v>
      </c>
      <c r="AD19" s="14">
        <f>[15]Março!$D$33</f>
        <v>19.399999999999999</v>
      </c>
      <c r="AE19" s="14">
        <f>[15]Março!$D$34</f>
        <v>21.5</v>
      </c>
      <c r="AF19" s="14">
        <f>[15]Março!$D$35</f>
        <v>20.2</v>
      </c>
      <c r="AG19" s="25">
        <f t="shared" ref="AG19" si="7">MIN(B19:AF19)</f>
        <v>18.600000000000001</v>
      </c>
      <c r="AH19" s="79">
        <f t="shared" ref="AH19" si="8">AVERAGE(B19:AF19)</f>
        <v>21.867741935483874</v>
      </c>
    </row>
    <row r="20" spans="1:35" ht="17.100000000000001" customHeight="1" x14ac:dyDescent="0.2">
      <c r="A20" s="73" t="s">
        <v>10</v>
      </c>
      <c r="B20" s="14">
        <f>[16]Março!$D$5</f>
        <v>22.7</v>
      </c>
      <c r="C20" s="14">
        <f>[16]Março!$D$6</f>
        <v>22.3</v>
      </c>
      <c r="D20" s="14">
        <f>[16]Março!$D$7</f>
        <v>21.9</v>
      </c>
      <c r="E20" s="14">
        <f>[16]Março!$D$8</f>
        <v>23</v>
      </c>
      <c r="F20" s="14">
        <f>[16]Março!$D$9</f>
        <v>20.3</v>
      </c>
      <c r="G20" s="14">
        <f>[16]Março!$D$10</f>
        <v>21.5</v>
      </c>
      <c r="H20" s="14">
        <f>[16]Março!$D$11</f>
        <v>22</v>
      </c>
      <c r="I20" s="14">
        <f>[16]Março!$D$12</f>
        <v>23.3</v>
      </c>
      <c r="J20" s="14">
        <f>[16]Março!$D$13</f>
        <v>23.5</v>
      </c>
      <c r="K20" s="14">
        <f>[16]Março!$D$14</f>
        <v>23.8</v>
      </c>
      <c r="L20" s="14">
        <f>[16]Março!$D$15</f>
        <v>22</v>
      </c>
      <c r="M20" s="14">
        <f>[16]Março!$D$16</f>
        <v>22.5</v>
      </c>
      <c r="N20" s="14">
        <f>[16]Março!$D$17</f>
        <v>21.8</v>
      </c>
      <c r="O20" s="14">
        <f>[16]Março!$D$18</f>
        <v>18.5</v>
      </c>
      <c r="P20" s="14">
        <f>[16]Março!$D$19</f>
        <v>21.9</v>
      </c>
      <c r="Q20" s="14">
        <f>[16]Março!$D$20</f>
        <v>21.9</v>
      </c>
      <c r="R20" s="14">
        <f>[16]Março!$D$21</f>
        <v>19.5</v>
      </c>
      <c r="S20" s="14">
        <f>[16]Março!$D$22</f>
        <v>19.3</v>
      </c>
      <c r="T20" s="14">
        <f>[16]Março!$D$23</f>
        <v>20.399999999999999</v>
      </c>
      <c r="U20" s="14">
        <f>[16]Março!$D$24</f>
        <v>18.600000000000001</v>
      </c>
      <c r="V20" s="14">
        <f>[16]Março!$D$25</f>
        <v>18.8</v>
      </c>
      <c r="W20" s="14">
        <f>[16]Março!$D$26</f>
        <v>17.399999999999999</v>
      </c>
      <c r="X20" s="14">
        <f>[16]Março!$D$27</f>
        <v>21.4</v>
      </c>
      <c r="Y20" s="14">
        <f>[16]Março!$D$28</f>
        <v>20.3</v>
      </c>
      <c r="Z20" s="14">
        <f>[16]Março!$D$29</f>
        <v>22.2</v>
      </c>
      <c r="AA20" s="14">
        <f>[16]Março!$D$30</f>
        <v>20.7</v>
      </c>
      <c r="AB20" s="14">
        <f>[16]Março!$D$31</f>
        <v>19.7</v>
      </c>
      <c r="AC20" s="14">
        <f>[16]Março!$D$32</f>
        <v>18</v>
      </c>
      <c r="AD20" s="14">
        <f>[16]Março!$D$33</f>
        <v>19.7</v>
      </c>
      <c r="AE20" s="14">
        <f>[16]Março!$D$34</f>
        <v>19</v>
      </c>
      <c r="AF20" s="14">
        <f>[16]Março!$D$35</f>
        <v>17.3</v>
      </c>
      <c r="AG20" s="25">
        <f t="shared" si="5"/>
        <v>17.3</v>
      </c>
      <c r="AH20" s="79">
        <f t="shared" si="6"/>
        <v>20.812903225806455</v>
      </c>
    </row>
    <row r="21" spans="1:35" ht="17.100000000000001" customHeight="1" x14ac:dyDescent="0.2">
      <c r="A21" s="73" t="s">
        <v>11</v>
      </c>
      <c r="B21" s="14">
        <f>[17]Março!$D$5</f>
        <v>21.1</v>
      </c>
      <c r="C21" s="14">
        <f>[17]Março!$D$6</f>
        <v>21.8</v>
      </c>
      <c r="D21" s="14">
        <f>[17]Março!$D$7</f>
        <v>21.7</v>
      </c>
      <c r="E21" s="14">
        <f>[17]Março!$D$8</f>
        <v>22.1</v>
      </c>
      <c r="F21" s="14">
        <f>[17]Março!$D$9</f>
        <v>22.7</v>
      </c>
      <c r="G21" s="14">
        <f>[17]Março!$D$10</f>
        <v>21.5</v>
      </c>
      <c r="H21" s="14">
        <f>[17]Março!$D$11</f>
        <v>21</v>
      </c>
      <c r="I21" s="14">
        <f>[17]Março!$D$12</f>
        <v>22.3</v>
      </c>
      <c r="J21" s="14">
        <f>[17]Março!$D$13</f>
        <v>20.7</v>
      </c>
      <c r="K21" s="14">
        <f>[17]Março!$D$14</f>
        <v>21.7</v>
      </c>
      <c r="L21" s="14">
        <f>[17]Março!$D$15</f>
        <v>21</v>
      </c>
      <c r="M21" s="14">
        <f>[17]Março!$D$16</f>
        <v>21.4</v>
      </c>
      <c r="N21" s="14">
        <f>[17]Março!$D$17</f>
        <v>20.7</v>
      </c>
      <c r="O21" s="14">
        <f>[17]Março!$D$18</f>
        <v>20.399999999999999</v>
      </c>
      <c r="P21" s="14">
        <f>[17]Março!$D$19</f>
        <v>20.399999999999999</v>
      </c>
      <c r="Q21" s="14">
        <f>[17]Março!$D$20</f>
        <v>21</v>
      </c>
      <c r="R21" s="14">
        <f>[17]Março!$D$21</f>
        <v>21</v>
      </c>
      <c r="S21" s="14">
        <f>[17]Março!$D$22</f>
        <v>20</v>
      </c>
      <c r="T21" s="14">
        <f>[17]Março!$D$23</f>
        <v>19.899999999999999</v>
      </c>
      <c r="U21" s="14">
        <f>[17]Março!$D$24</f>
        <v>17.899999999999999</v>
      </c>
      <c r="V21" s="14">
        <f>[17]Março!$D$25</f>
        <v>17.899999999999999</v>
      </c>
      <c r="W21" s="14">
        <f>[17]Março!$D$26</f>
        <v>18.399999999999999</v>
      </c>
      <c r="X21" s="14">
        <f>[17]Março!$D$27</f>
        <v>21.1</v>
      </c>
      <c r="Y21" s="14">
        <f>[17]Março!$D$28</f>
        <v>20.2</v>
      </c>
      <c r="Z21" s="14">
        <f>[17]Março!$D$29</f>
        <v>22.5</v>
      </c>
      <c r="AA21" s="14">
        <f>[17]Março!$D$30</f>
        <v>21</v>
      </c>
      <c r="AB21" s="14">
        <f>[17]Março!$D$31</f>
        <v>21</v>
      </c>
      <c r="AC21" s="14">
        <f>[17]Março!$D$32</f>
        <v>20.2</v>
      </c>
      <c r="AD21" s="14">
        <f>[17]Março!$D$33</f>
        <v>19</v>
      </c>
      <c r="AE21" s="14">
        <f>[17]Março!$D$34</f>
        <v>19</v>
      </c>
      <c r="AF21" s="14">
        <f>[17]Março!$D$35</f>
        <v>16.399999999999999</v>
      </c>
      <c r="AG21" s="25">
        <f t="shared" si="5"/>
        <v>16.399999999999999</v>
      </c>
      <c r="AH21" s="79">
        <f t="shared" si="6"/>
        <v>20.548387096774189</v>
      </c>
    </row>
    <row r="22" spans="1:35" ht="17.100000000000001" customHeight="1" x14ac:dyDescent="0.2">
      <c r="A22" s="73" t="s">
        <v>12</v>
      </c>
      <c r="B22" s="14">
        <f>[18]Março!$D$5</f>
        <v>22.2</v>
      </c>
      <c r="C22" s="14">
        <f>[18]Março!$D$6</f>
        <v>22.9</v>
      </c>
      <c r="D22" s="14">
        <f>[18]Março!$D$7</f>
        <v>22.7</v>
      </c>
      <c r="E22" s="14">
        <f>[18]Março!$D$8</f>
        <v>23</v>
      </c>
      <c r="F22" s="14">
        <f>[18]Março!$D$9</f>
        <v>23.7</v>
      </c>
      <c r="G22" s="14">
        <f>[18]Março!$D$10</f>
        <v>22.7</v>
      </c>
      <c r="H22" s="14">
        <f>[18]Março!$D$11</f>
        <v>24</v>
      </c>
      <c r="I22" s="14">
        <f>[18]Março!$D$12</f>
        <v>24.6</v>
      </c>
      <c r="J22" s="14">
        <f>[18]Março!$D$13</f>
        <v>22.8</v>
      </c>
      <c r="K22" s="14">
        <f>[18]Março!$D$14</f>
        <v>23.4</v>
      </c>
      <c r="L22" s="14">
        <f>[18]Março!$D$15</f>
        <v>22.8</v>
      </c>
      <c r="M22" s="14">
        <f>[18]Março!$D$16</f>
        <v>23.4</v>
      </c>
      <c r="N22" s="14">
        <f>[18]Março!$D$17</f>
        <v>23.7</v>
      </c>
      <c r="O22" s="14">
        <f>[18]Março!$D$18</f>
        <v>21.8</v>
      </c>
      <c r="P22" s="14">
        <f>[18]Março!$D$19</f>
        <v>22.6</v>
      </c>
      <c r="Q22" s="14">
        <f>[18]Março!$D$20</f>
        <v>22.3</v>
      </c>
      <c r="R22" s="14">
        <f>[18]Março!$D$21</f>
        <v>22</v>
      </c>
      <c r="S22" s="14">
        <f>[18]Março!$D$22</f>
        <v>20.8</v>
      </c>
      <c r="T22" s="14">
        <f>[18]Março!$D$23</f>
        <v>20.3</v>
      </c>
      <c r="U22" s="14">
        <f>[18]Março!$D$24</f>
        <v>21</v>
      </c>
      <c r="V22" s="14">
        <f>[18]Março!$D$25</f>
        <v>20.3</v>
      </c>
      <c r="W22" s="14">
        <f>[18]Março!$D$26</f>
        <v>23.5</v>
      </c>
      <c r="X22" s="14">
        <f>[18]Março!$D$27</f>
        <v>21.4</v>
      </c>
      <c r="Y22" s="14">
        <f>[18]Março!$D$28</f>
        <v>23.6</v>
      </c>
      <c r="Z22" s="14">
        <f>[18]Março!$D$29</f>
        <v>23.9</v>
      </c>
      <c r="AA22" s="14">
        <f>[18]Março!$D$30</f>
        <v>22.7</v>
      </c>
      <c r="AB22" s="14">
        <f>[18]Março!$D$31</f>
        <v>22.8</v>
      </c>
      <c r="AC22" s="14">
        <f>[18]Março!$D$32</f>
        <v>23.8</v>
      </c>
      <c r="AD22" s="14">
        <f>[18]Março!$D$33</f>
        <v>22</v>
      </c>
      <c r="AE22" s="14">
        <f>[18]Março!$D$34</f>
        <v>21.7</v>
      </c>
      <c r="AF22" s="14">
        <f>[18]Março!$D$35</f>
        <v>23.4</v>
      </c>
      <c r="AG22" s="25">
        <f t="shared" si="5"/>
        <v>20.3</v>
      </c>
      <c r="AH22" s="79">
        <f t="shared" si="6"/>
        <v>22.638709677419357</v>
      </c>
    </row>
    <row r="23" spans="1:35" ht="17.100000000000001" customHeight="1" x14ac:dyDescent="0.2">
      <c r="A23" s="73" t="s">
        <v>13</v>
      </c>
      <c r="B23" s="14">
        <f>[19]Março!$D$5</f>
        <v>24.3</v>
      </c>
      <c r="C23" s="14">
        <f>[19]Março!$D$6</f>
        <v>24.7</v>
      </c>
      <c r="D23" s="14">
        <f>[19]Março!$D$7</f>
        <v>24.2</v>
      </c>
      <c r="E23" s="14">
        <f>[19]Março!$D$8</f>
        <v>23.9</v>
      </c>
      <c r="F23" s="14">
        <f>[19]Março!$D$9</f>
        <v>24.9</v>
      </c>
      <c r="G23" s="14">
        <f>[19]Março!$D$10</f>
        <v>22.1</v>
      </c>
      <c r="H23" s="14">
        <f>[19]Março!$D$11</f>
        <v>24.2</v>
      </c>
      <c r="I23" s="14">
        <f>[19]Março!$D$12</f>
        <v>24.1</v>
      </c>
      <c r="J23" s="14">
        <f>[19]Março!$D$13</f>
        <v>23.4</v>
      </c>
      <c r="K23" s="14">
        <f>[19]Março!$D$14</f>
        <v>24.5</v>
      </c>
      <c r="L23" s="14">
        <f>[19]Março!$D$15</f>
        <v>23.1</v>
      </c>
      <c r="M23" s="14">
        <f>[19]Março!$D$16</f>
        <v>23.4</v>
      </c>
      <c r="N23" s="14">
        <f>[19]Março!$D$17</f>
        <v>23.6</v>
      </c>
      <c r="O23" s="14">
        <f>[19]Março!$D$18</f>
        <v>22.9</v>
      </c>
      <c r="P23" s="14">
        <f>[19]Março!$D$19</f>
        <v>22.3</v>
      </c>
      <c r="Q23" s="14">
        <f>[19]Março!$D$20</f>
        <v>23.5</v>
      </c>
      <c r="R23" s="14">
        <f>[19]Março!$D$21</f>
        <v>22.2</v>
      </c>
      <c r="S23" s="14">
        <f>[19]Março!$D$22</f>
        <v>20.9</v>
      </c>
      <c r="T23" s="14">
        <f>[19]Março!$D$23</f>
        <v>20.100000000000001</v>
      </c>
      <c r="U23" s="14">
        <f>[19]Março!$D$24</f>
        <v>22.4</v>
      </c>
      <c r="V23" s="14">
        <f>[19]Março!$D$25</f>
        <v>23.3</v>
      </c>
      <c r="W23" s="14">
        <f>[19]Março!$D$26</f>
        <v>22.2</v>
      </c>
      <c r="X23" s="14">
        <f>[19]Março!$D$27</f>
        <v>20.8</v>
      </c>
      <c r="Y23" s="14">
        <f>[19]Março!$D$28</f>
        <v>23.1</v>
      </c>
      <c r="Z23" s="14">
        <f>[19]Março!$D$29</f>
        <v>22.6</v>
      </c>
      <c r="AA23" s="14">
        <f>[19]Março!$D$30</f>
        <v>23.3</v>
      </c>
      <c r="AB23" s="14">
        <f>[19]Março!$D$31</f>
        <v>23</v>
      </c>
      <c r="AC23" s="14">
        <f>[19]Março!$D$32</f>
        <v>22.8</v>
      </c>
      <c r="AD23" s="14">
        <f>[19]Março!$D$33</f>
        <v>24.1</v>
      </c>
      <c r="AE23" s="14">
        <f>[19]Março!$D$34</f>
        <v>23.5</v>
      </c>
      <c r="AF23" s="14">
        <f>[19]Março!$D$35</f>
        <v>24.2</v>
      </c>
      <c r="AG23" s="25">
        <f t="shared" si="5"/>
        <v>20.100000000000001</v>
      </c>
      <c r="AH23" s="79">
        <f t="shared" si="6"/>
        <v>23.14838709677419</v>
      </c>
    </row>
    <row r="24" spans="1:35" ht="17.100000000000001" customHeight="1" x14ac:dyDescent="0.2">
      <c r="A24" s="73" t="s">
        <v>14</v>
      </c>
      <c r="B24" s="14" t="str">
        <f>[20]Março!$D$5</f>
        <v>*</v>
      </c>
      <c r="C24" s="14" t="str">
        <f>[20]Março!$D$6</f>
        <v>*</v>
      </c>
      <c r="D24" s="14" t="str">
        <f>[20]Março!$D$7</f>
        <v>*</v>
      </c>
      <c r="E24" s="14" t="str">
        <f>[20]Março!$D$8</f>
        <v>*</v>
      </c>
      <c r="F24" s="14" t="str">
        <f>[20]Março!$D$9</f>
        <v>*</v>
      </c>
      <c r="G24" s="14" t="str">
        <f>[20]Março!$D$10</f>
        <v>*</v>
      </c>
      <c r="H24" s="14" t="str">
        <f>[20]Março!$D$11</f>
        <v>*</v>
      </c>
      <c r="I24" s="14" t="str">
        <f>[20]Março!$D$12</f>
        <v>*</v>
      </c>
      <c r="J24" s="14" t="str">
        <f>[20]Março!$D$13</f>
        <v>*</v>
      </c>
      <c r="K24" s="14">
        <f>[20]Março!$D$14</f>
        <v>26.9</v>
      </c>
      <c r="L24" s="14">
        <f>[20]Março!$D$15</f>
        <v>23</v>
      </c>
      <c r="M24" s="14">
        <f>[20]Março!$D$16</f>
        <v>23.3</v>
      </c>
      <c r="N24" s="14">
        <f>[20]Março!$D$17</f>
        <v>23.3</v>
      </c>
      <c r="O24" s="14">
        <f>[20]Março!$D$18</f>
        <v>21.1</v>
      </c>
      <c r="P24" s="14">
        <f>[20]Março!$D$19</f>
        <v>21.7</v>
      </c>
      <c r="Q24" s="14">
        <f>[20]Março!$D$20</f>
        <v>22.2</v>
      </c>
      <c r="R24" s="14">
        <f>[20]Março!$D$21</f>
        <v>22.5</v>
      </c>
      <c r="S24" s="14">
        <f>[20]Março!$D$22</f>
        <v>20.8</v>
      </c>
      <c r="T24" s="14">
        <f>[20]Março!$D$23</f>
        <v>21.9</v>
      </c>
      <c r="U24" s="14">
        <f>[20]Março!$D$24</f>
        <v>21.9</v>
      </c>
      <c r="V24" s="14">
        <f>[20]Março!$D$25</f>
        <v>20.399999999999999</v>
      </c>
      <c r="W24" s="14">
        <f>[20]Março!$D$26</f>
        <v>21.9</v>
      </c>
      <c r="X24" s="14">
        <f>[20]Março!$D$27</f>
        <v>22</v>
      </c>
      <c r="Y24" s="14">
        <f>[20]Março!$D$28</f>
        <v>21.4</v>
      </c>
      <c r="Z24" s="14">
        <f>[20]Março!$D$29</f>
        <v>22</v>
      </c>
      <c r="AA24" s="14">
        <f>[20]Março!$D$30</f>
        <v>21.9</v>
      </c>
      <c r="AB24" s="14">
        <f>[20]Março!$D$31</f>
        <v>21.5</v>
      </c>
      <c r="AC24" s="14">
        <f>[20]Março!$D$32</f>
        <v>21.2</v>
      </c>
      <c r="AD24" s="14">
        <f>[20]Março!$D$33</f>
        <v>20.5</v>
      </c>
      <c r="AE24" s="14">
        <f>[20]Março!$D$34</f>
        <v>19</v>
      </c>
      <c r="AF24" s="14">
        <f>[20]Março!$D$35</f>
        <v>19.399999999999999</v>
      </c>
      <c r="AG24" s="25">
        <f t="shared" si="5"/>
        <v>19</v>
      </c>
      <c r="AH24" s="79">
        <f t="shared" si="6"/>
        <v>21.809090909090905</v>
      </c>
    </row>
    <row r="25" spans="1:35" ht="17.100000000000001" customHeight="1" x14ac:dyDescent="0.2">
      <c r="A25" s="73" t="s">
        <v>15</v>
      </c>
      <c r="B25" s="14">
        <f>[21]Março!$D$5</f>
        <v>21.2</v>
      </c>
      <c r="C25" s="14">
        <f>[21]Março!$D$6</f>
        <v>21.9</v>
      </c>
      <c r="D25" s="14">
        <f>[21]Março!$D$7</f>
        <v>22</v>
      </c>
      <c r="E25" s="14">
        <f>[21]Março!$D$8</f>
        <v>21.4</v>
      </c>
      <c r="F25" s="14">
        <f>[21]Março!$D$9</f>
        <v>21.2</v>
      </c>
      <c r="G25" s="14">
        <f>[21]Março!$D$10</f>
        <v>20.399999999999999</v>
      </c>
      <c r="H25" s="14">
        <f>[21]Março!$D$11</f>
        <v>21.9</v>
      </c>
      <c r="I25" s="14">
        <f>[21]Março!$D$12</f>
        <v>22.2</v>
      </c>
      <c r="J25" s="14">
        <f>[21]Março!$D$13</f>
        <v>23.1</v>
      </c>
      <c r="K25" s="14">
        <f>[21]Março!$D$14</f>
        <v>22.8</v>
      </c>
      <c r="L25" s="14">
        <f>[21]Março!$D$15</f>
        <v>20.8</v>
      </c>
      <c r="M25" s="14">
        <f>[21]Março!$D$16</f>
        <v>22.8</v>
      </c>
      <c r="N25" s="14">
        <f>[21]Março!$D$17</f>
        <v>20.9</v>
      </c>
      <c r="O25" s="14">
        <f>[21]Março!$D$18</f>
        <v>17.7</v>
      </c>
      <c r="P25" s="14">
        <f>[21]Março!$D$19</f>
        <v>19.600000000000001</v>
      </c>
      <c r="Q25" s="14">
        <f>[21]Março!$D$20</f>
        <v>20</v>
      </c>
      <c r="R25" s="14">
        <f>[21]Março!$D$21</f>
        <v>17.100000000000001</v>
      </c>
      <c r="S25" s="14">
        <f>[21]Março!$D$22</f>
        <v>17.2</v>
      </c>
      <c r="T25" s="14">
        <f>[21]Março!$D$23</f>
        <v>19.399999999999999</v>
      </c>
      <c r="U25" s="14">
        <f>[21]Março!$D$24</f>
        <v>17.399999999999999</v>
      </c>
      <c r="V25" s="14">
        <f>[21]Março!$D$25</f>
        <v>18</v>
      </c>
      <c r="W25" s="14">
        <f>[21]Março!$D$26</f>
        <v>17.600000000000001</v>
      </c>
      <c r="X25" s="14">
        <f>[21]Março!$D$27</f>
        <v>20.7</v>
      </c>
      <c r="Y25" s="14">
        <f>[21]Março!$D$28</f>
        <v>20.8</v>
      </c>
      <c r="Z25" s="14">
        <f>[21]Março!$D$29</f>
        <v>20.6</v>
      </c>
      <c r="AA25" s="14">
        <f>[21]Março!$D$30</f>
        <v>19.3</v>
      </c>
      <c r="AB25" s="14">
        <f>[21]Março!$D$31</f>
        <v>19.399999999999999</v>
      </c>
      <c r="AC25" s="14">
        <f>[21]Março!$D$32</f>
        <v>18</v>
      </c>
      <c r="AD25" s="14">
        <f>[21]Março!$D$33</f>
        <v>19</v>
      </c>
      <c r="AE25" s="14">
        <f>[21]Março!$D$34</f>
        <v>17.600000000000001</v>
      </c>
      <c r="AF25" s="14">
        <f>[21]Março!$D$35</f>
        <v>17.3</v>
      </c>
      <c r="AG25" s="25">
        <f t="shared" si="5"/>
        <v>17.100000000000001</v>
      </c>
      <c r="AH25" s="79">
        <f t="shared" si="6"/>
        <v>19.977419354838709</v>
      </c>
    </row>
    <row r="26" spans="1:35" ht="17.100000000000001" customHeight="1" x14ac:dyDescent="0.2">
      <c r="A26" s="73" t="s">
        <v>16</v>
      </c>
      <c r="B26" s="14">
        <f>[22]Março!$D$5</f>
        <v>24.9</v>
      </c>
      <c r="C26" s="14">
        <f>[22]Março!$D$6</f>
        <v>25.5</v>
      </c>
      <c r="D26" s="14">
        <f>[22]Março!$D$7</f>
        <v>25.8</v>
      </c>
      <c r="E26" s="14">
        <f>[22]Março!$D$8</f>
        <v>26.6</v>
      </c>
      <c r="F26" s="14">
        <f>[22]Março!$D$9</f>
        <v>22.7</v>
      </c>
      <c r="G26" s="14">
        <f>[22]Março!$D$10</f>
        <v>23.4</v>
      </c>
      <c r="H26" s="14">
        <f>[22]Março!$D$11</f>
        <v>24.7</v>
      </c>
      <c r="I26" s="14">
        <f>[22]Março!$D$12</f>
        <v>26</v>
      </c>
      <c r="J26" s="14">
        <f>[22]Março!$D$13</f>
        <v>25.5</v>
      </c>
      <c r="K26" s="14">
        <f>[22]Março!$D$14</f>
        <v>25.3</v>
      </c>
      <c r="L26" s="14">
        <f>[22]Março!$D$15</f>
        <v>26</v>
      </c>
      <c r="M26" s="14">
        <f>[22]Março!$D$16</f>
        <v>25.3</v>
      </c>
      <c r="N26" s="14">
        <f>[22]Março!$D$17</f>
        <v>22.7</v>
      </c>
      <c r="O26" s="14">
        <f>[22]Março!$D$18</f>
        <v>20.3</v>
      </c>
      <c r="P26" s="14">
        <f>[22]Março!$D$19</f>
        <v>23.7</v>
      </c>
      <c r="Q26" s="14">
        <f>[22]Março!$D$20</f>
        <v>20.8</v>
      </c>
      <c r="R26" s="14">
        <f>[22]Março!$D$21</f>
        <v>18.5</v>
      </c>
      <c r="S26" s="14">
        <f>[22]Março!$D$22</f>
        <v>18.899999999999999</v>
      </c>
      <c r="T26" s="14">
        <f>[22]Março!$D$23</f>
        <v>18.7</v>
      </c>
      <c r="U26" s="14">
        <f>[22]Março!$D$24</f>
        <v>19.7</v>
      </c>
      <c r="V26" s="14">
        <f>[22]Março!$D$25</f>
        <v>19.5</v>
      </c>
      <c r="W26" s="14">
        <f>[22]Março!$D$26</f>
        <v>21.7</v>
      </c>
      <c r="X26" s="14">
        <f>[22]Março!$D$27</f>
        <v>21.7</v>
      </c>
      <c r="Y26" s="14">
        <f>[22]Março!$D$28</f>
        <v>21.4</v>
      </c>
      <c r="Z26" s="14">
        <f>[22]Março!$D$29</f>
        <v>22.2</v>
      </c>
      <c r="AA26" s="14">
        <f>[22]Março!$D$30</f>
        <v>23.9</v>
      </c>
      <c r="AB26" s="14">
        <f>[22]Março!$D$31</f>
        <v>22.9</v>
      </c>
      <c r="AC26" s="14">
        <f>[22]Março!$D$32</f>
        <v>23.5</v>
      </c>
      <c r="AD26" s="14">
        <f>[22]Março!$D$33</f>
        <v>20.6</v>
      </c>
      <c r="AE26" s="14">
        <f>[22]Março!$D$34</f>
        <v>20</v>
      </c>
      <c r="AF26" s="14">
        <f>[22]Março!$D$35</f>
        <v>23</v>
      </c>
      <c r="AG26" s="25">
        <f t="shared" si="5"/>
        <v>18.5</v>
      </c>
      <c r="AH26" s="79">
        <f t="shared" si="6"/>
        <v>22.754838709677419</v>
      </c>
    </row>
    <row r="27" spans="1:35" ht="17.100000000000001" customHeight="1" x14ac:dyDescent="0.2">
      <c r="A27" s="73" t="s">
        <v>17</v>
      </c>
      <c r="B27" s="14">
        <f>[23]Março!$D$5</f>
        <v>22</v>
      </c>
      <c r="C27" s="14">
        <f>[23]Março!$D$6</f>
        <v>22.4</v>
      </c>
      <c r="D27" s="14">
        <f>[23]Março!$D$7</f>
        <v>22.4</v>
      </c>
      <c r="E27" s="14">
        <f>[23]Março!$D$8</f>
        <v>22.7</v>
      </c>
      <c r="F27" s="14">
        <f>[23]Março!$D$9</f>
        <v>21.8</v>
      </c>
      <c r="G27" s="14">
        <f>[23]Março!$D$10</f>
        <v>20.399999999999999</v>
      </c>
      <c r="H27" s="14">
        <f>[23]Março!$D$11</f>
        <v>20.9</v>
      </c>
      <c r="I27" s="14">
        <f>[23]Março!$D$12</f>
        <v>22.3</v>
      </c>
      <c r="J27" s="14">
        <f>[23]Março!$D$13</f>
        <v>22.5</v>
      </c>
      <c r="K27" s="14">
        <f>[23]Março!$D$14</f>
        <v>21</v>
      </c>
      <c r="L27" s="14">
        <f>[23]Março!$D$15</f>
        <v>20.7</v>
      </c>
      <c r="M27" s="14">
        <f>[23]Março!$D$16</f>
        <v>21.7</v>
      </c>
      <c r="N27" s="14">
        <f>[23]Março!$D$17</f>
        <v>21.5</v>
      </c>
      <c r="O27" s="14">
        <f>[23]Março!$D$18</f>
        <v>19.8</v>
      </c>
      <c r="P27" s="14">
        <f>[23]Março!$D$19</f>
        <v>20.7</v>
      </c>
      <c r="Q27" s="14">
        <f>[23]Março!$D$20</f>
        <v>21.8</v>
      </c>
      <c r="R27" s="14">
        <f>[23]Março!$D$21</f>
        <v>21.2</v>
      </c>
      <c r="S27" s="14">
        <f>[23]Março!$D$22</f>
        <v>20.5</v>
      </c>
      <c r="T27" s="14">
        <f>[23]Março!$D$23</f>
        <v>20.8</v>
      </c>
      <c r="U27" s="14">
        <f>[23]Março!$D$24</f>
        <v>18.600000000000001</v>
      </c>
      <c r="V27" s="14">
        <f>[23]Março!$D$25</f>
        <v>18.399999999999999</v>
      </c>
      <c r="W27" s="14">
        <f>[23]Março!$D$26</f>
        <v>18.899999999999999</v>
      </c>
      <c r="X27" s="14">
        <f>[23]Março!$D$27</f>
        <v>21.6</v>
      </c>
      <c r="Y27" s="14">
        <f>[23]Março!$D$28</f>
        <v>19.8</v>
      </c>
      <c r="Z27" s="14">
        <f>[23]Março!$D$29</f>
        <v>21.6</v>
      </c>
      <c r="AA27" s="14">
        <f>[23]Março!$D$30</f>
        <v>21.2</v>
      </c>
      <c r="AB27" s="14">
        <f>[23]Março!$D$31</f>
        <v>21.2</v>
      </c>
      <c r="AC27" s="14">
        <f>[23]Março!$D$32</f>
        <v>19.600000000000001</v>
      </c>
      <c r="AD27" s="14">
        <f>[23]Março!$D$33</f>
        <v>19.100000000000001</v>
      </c>
      <c r="AE27" s="14">
        <f>[23]Março!$D$34</f>
        <v>17.600000000000001</v>
      </c>
      <c r="AF27" s="14">
        <f>[23]Março!$D$35</f>
        <v>16.2</v>
      </c>
      <c r="AG27" s="25">
        <f t="shared" si="5"/>
        <v>16.2</v>
      </c>
      <c r="AH27" s="79">
        <f t="shared" si="6"/>
        <v>20.674193548387102</v>
      </c>
    </row>
    <row r="28" spans="1:35" ht="17.100000000000001" customHeight="1" x14ac:dyDescent="0.2">
      <c r="A28" s="73" t="s">
        <v>18</v>
      </c>
      <c r="B28" s="14">
        <f>[24]Março!$D$5</f>
        <v>20.100000000000001</v>
      </c>
      <c r="C28" s="14">
        <f>[24]Março!$D$6</f>
        <v>20.8</v>
      </c>
      <c r="D28" s="14">
        <f>[24]Março!$D$7</f>
        <v>21.4</v>
      </c>
      <c r="E28" s="14">
        <f>[24]Março!$D$8</f>
        <v>21.5</v>
      </c>
      <c r="F28" s="14">
        <f>[24]Março!$D$9</f>
        <v>20.8</v>
      </c>
      <c r="G28" s="14">
        <f>[24]Março!$D$10</f>
        <v>20.2</v>
      </c>
      <c r="H28" s="14">
        <f>[24]Março!$D$11</f>
        <v>20.6</v>
      </c>
      <c r="I28" s="14">
        <f>[24]Março!$D$12</f>
        <v>20.2</v>
      </c>
      <c r="J28" s="14">
        <f>[24]Março!$D$13</f>
        <v>21.2</v>
      </c>
      <c r="K28" s="14">
        <f>[24]Março!$D$14</f>
        <v>20.9</v>
      </c>
      <c r="L28" s="14">
        <f>[24]Março!$D$15</f>
        <v>19.399999999999999</v>
      </c>
      <c r="M28" s="14">
        <f>[24]Março!$D$16</f>
        <v>21.8</v>
      </c>
      <c r="N28" s="14">
        <f>[24]Março!$D$17</f>
        <v>19.600000000000001</v>
      </c>
      <c r="O28" s="14">
        <f>[24]Março!$D$18</f>
        <v>19.7</v>
      </c>
      <c r="P28" s="14">
        <f>[24]Março!$D$19</f>
        <v>20.399999999999999</v>
      </c>
      <c r="Q28" s="14">
        <f>[24]Março!$D$20</f>
        <v>21</v>
      </c>
      <c r="R28" s="14">
        <f>[24]Março!$D$21</f>
        <v>19.2</v>
      </c>
      <c r="S28" s="14">
        <f>[24]Março!$D$22</f>
        <v>20.3</v>
      </c>
      <c r="T28" s="14">
        <f>[24]Março!$D$23</f>
        <v>20.7</v>
      </c>
      <c r="U28" s="14">
        <f>[24]Março!$D$24</f>
        <v>19.8</v>
      </c>
      <c r="V28" s="14">
        <f>[24]Março!$D$25</f>
        <v>20.7</v>
      </c>
      <c r="W28" s="14">
        <f>[24]Março!$D$26</f>
        <v>21.8</v>
      </c>
      <c r="X28" s="14">
        <f>[24]Março!$D$27</f>
        <v>20.3</v>
      </c>
      <c r="Y28" s="14">
        <f>[24]Março!$D$28</f>
        <v>20.9</v>
      </c>
      <c r="Z28" s="14">
        <f>[24]Março!$D$29</f>
        <v>20.3</v>
      </c>
      <c r="AA28" s="14">
        <f>[24]Março!$D$30</f>
        <v>21.2</v>
      </c>
      <c r="AB28" s="14">
        <f>[24]Março!$D$31</f>
        <v>20.2</v>
      </c>
      <c r="AC28" s="14">
        <f>[24]Março!$D$32</f>
        <v>21.4</v>
      </c>
      <c r="AD28" s="14">
        <f>[24]Março!$D$33</f>
        <v>19.100000000000001</v>
      </c>
      <c r="AE28" s="14">
        <f>[24]Março!$D$34</f>
        <v>20.8</v>
      </c>
      <c r="AF28" s="14">
        <f>[24]Março!$D$35</f>
        <v>26.4</v>
      </c>
      <c r="AG28" s="25">
        <f t="shared" si="5"/>
        <v>19.100000000000001</v>
      </c>
      <c r="AH28" s="79">
        <f t="shared" si="6"/>
        <v>20.732258064516127</v>
      </c>
    </row>
    <row r="29" spans="1:35" ht="17.100000000000001" customHeight="1" x14ac:dyDescent="0.2">
      <c r="A29" s="73" t="s">
        <v>19</v>
      </c>
      <c r="B29" s="14">
        <f>[25]Março!$D$5</f>
        <v>21.1</v>
      </c>
      <c r="C29" s="14">
        <f>[25]Março!$D$6</f>
        <v>21.6</v>
      </c>
      <c r="D29" s="14">
        <f>[25]Março!$D$7</f>
        <v>23</v>
      </c>
      <c r="E29" s="14">
        <f>[25]Março!$D$8</f>
        <v>22.1</v>
      </c>
      <c r="F29" s="14">
        <f>[25]Março!$D$9</f>
        <v>21.9</v>
      </c>
      <c r="G29" s="14">
        <f>[25]Março!$D$10</f>
        <v>22</v>
      </c>
      <c r="H29" s="14">
        <f>[25]Março!$D$11</f>
        <v>22.5</v>
      </c>
      <c r="I29" s="14">
        <f>[25]Março!$D$12</f>
        <v>23.3</v>
      </c>
      <c r="J29" s="14">
        <f>[25]Março!$D$13</f>
        <v>23.1</v>
      </c>
      <c r="K29" s="14">
        <f>[25]Março!$D$14</f>
        <v>23.2</v>
      </c>
      <c r="L29" s="14">
        <f>[25]Março!$D$15</f>
        <v>22.2</v>
      </c>
      <c r="M29" s="14">
        <f>[25]Março!$D$16</f>
        <v>22.5</v>
      </c>
      <c r="N29" s="14">
        <f>[25]Março!$D$17</f>
        <v>18.600000000000001</v>
      </c>
      <c r="O29" s="14">
        <f>[25]Março!$D$18</f>
        <v>16.5</v>
      </c>
      <c r="P29" s="14">
        <f>[25]Março!$D$19</f>
        <v>22.3</v>
      </c>
      <c r="Q29" s="14">
        <f>[25]Março!$D$20</f>
        <v>20.7</v>
      </c>
      <c r="R29" s="14">
        <f>[25]Março!$D$21</f>
        <v>17.600000000000001</v>
      </c>
      <c r="S29" s="14">
        <f>[25]Março!$D$22</f>
        <v>17.2</v>
      </c>
      <c r="T29" s="14">
        <f>[25]Março!$D$23</f>
        <v>19.100000000000001</v>
      </c>
      <c r="U29" s="14">
        <f>[25]Março!$D$24</f>
        <v>19.3</v>
      </c>
      <c r="V29" s="14">
        <f>[25]Março!$D$25</f>
        <v>19</v>
      </c>
      <c r="W29" s="14">
        <f>[25]Março!$D$26</f>
        <v>18.8</v>
      </c>
      <c r="X29" s="14">
        <f>[25]Março!$D$27</f>
        <v>20.9</v>
      </c>
      <c r="Y29" s="14">
        <f>[25]Março!$D$28</f>
        <v>21.4</v>
      </c>
      <c r="Z29" s="14">
        <f>[25]Março!$D$29</f>
        <v>20.7</v>
      </c>
      <c r="AA29" s="14">
        <f>[25]Março!$D$30</f>
        <v>19.600000000000001</v>
      </c>
      <c r="AB29" s="14">
        <f>[25]Março!$D$31</f>
        <v>19.3</v>
      </c>
      <c r="AC29" s="14">
        <f>[25]Março!$D$32</f>
        <v>18.2</v>
      </c>
      <c r="AD29" s="14">
        <f>[25]Março!$D$33</f>
        <v>19.3</v>
      </c>
      <c r="AE29" s="14">
        <f>[25]Março!$D$34</f>
        <v>18.600000000000001</v>
      </c>
      <c r="AF29" s="14">
        <f>[25]Março!$D$35</f>
        <v>18</v>
      </c>
      <c r="AG29" s="25">
        <f t="shared" si="5"/>
        <v>16.5</v>
      </c>
      <c r="AH29" s="79">
        <f t="shared" si="6"/>
        <v>20.438709677419357</v>
      </c>
      <c r="AI29" t="s">
        <v>50</v>
      </c>
    </row>
    <row r="30" spans="1:35" ht="17.100000000000001" customHeight="1" x14ac:dyDescent="0.2">
      <c r="A30" s="73" t="s">
        <v>31</v>
      </c>
      <c r="B30" s="14">
        <f>[26]Março!$D$5</f>
        <v>21.6</v>
      </c>
      <c r="C30" s="14">
        <f>[26]Março!$D$6</f>
        <v>21.6</v>
      </c>
      <c r="D30" s="14">
        <f>[26]Março!$D$7</f>
        <v>21.8</v>
      </c>
      <c r="E30" s="14">
        <f>[26]Março!$D$8</f>
        <v>22</v>
      </c>
      <c r="F30" s="14">
        <f>[26]Março!$D$9</f>
        <v>22.3</v>
      </c>
      <c r="G30" s="14">
        <f>[26]Março!$D$10</f>
        <v>21.1</v>
      </c>
      <c r="H30" s="14">
        <f>[26]Março!$D$11</f>
        <v>21.8</v>
      </c>
      <c r="I30" s="14">
        <f>[26]Março!$D$12</f>
        <v>22.3</v>
      </c>
      <c r="J30" s="14">
        <f>[26]Março!$D$13</f>
        <v>22.8</v>
      </c>
      <c r="K30" s="14">
        <f>[26]Março!$D$14</f>
        <v>22.7</v>
      </c>
      <c r="L30" s="14">
        <f>[26]Março!$D$15</f>
        <v>20.7</v>
      </c>
      <c r="M30" s="14">
        <f>[26]Março!$D$16</f>
        <v>23.7</v>
      </c>
      <c r="N30" s="14">
        <f>[26]Março!$D$17</f>
        <v>20.8</v>
      </c>
      <c r="O30" s="14">
        <f>[26]Março!$D$18</f>
        <v>18.600000000000001</v>
      </c>
      <c r="P30" s="14">
        <f>[26]Março!$D$19</f>
        <v>20.100000000000001</v>
      </c>
      <c r="Q30" s="14">
        <f>[26]Março!$D$20</f>
        <v>22.4</v>
      </c>
      <c r="R30" s="14">
        <f>[26]Março!$D$21</f>
        <v>20.8</v>
      </c>
      <c r="S30" s="14">
        <f>[26]Março!$D$22</f>
        <v>20.2</v>
      </c>
      <c r="T30" s="14">
        <f>[26]Março!$D$23</f>
        <v>20</v>
      </c>
      <c r="U30" s="14">
        <f>[26]Março!$D$24</f>
        <v>19</v>
      </c>
      <c r="V30" s="14">
        <f>[26]Março!$D$25</f>
        <v>18.399999999999999</v>
      </c>
      <c r="W30" s="14">
        <f>[26]Março!$D$26</f>
        <v>20</v>
      </c>
      <c r="X30" s="14">
        <f>[26]Março!$D$27</f>
        <v>21</v>
      </c>
      <c r="Y30" s="14">
        <f>[26]Março!$D$28</f>
        <v>20.9</v>
      </c>
      <c r="Z30" s="14">
        <f>[26]Março!$D$29</f>
        <v>22.1</v>
      </c>
      <c r="AA30" s="14">
        <f>[26]Março!$D$30</f>
        <v>20.9</v>
      </c>
      <c r="AB30" s="14">
        <f>[26]Março!$D$31</f>
        <v>20.6</v>
      </c>
      <c r="AC30" s="14">
        <f>[26]Março!$D$32</f>
        <v>20.3</v>
      </c>
      <c r="AD30" s="14">
        <f>[26]Março!$D$33</f>
        <v>18.8</v>
      </c>
      <c r="AE30" s="14">
        <f>[26]Março!$D$34</f>
        <v>20.100000000000001</v>
      </c>
      <c r="AF30" s="14">
        <f>[26]Março!$D$35</f>
        <v>17.7</v>
      </c>
      <c r="AG30" s="25">
        <f t="shared" si="5"/>
        <v>17.7</v>
      </c>
      <c r="AH30" s="79">
        <f t="shared" si="6"/>
        <v>20.874193548387098</v>
      </c>
    </row>
    <row r="31" spans="1:35" ht="17.100000000000001" customHeight="1" x14ac:dyDescent="0.2">
      <c r="A31" s="73" t="s">
        <v>49</v>
      </c>
      <c r="B31" s="14">
        <f>[27]Março!$D$5</f>
        <v>21.6</v>
      </c>
      <c r="C31" s="14">
        <f>[27]Março!$D$6</f>
        <v>21.7</v>
      </c>
      <c r="D31" s="14">
        <f>[27]Março!$D$7</f>
        <v>22.4</v>
      </c>
      <c r="E31" s="14">
        <f>[27]Março!$D$8</f>
        <v>22.6</v>
      </c>
      <c r="F31" s="14">
        <f>[27]Março!$D$9</f>
        <v>22.5</v>
      </c>
      <c r="G31" s="14">
        <f>[27]Março!$D$10</f>
        <v>22.2</v>
      </c>
      <c r="H31" s="14">
        <f>[27]Março!$D$11</f>
        <v>21.6</v>
      </c>
      <c r="I31" s="14">
        <f>[27]Março!$D$12</f>
        <v>21.7</v>
      </c>
      <c r="J31" s="14">
        <f>[27]Março!$D$13</f>
        <v>22.2</v>
      </c>
      <c r="K31" s="14">
        <f>[27]Março!$D$14</f>
        <v>22.2</v>
      </c>
      <c r="L31" s="14">
        <f>[27]Março!$D$15</f>
        <v>20.100000000000001</v>
      </c>
      <c r="M31" s="14">
        <f>[27]Março!$D$16</f>
        <v>21.1</v>
      </c>
      <c r="N31" s="14">
        <f>[27]Março!$D$17</f>
        <v>21.4</v>
      </c>
      <c r="O31" s="14">
        <f>[27]Março!$D$18</f>
        <v>20.8</v>
      </c>
      <c r="P31" s="14">
        <f>[27]Março!$D$19</f>
        <v>21.4</v>
      </c>
      <c r="Q31" s="14">
        <f>[27]Março!$D$20</f>
        <v>21.9</v>
      </c>
      <c r="R31" s="14">
        <f>[27]Março!$D$21</f>
        <v>20.9</v>
      </c>
      <c r="S31" s="14">
        <f>[27]Março!$D$22</f>
        <v>20.6</v>
      </c>
      <c r="T31" s="14">
        <f>[27]Março!$D$23</f>
        <v>21.5</v>
      </c>
      <c r="U31" s="14">
        <f>[27]Março!$D$24</f>
        <v>21.8</v>
      </c>
      <c r="V31" s="14">
        <f>[27]Março!$D$25</f>
        <v>22.1</v>
      </c>
      <c r="W31" s="14">
        <f>[27]Março!$D$26</f>
        <v>22.6</v>
      </c>
      <c r="X31" s="14">
        <f>[27]Março!$D$27</f>
        <v>20.6</v>
      </c>
      <c r="Y31" s="14">
        <f>[27]Março!$D$28</f>
        <v>21.7</v>
      </c>
      <c r="Z31" s="14">
        <f>[27]Março!$D$29</f>
        <v>21.5</v>
      </c>
      <c r="AA31" s="14">
        <f>[27]Março!$D$30</f>
        <v>21.9</v>
      </c>
      <c r="AB31" s="14">
        <f>[27]Março!$D$31</f>
        <v>22.5</v>
      </c>
      <c r="AC31" s="14">
        <f>[27]Março!$D$32</f>
        <v>21.7</v>
      </c>
      <c r="AD31" s="14">
        <f>[27]Março!$D$33</f>
        <v>21.8</v>
      </c>
      <c r="AE31" s="14">
        <f>[27]Março!$D$34</f>
        <v>22.3</v>
      </c>
      <c r="AF31" s="14">
        <f>[27]Março!$D$35</f>
        <v>21.6</v>
      </c>
      <c r="AG31" s="25">
        <f>MIN(B31:AF31)</f>
        <v>20.100000000000001</v>
      </c>
      <c r="AH31" s="79">
        <f>AVERAGE(B31:AF31)</f>
        <v>21.693548387096772</v>
      </c>
    </row>
    <row r="32" spans="1:35" ht="17.100000000000001" customHeight="1" x14ac:dyDescent="0.2">
      <c r="A32" s="73" t="s">
        <v>20</v>
      </c>
      <c r="B32" s="14">
        <f>[28]Março!$D$5</f>
        <v>22.7</v>
      </c>
      <c r="C32" s="14">
        <f>[28]Março!$D$6</f>
        <v>23.3</v>
      </c>
      <c r="D32" s="14">
        <f>[28]Março!$D$7</f>
        <v>23.5</v>
      </c>
      <c r="E32" s="14">
        <f>[28]Março!$D$8</f>
        <v>22.7</v>
      </c>
      <c r="F32" s="14">
        <f>[28]Março!$D$9</f>
        <v>22.1</v>
      </c>
      <c r="G32" s="14">
        <f>[28]Março!$D$10</f>
        <v>22.8</v>
      </c>
      <c r="H32" s="14">
        <f>[28]Março!$D$11</f>
        <v>23.2</v>
      </c>
      <c r="I32" s="14">
        <f>[28]Março!$D$12</f>
        <v>24.6</v>
      </c>
      <c r="J32" s="14">
        <f>[28]Março!$D$13</f>
        <v>25</v>
      </c>
      <c r="K32" s="14">
        <f>[28]Março!$D$14</f>
        <v>24.9</v>
      </c>
      <c r="L32" s="14">
        <f>[28]Março!$D$15</f>
        <v>23.1</v>
      </c>
      <c r="M32" s="14">
        <f>[28]Março!$D$16</f>
        <v>24.1</v>
      </c>
      <c r="N32" s="14">
        <f>[28]Março!$D$17</f>
        <v>23.7</v>
      </c>
      <c r="O32" s="14">
        <f>[28]Março!$D$18</f>
        <v>23.1</v>
      </c>
      <c r="P32" s="14">
        <f>[28]Março!$D$19</f>
        <v>23.2</v>
      </c>
      <c r="Q32" s="14">
        <f>[28]Março!$D$20</f>
        <v>24.6</v>
      </c>
      <c r="R32" s="14">
        <f>[28]Março!$D$21</f>
        <v>20.8</v>
      </c>
      <c r="S32" s="14">
        <f>[28]Março!$D$22</f>
        <v>22</v>
      </c>
      <c r="T32" s="14">
        <f>[28]Março!$D$23</f>
        <v>21.4</v>
      </c>
      <c r="U32" s="14">
        <f>[28]Março!$D$24</f>
        <v>20.2</v>
      </c>
      <c r="V32" s="14">
        <f>[28]Março!$D$25</f>
        <v>19.100000000000001</v>
      </c>
      <c r="W32" s="14">
        <f>[28]Março!$D$26</f>
        <v>21</v>
      </c>
      <c r="X32" s="14">
        <f>[28]Março!$D$27</f>
        <v>22.4</v>
      </c>
      <c r="Y32" s="14">
        <f>[28]Março!$D$28</f>
        <v>23</v>
      </c>
      <c r="Z32" s="14">
        <f>[28]Março!$D$29</f>
        <v>24.2</v>
      </c>
      <c r="AA32" s="14">
        <f>[28]Março!$D$30</f>
        <v>23.9</v>
      </c>
      <c r="AB32" s="14">
        <f>[28]Março!$D$31</f>
        <v>21.3</v>
      </c>
      <c r="AC32" s="14">
        <f>[28]Março!$D$32</f>
        <v>20.8</v>
      </c>
      <c r="AD32" s="14">
        <f>[28]Março!$D$33</f>
        <v>20.3</v>
      </c>
      <c r="AE32" s="14">
        <f>[28]Março!$D$34</f>
        <v>18.7</v>
      </c>
      <c r="AF32" s="14">
        <f>[28]Março!$D$35</f>
        <v>19</v>
      </c>
      <c r="AG32" s="25">
        <f>MIN(B32:AF32)</f>
        <v>18.7</v>
      </c>
      <c r="AH32" s="79">
        <f>AVERAGE(B32:AF32)</f>
        <v>22.409677419354839</v>
      </c>
    </row>
    <row r="33" spans="1:35" s="5" customFormat="1" ht="17.100000000000001" customHeight="1" x14ac:dyDescent="0.2">
      <c r="A33" s="76" t="s">
        <v>35</v>
      </c>
      <c r="B33" s="22">
        <f t="shared" ref="B33:AG33" si="9">MIN(B5:B32)</f>
        <v>19.7</v>
      </c>
      <c r="C33" s="22">
        <f t="shared" si="9"/>
        <v>20.5</v>
      </c>
      <c r="D33" s="22">
        <f t="shared" si="9"/>
        <v>20.7</v>
      </c>
      <c r="E33" s="22">
        <f t="shared" si="9"/>
        <v>20.5</v>
      </c>
      <c r="F33" s="22">
        <f t="shared" si="9"/>
        <v>20.3</v>
      </c>
      <c r="G33" s="22">
        <f t="shared" si="9"/>
        <v>19.5</v>
      </c>
      <c r="H33" s="22">
        <f t="shared" si="9"/>
        <v>19.899999999999999</v>
      </c>
      <c r="I33" s="22">
        <f t="shared" si="9"/>
        <v>20</v>
      </c>
      <c r="J33" s="22">
        <f t="shared" si="9"/>
        <v>20.7</v>
      </c>
      <c r="K33" s="22">
        <f t="shared" si="9"/>
        <v>19.100000000000001</v>
      </c>
      <c r="L33" s="22">
        <f t="shared" si="9"/>
        <v>18.8</v>
      </c>
      <c r="M33" s="22">
        <f t="shared" si="9"/>
        <v>19.600000000000001</v>
      </c>
      <c r="N33" s="22">
        <f t="shared" si="9"/>
        <v>18.600000000000001</v>
      </c>
      <c r="O33" s="22">
        <f t="shared" si="9"/>
        <v>16.399999999999999</v>
      </c>
      <c r="P33" s="22">
        <f t="shared" si="9"/>
        <v>18.8</v>
      </c>
      <c r="Q33" s="22">
        <f t="shared" si="9"/>
        <v>18.600000000000001</v>
      </c>
      <c r="R33" s="22">
        <f t="shared" si="9"/>
        <v>17.100000000000001</v>
      </c>
      <c r="S33" s="22">
        <f t="shared" si="9"/>
        <v>17.2</v>
      </c>
      <c r="T33" s="22">
        <f t="shared" si="9"/>
        <v>17.899999999999999</v>
      </c>
      <c r="U33" s="22">
        <f t="shared" si="9"/>
        <v>17</v>
      </c>
      <c r="V33" s="22">
        <f t="shared" si="9"/>
        <v>16.3</v>
      </c>
      <c r="W33" s="22">
        <f t="shared" si="9"/>
        <v>15.5</v>
      </c>
      <c r="X33" s="22">
        <f t="shared" si="9"/>
        <v>18.600000000000001</v>
      </c>
      <c r="Y33" s="22">
        <f t="shared" si="9"/>
        <v>18.7</v>
      </c>
      <c r="Z33" s="22">
        <f t="shared" si="9"/>
        <v>20</v>
      </c>
      <c r="AA33" s="22">
        <f t="shared" si="9"/>
        <v>19.3</v>
      </c>
      <c r="AB33" s="22">
        <f t="shared" si="9"/>
        <v>19.3</v>
      </c>
      <c r="AC33" s="22">
        <f t="shared" si="9"/>
        <v>17.399999999999999</v>
      </c>
      <c r="AD33" s="22">
        <f t="shared" si="9"/>
        <v>18.399999999999999</v>
      </c>
      <c r="AE33" s="22">
        <f t="shared" si="9"/>
        <v>17.100000000000001</v>
      </c>
      <c r="AF33" s="22">
        <f t="shared" si="9"/>
        <v>15.3</v>
      </c>
      <c r="AG33" s="25">
        <f t="shared" si="9"/>
        <v>15.3</v>
      </c>
      <c r="AH33" s="79">
        <f>AVERAGE(AH5:AH32)</f>
        <v>21.334164998681128</v>
      </c>
    </row>
    <row r="34" spans="1:35" x14ac:dyDescent="0.2">
      <c r="A34" s="66"/>
      <c r="B34" s="67"/>
      <c r="C34" s="67"/>
      <c r="D34" s="67" t="s">
        <v>136</v>
      </c>
      <c r="E34" s="67"/>
      <c r="F34" s="67"/>
      <c r="G34" s="67"/>
      <c r="H34" s="68"/>
      <c r="I34" s="68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92"/>
      <c r="AE34" s="93"/>
      <c r="AF34" s="94"/>
      <c r="AG34" s="94"/>
      <c r="AH34" s="95"/>
    </row>
    <row r="35" spans="1:35" x14ac:dyDescent="0.2">
      <c r="A35" s="66"/>
      <c r="B35" s="69" t="s">
        <v>137</v>
      </c>
      <c r="C35" s="69"/>
      <c r="D35" s="69"/>
      <c r="E35" s="69"/>
      <c r="F35" s="69"/>
      <c r="G35" s="69"/>
      <c r="H35" s="69"/>
      <c r="I35" s="69"/>
      <c r="J35" s="70"/>
      <c r="K35" s="70"/>
      <c r="L35" s="70"/>
      <c r="M35" s="70" t="s">
        <v>51</v>
      </c>
      <c r="N35" s="70"/>
      <c r="O35" s="70"/>
      <c r="P35" s="70"/>
      <c r="Q35" s="70"/>
      <c r="R35" s="70"/>
      <c r="S35" s="70"/>
      <c r="T35" s="135"/>
      <c r="U35" s="135"/>
      <c r="V35" s="135"/>
      <c r="W35" s="135"/>
      <c r="X35" s="135"/>
      <c r="Y35" s="70"/>
      <c r="Z35" s="70"/>
      <c r="AA35" s="70"/>
      <c r="AB35" s="70"/>
      <c r="AC35" s="135" t="s">
        <v>134</v>
      </c>
      <c r="AD35" s="135"/>
      <c r="AE35" s="135"/>
      <c r="AF35" s="135"/>
      <c r="AG35" s="135"/>
      <c r="AH35" s="98"/>
    </row>
    <row r="36" spans="1:35" x14ac:dyDescent="0.2">
      <c r="A36" s="97"/>
      <c r="B36" s="70"/>
      <c r="C36" s="70"/>
      <c r="D36" s="70"/>
      <c r="E36" s="70"/>
      <c r="F36" s="70"/>
      <c r="G36" s="70"/>
      <c r="H36" s="70"/>
      <c r="I36" s="70"/>
      <c r="J36" s="71"/>
      <c r="K36" s="71"/>
      <c r="L36" s="71"/>
      <c r="M36" s="71" t="s">
        <v>52</v>
      </c>
      <c r="N36" s="71"/>
      <c r="O36" s="71"/>
      <c r="P36" s="71"/>
      <c r="Q36" s="70"/>
      <c r="R36" s="70"/>
      <c r="S36" s="70"/>
      <c r="T36" s="136"/>
      <c r="U36" s="136"/>
      <c r="V36" s="136"/>
      <c r="W36" s="136"/>
      <c r="X36" s="136"/>
      <c r="Y36" s="70"/>
      <c r="Z36" s="70"/>
      <c r="AA36" s="70"/>
      <c r="AB36" s="70"/>
      <c r="AC36" s="136" t="s">
        <v>135</v>
      </c>
      <c r="AD36" s="136"/>
      <c r="AE36" s="136"/>
      <c r="AF36" s="136"/>
      <c r="AG36" s="136"/>
      <c r="AH36" s="98"/>
      <c r="AI36" s="2"/>
    </row>
    <row r="37" spans="1:35" x14ac:dyDescent="0.2">
      <c r="A37" s="97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92"/>
      <c r="AE37" s="93"/>
      <c r="AF37" s="94"/>
      <c r="AG37" s="71"/>
      <c r="AH37" s="99"/>
      <c r="AI37" s="2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3"/>
      <c r="AH38" s="105"/>
    </row>
    <row r="42" spans="1:35" x14ac:dyDescent="0.2">
      <c r="G42" s="2" t="s">
        <v>50</v>
      </c>
      <c r="O42" s="2" t="s">
        <v>50</v>
      </c>
      <c r="X42" s="2" t="s">
        <v>50</v>
      </c>
    </row>
    <row r="43" spans="1:35" x14ac:dyDescent="0.2">
      <c r="W43" s="2" t="s">
        <v>50</v>
      </c>
    </row>
  </sheetData>
  <sheetProtection password="C6EC" sheet="1" objects="1" scenarios="1"/>
  <mergeCells count="38">
    <mergeCell ref="T35:X35"/>
    <mergeCell ref="T36:X36"/>
    <mergeCell ref="AC35:AG35"/>
    <mergeCell ref="AC36:AG36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L3:L4"/>
    <mergeCell ref="I3:I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13" zoomScale="90" zoomScaleNormal="90" workbookViewId="0">
      <selection activeCell="AI28" sqref="AI2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1" t="s">
        <v>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3"/>
    </row>
    <row r="2" spans="1:34" s="4" customFormat="1" ht="20.100000000000001" customHeight="1" x14ac:dyDescent="0.2">
      <c r="A2" s="134" t="s">
        <v>21</v>
      </c>
      <c r="B2" s="129" t="s">
        <v>132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30"/>
      <c r="AH2" s="7"/>
    </row>
    <row r="3" spans="1:34" s="5" customFormat="1" ht="20.100000000000001" customHeight="1" x14ac:dyDescent="0.2">
      <c r="A3" s="134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72" t="s">
        <v>40</v>
      </c>
      <c r="AH3" s="8"/>
    </row>
    <row r="4" spans="1:34" s="5" customFormat="1" ht="20.100000000000001" customHeight="1" x14ac:dyDescent="0.2">
      <c r="A4" s="134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72" t="s">
        <v>39</v>
      </c>
      <c r="AH4" s="8"/>
    </row>
    <row r="5" spans="1:34" s="5" customFormat="1" ht="20.100000000000001" customHeight="1" x14ac:dyDescent="0.2">
      <c r="A5" s="73" t="s">
        <v>45</v>
      </c>
      <c r="B5" s="14">
        <f>[1]Março!$E$5</f>
        <v>76.458333333333329</v>
      </c>
      <c r="C5" s="14">
        <f>[1]Março!$E$6</f>
        <v>73.75</v>
      </c>
      <c r="D5" s="14">
        <f>[1]Março!$E$7</f>
        <v>88.25</v>
      </c>
      <c r="E5" s="14">
        <f>[1]Março!$E$8</f>
        <v>84.666666666666671</v>
      </c>
      <c r="F5" s="14">
        <f>[1]Março!$E$9</f>
        <v>81.375</v>
      </c>
      <c r="G5" s="14">
        <f>[1]Março!$E$10</f>
        <v>86.625</v>
      </c>
      <c r="H5" s="14">
        <f>[1]Março!$E$11</f>
        <v>81.375</v>
      </c>
      <c r="I5" s="14">
        <f>[1]Março!$E$12</f>
        <v>73.25</v>
      </c>
      <c r="J5" s="14">
        <f>[1]Março!$E$13</f>
        <v>68.916666666666671</v>
      </c>
      <c r="K5" s="14">
        <f>[1]Março!$E$14</f>
        <v>84.583333333333329</v>
      </c>
      <c r="L5" s="14">
        <f>[1]Março!$E$15</f>
        <v>78.083333333333329</v>
      </c>
      <c r="M5" s="14">
        <f>[1]Março!$E$16</f>
        <v>73.125</v>
      </c>
      <c r="N5" s="14">
        <f>[1]Março!$E$17</f>
        <v>75.291666666666671</v>
      </c>
      <c r="O5" s="14">
        <f>[1]Março!$E$18</f>
        <v>74</v>
      </c>
      <c r="P5" s="14">
        <f>[1]Março!$E$19</f>
        <v>69.916666666666671</v>
      </c>
      <c r="Q5" s="14">
        <f>[1]Março!$E$20</f>
        <v>67.541666666666671</v>
      </c>
      <c r="R5" s="14">
        <f>[1]Março!$E$21</f>
        <v>73.583333333333329</v>
      </c>
      <c r="S5" s="14">
        <f>[1]Março!$E$22</f>
        <v>87.208333333333329</v>
      </c>
      <c r="T5" s="14">
        <f>[1]Março!$E$23</f>
        <v>83.208333333333329</v>
      </c>
      <c r="U5" s="14">
        <f>[1]Março!$E$24</f>
        <v>82.166666666666671</v>
      </c>
      <c r="V5" s="14">
        <f>[1]Março!$E$25</f>
        <v>73.5</v>
      </c>
      <c r="W5" s="14">
        <f>[1]Março!$E$26</f>
        <v>70.791666666666671</v>
      </c>
      <c r="X5" s="14">
        <f>[1]Março!$E$27</f>
        <v>78.458333333333329</v>
      </c>
      <c r="Y5" s="14">
        <f>[1]Março!$E$28</f>
        <v>75</v>
      </c>
      <c r="Z5" s="14">
        <f>[1]Março!$E$29</f>
        <v>72.458333333333329</v>
      </c>
      <c r="AA5" s="14">
        <f>[1]Março!$E$30</f>
        <v>74.833333333333329</v>
      </c>
      <c r="AB5" s="14">
        <f>[1]Março!$E$31</f>
        <v>84.583333333333329</v>
      </c>
      <c r="AC5" s="14">
        <f>[1]Março!$E$32</f>
        <v>79.25</v>
      </c>
      <c r="AD5" s="14">
        <f>[1]Março!$E$33</f>
        <v>74.958333333333329</v>
      </c>
      <c r="AE5" s="14">
        <f>[1]Março!$E$34</f>
        <v>71.208333333333329</v>
      </c>
      <c r="AF5" s="14">
        <f>[1]Março!$E$35</f>
        <v>72.291666666666671</v>
      </c>
      <c r="AG5" s="74">
        <f>AVERAGE(B5:AF5)</f>
        <v>77.119623655913983</v>
      </c>
      <c r="AH5" s="8"/>
    </row>
    <row r="6" spans="1:34" ht="17.100000000000001" customHeight="1" x14ac:dyDescent="0.2">
      <c r="A6" s="73" t="s">
        <v>0</v>
      </c>
      <c r="B6" s="14">
        <f>[2]Março!$E$5</f>
        <v>75.083333333333329</v>
      </c>
      <c r="C6" s="14">
        <f>[2]Março!$E$6</f>
        <v>89.416666666666671</v>
      </c>
      <c r="D6" s="14">
        <f>[2]Março!$E$7</f>
        <v>84.541666666666671</v>
      </c>
      <c r="E6" s="14">
        <f>[2]Março!$E$8</f>
        <v>81.083333333333329</v>
      </c>
      <c r="F6" s="14">
        <f>[2]Março!$E$9</f>
        <v>87.125</v>
      </c>
      <c r="G6" s="14">
        <f>[2]Março!$E$10</f>
        <v>82.375</v>
      </c>
      <c r="H6" s="14">
        <f>[2]Março!$E$11</f>
        <v>74.708333333333329</v>
      </c>
      <c r="I6" s="14">
        <f>[2]Março!$E$12</f>
        <v>72.166666666666671</v>
      </c>
      <c r="J6" s="14">
        <f>[2]Março!$E$13</f>
        <v>60.166666666666664</v>
      </c>
      <c r="K6" s="14">
        <f>[2]Março!$E$14</f>
        <v>59.5</v>
      </c>
      <c r="L6" s="14">
        <f>[2]Março!$E$15</f>
        <v>66.625</v>
      </c>
      <c r="M6" s="14">
        <f>[2]Março!$E$16</f>
        <v>74.958333333333329</v>
      </c>
      <c r="N6" s="14">
        <f>[2]Março!$E$17</f>
        <v>77.625</v>
      </c>
      <c r="O6" s="14">
        <f>[2]Março!$E$18</f>
        <v>68.416666666666671</v>
      </c>
      <c r="P6" s="14">
        <f>[2]Março!$E$19</f>
        <v>72.791666666666671</v>
      </c>
      <c r="Q6" s="14">
        <f>[2]Março!$E$20</f>
        <v>80.541666666666671</v>
      </c>
      <c r="R6" s="14">
        <f>[2]Março!$E$21</f>
        <v>85.041666666666671</v>
      </c>
      <c r="S6" s="14">
        <f>[2]Março!$E$22</f>
        <v>85.166666666666671</v>
      </c>
      <c r="T6" s="14">
        <f>[2]Março!$E$23</f>
        <v>87</v>
      </c>
      <c r="U6" s="14">
        <f>[2]Março!$E$24</f>
        <v>80.625</v>
      </c>
      <c r="V6" s="14">
        <f>[2]Março!$E$25</f>
        <v>72.75</v>
      </c>
      <c r="W6" s="14">
        <f>[2]Março!$E$26</f>
        <v>71.75</v>
      </c>
      <c r="X6" s="14">
        <f>[2]Março!$E$27</f>
        <v>70.625</v>
      </c>
      <c r="Y6" s="14">
        <f>[2]Março!$E$28</f>
        <v>71.125</v>
      </c>
      <c r="Z6" s="14">
        <f>[2]Março!$E$29</f>
        <v>70.25</v>
      </c>
      <c r="AA6" s="14">
        <f>[2]Março!$E$30</f>
        <v>89.541666666666671</v>
      </c>
      <c r="AB6" s="14">
        <f>[2]Março!$E$31</f>
        <v>87.333333333333329</v>
      </c>
      <c r="AC6" s="14">
        <f>[2]Março!$E$32</f>
        <v>81.625</v>
      </c>
      <c r="AD6" s="14">
        <f>[2]Março!$E$33</f>
        <v>74.208333333333329</v>
      </c>
      <c r="AE6" s="14">
        <f>[2]Março!$E$34</f>
        <v>71.916666666666671</v>
      </c>
      <c r="AF6" s="14">
        <f>[2]Março!$E$35</f>
        <v>71.375</v>
      </c>
      <c r="AG6" s="75">
        <f t="shared" ref="AG6:AG19" si="1">AVERAGE(B6:AF6)</f>
        <v>76.692204301075293</v>
      </c>
    </row>
    <row r="7" spans="1:34" ht="17.100000000000001" customHeight="1" x14ac:dyDescent="0.2">
      <c r="A7" s="73" t="s">
        <v>1</v>
      </c>
      <c r="B7" s="14">
        <f>[3]Março!$E$5</f>
        <v>77.666666666666671</v>
      </c>
      <c r="C7" s="14">
        <f>[3]Março!$E$6</f>
        <v>77.583333333333329</v>
      </c>
      <c r="D7" s="14">
        <f>[3]Março!$E$7</f>
        <v>72.083333333333329</v>
      </c>
      <c r="E7" s="14">
        <f>[3]Março!$E$8</f>
        <v>72.75</v>
      </c>
      <c r="F7" s="14">
        <f>[3]Março!$E$9</f>
        <v>83.375</v>
      </c>
      <c r="G7" s="14">
        <f>[3]Março!$E$10</f>
        <v>79.541666666666671</v>
      </c>
      <c r="H7" s="14">
        <f>[3]Março!$E$11</f>
        <v>76.875</v>
      </c>
      <c r="I7" s="14">
        <f>[3]Março!$E$12</f>
        <v>70.666666666666671</v>
      </c>
      <c r="J7" s="14">
        <f>[3]Março!$E$13</f>
        <v>62.875</v>
      </c>
      <c r="K7" s="14">
        <f>[3]Março!$E$14</f>
        <v>66.083333333333329</v>
      </c>
      <c r="L7" s="14">
        <f>[3]Março!$E$15</f>
        <v>60.083333333333336</v>
      </c>
      <c r="M7" s="14">
        <f>[3]Março!$E$16</f>
        <v>65.791666666666671</v>
      </c>
      <c r="N7" s="14">
        <f>[3]Março!$E$17</f>
        <v>66.041666666666671</v>
      </c>
      <c r="O7" s="14">
        <f>[3]Março!$E$18</f>
        <v>71</v>
      </c>
      <c r="P7" s="14">
        <f>[3]Março!$E$19</f>
        <v>59.541666666666664</v>
      </c>
      <c r="Q7" s="14">
        <f>[3]Março!$E$20</f>
        <v>70.666666666666671</v>
      </c>
      <c r="R7" s="14">
        <f>[3]Março!$E$21</f>
        <v>77.916666666666671</v>
      </c>
      <c r="S7" s="14">
        <f>[3]Março!$E$22</f>
        <v>67.458333333333329</v>
      </c>
      <c r="T7" s="14">
        <f>[3]Março!$E$23</f>
        <v>69.416666666666671</v>
      </c>
      <c r="U7" s="14">
        <f>[3]Março!$E$24</f>
        <v>60.708333333333336</v>
      </c>
      <c r="V7" s="14">
        <f>[3]Março!$E$25</f>
        <v>54.5</v>
      </c>
      <c r="W7" s="14">
        <f>[3]Março!$E$26</f>
        <v>60.916666666666664</v>
      </c>
      <c r="X7" s="14">
        <f>[3]Março!$E$27</f>
        <v>74.083333333333329</v>
      </c>
      <c r="Y7" s="14">
        <f>[3]Março!$E$28</f>
        <v>59.458333333333336</v>
      </c>
      <c r="Z7" s="14">
        <f>[3]Março!$E$29</f>
        <v>64.041666666666671</v>
      </c>
      <c r="AA7" s="14">
        <f>[3]Março!$E$30</f>
        <v>68.625</v>
      </c>
      <c r="AB7" s="14">
        <f>[3]Março!$E$31</f>
        <v>71.791666666666671</v>
      </c>
      <c r="AC7" s="14">
        <f>[3]Março!$E$32</f>
        <v>63.791666666666664</v>
      </c>
      <c r="AD7" s="14">
        <f>[3]Março!$E$33</f>
        <v>57.125</v>
      </c>
      <c r="AE7" s="14">
        <f>[3]Março!$E$34</f>
        <v>50.541666666666664</v>
      </c>
      <c r="AF7" s="14">
        <f>[3]Março!$E$35</f>
        <v>44.625</v>
      </c>
      <c r="AG7" s="75">
        <f t="shared" si="1"/>
        <v>67.020161290322577</v>
      </c>
    </row>
    <row r="8" spans="1:34" ht="17.100000000000001" customHeight="1" x14ac:dyDescent="0.2">
      <c r="A8" s="73" t="s">
        <v>55</v>
      </c>
      <c r="B8" s="14">
        <f>[4]Março!$E$5</f>
        <v>71.173913043478265</v>
      </c>
      <c r="C8" s="14">
        <f>[4]Março!$E$6</f>
        <v>74.444444444444443</v>
      </c>
      <c r="D8" s="14">
        <f>[4]Março!$E$7</f>
        <v>84.75</v>
      </c>
      <c r="E8" s="14">
        <f>[4]Março!$E$8</f>
        <v>78.181818181818187</v>
      </c>
      <c r="F8" s="14">
        <f>[4]Março!$E$9</f>
        <v>85.375</v>
      </c>
      <c r="G8" s="14">
        <f>[4]Março!$E$10</f>
        <v>64.166666666666671</v>
      </c>
      <c r="H8" s="14">
        <f>[4]Março!$E$11</f>
        <v>74.117647058823536</v>
      </c>
      <c r="I8" s="14">
        <f>[4]Março!$E$12</f>
        <v>73.473684210526315</v>
      </c>
      <c r="J8" s="14">
        <f>[4]Março!$E$13</f>
        <v>71.36363636363636</v>
      </c>
      <c r="K8" s="14">
        <f>[4]Março!$E$14</f>
        <v>69.826086956521735</v>
      </c>
      <c r="L8" s="14">
        <f>[4]Março!$E$15</f>
        <v>70.4375</v>
      </c>
      <c r="M8" s="14">
        <f>[4]Março!$E$16</f>
        <v>70.5</v>
      </c>
      <c r="N8" s="14">
        <f>[4]Março!$E$17</f>
        <v>72.10526315789474</v>
      </c>
      <c r="O8" s="14">
        <f>[4]Março!$E$18</f>
        <v>75.952380952380949</v>
      </c>
      <c r="P8" s="14">
        <f>[4]Março!$E$19</f>
        <v>74.521739130434781</v>
      </c>
      <c r="Q8" s="14">
        <f>[4]Março!$E$20</f>
        <v>70.291666666666671</v>
      </c>
      <c r="R8" s="14">
        <f>[4]Março!$E$21</f>
        <v>84.565217391304344</v>
      </c>
      <c r="S8" s="14">
        <f>[4]Março!$E$22</f>
        <v>90.21052631578948</v>
      </c>
      <c r="T8" s="14">
        <f>[4]Março!$E$23</f>
        <v>83.4</v>
      </c>
      <c r="U8" s="14">
        <f>[4]Março!$E$24</f>
        <v>76.904761904761898</v>
      </c>
      <c r="V8" s="14">
        <f>[4]Março!$E$25</f>
        <v>65.416666666666671</v>
      </c>
      <c r="W8" s="14">
        <f>[4]Março!$E$26</f>
        <v>66.291666666666671</v>
      </c>
      <c r="X8" s="14">
        <f>[4]Março!$E$27</f>
        <v>61.041666666666664</v>
      </c>
      <c r="Y8" s="14">
        <f>[4]Março!$E$28</f>
        <v>62.708333333333336</v>
      </c>
      <c r="Z8" s="14">
        <f>[4]Março!$E$29</f>
        <v>59.125</v>
      </c>
      <c r="AA8" s="14">
        <f>[4]Março!$E$30</f>
        <v>71.086956521739125</v>
      </c>
      <c r="AB8" s="14">
        <f>[4]Março!$E$31</f>
        <v>76.909090909090907</v>
      </c>
      <c r="AC8" s="14">
        <f>[4]Março!$E$32</f>
        <v>74.041666666666671</v>
      </c>
      <c r="AD8" s="14">
        <f>[4]Março!$E$33</f>
        <v>65.333333333333329</v>
      </c>
      <c r="AE8" s="14">
        <f>[4]Março!$E$34</f>
        <v>59.25</v>
      </c>
      <c r="AF8" s="14">
        <f>[4]Março!$E$35</f>
        <v>57.166666666666664</v>
      </c>
      <c r="AG8" s="75">
        <f t="shared" ref="AG8" si="2">AVERAGE(B8:AF8)</f>
        <v>72.068806447612204</v>
      </c>
    </row>
    <row r="9" spans="1:34" ht="17.100000000000001" customHeight="1" x14ac:dyDescent="0.2">
      <c r="A9" s="73" t="s">
        <v>46</v>
      </c>
      <c r="B9" s="14">
        <f>[5]Março!$E$5</f>
        <v>31.5</v>
      </c>
      <c r="C9" s="14" t="str">
        <f>[5]Março!$E$6</f>
        <v>*</v>
      </c>
      <c r="D9" s="14">
        <f>[5]Março!$E$7</f>
        <v>20.333333333333332</v>
      </c>
      <c r="E9" s="14" t="str">
        <f>[5]Março!$E$8</f>
        <v>*</v>
      </c>
      <c r="F9" s="14">
        <f>[5]Março!$E$9</f>
        <v>39</v>
      </c>
      <c r="G9" s="14" t="str">
        <f>[5]Março!$E$10</f>
        <v>*</v>
      </c>
      <c r="H9" s="14" t="str">
        <f>[5]Março!$E$11</f>
        <v>*</v>
      </c>
      <c r="I9" s="14" t="str">
        <f>[5]Março!$E$12</f>
        <v>*</v>
      </c>
      <c r="J9" s="14" t="str">
        <f>[5]Março!$E$13</f>
        <v>*</v>
      </c>
      <c r="K9" s="14" t="str">
        <f>[5]Março!$E$14</f>
        <v>*</v>
      </c>
      <c r="L9" s="14" t="str">
        <f>[5]Março!$E$15</f>
        <v>*</v>
      </c>
      <c r="M9" s="14" t="str">
        <f>[5]Março!$E$16</f>
        <v>*</v>
      </c>
      <c r="N9" s="14" t="str">
        <f>[5]Março!$E$17</f>
        <v>*</v>
      </c>
      <c r="O9" s="14" t="str">
        <f>[5]Março!$E$18</f>
        <v>*</v>
      </c>
      <c r="P9" s="14" t="str">
        <f>[5]Março!$E$19</f>
        <v>*</v>
      </c>
      <c r="Q9" s="14">
        <f>[5]Março!$E$20</f>
        <v>42.5</v>
      </c>
      <c r="R9" s="14" t="str">
        <f>[5]Março!$E$21</f>
        <v>*</v>
      </c>
      <c r="S9" s="14" t="str">
        <f>[5]Março!$E$22</f>
        <v>*</v>
      </c>
      <c r="T9" s="14" t="str">
        <f>[5]Março!$E$23</f>
        <v>*</v>
      </c>
      <c r="U9" s="14">
        <f>[5]Março!$E$24</f>
        <v>26</v>
      </c>
      <c r="V9" s="14" t="str">
        <f>[5]Março!$E$25</f>
        <v>*</v>
      </c>
      <c r="W9" s="14" t="str">
        <f>[5]Março!$E$26</f>
        <v>*</v>
      </c>
      <c r="X9" s="14" t="str">
        <f>[5]Março!$E$27</f>
        <v>*</v>
      </c>
      <c r="Y9" s="14" t="str">
        <f>[5]Março!$E$28</f>
        <v>*</v>
      </c>
      <c r="Z9" s="14" t="str">
        <f>[5]Março!$E$29</f>
        <v>*</v>
      </c>
      <c r="AA9" s="14">
        <f>[5]Março!$E$30</f>
        <v>31</v>
      </c>
      <c r="AB9" s="14" t="str">
        <f>[5]Março!$E$31</f>
        <v>*</v>
      </c>
      <c r="AC9" s="14" t="str">
        <f>[5]Março!$E$32</f>
        <v>*</v>
      </c>
      <c r="AD9" s="14" t="str">
        <f>[5]Março!$E$33</f>
        <v>*</v>
      </c>
      <c r="AE9" s="14" t="str">
        <f>[5]Março!$E$34</f>
        <v>*</v>
      </c>
      <c r="AF9" s="14" t="str">
        <f>[5]Março!$E$35</f>
        <v>*</v>
      </c>
      <c r="AG9" s="75">
        <f t="shared" si="1"/>
        <v>31.722222222222218</v>
      </c>
    </row>
    <row r="10" spans="1:34" ht="17.100000000000001" customHeight="1" x14ac:dyDescent="0.2">
      <c r="A10" s="73" t="s">
        <v>2</v>
      </c>
      <c r="B10" s="14">
        <f>[6]Março!$E$5</f>
        <v>85.541666666666671</v>
      </c>
      <c r="C10" s="14">
        <f>[6]Março!$E$6</f>
        <v>87.708333333333329</v>
      </c>
      <c r="D10" s="14">
        <f>[6]Março!$E$7</f>
        <v>78.916666666666671</v>
      </c>
      <c r="E10" s="14">
        <f>[6]Março!$E$8</f>
        <v>80.458333333333329</v>
      </c>
      <c r="F10" s="14">
        <f>[6]Março!$E$9</f>
        <v>84.791666666666671</v>
      </c>
      <c r="G10" s="14">
        <f>[6]Março!$E$10</f>
        <v>82.958333333333329</v>
      </c>
      <c r="H10" s="14">
        <f>[6]Março!$E$11</f>
        <v>80.833333333333329</v>
      </c>
      <c r="I10" s="14">
        <f>[6]Março!$E$12</f>
        <v>75.791666666666671</v>
      </c>
      <c r="J10" s="14">
        <f>[6]Março!$E$13</f>
        <v>69.291666666666671</v>
      </c>
      <c r="K10" s="14">
        <f>[6]Março!$E$14</f>
        <v>74.833333333333329</v>
      </c>
      <c r="L10" s="14">
        <f>[6]Março!$E$15</f>
        <v>70.5</v>
      </c>
      <c r="M10" s="14">
        <f>[6]Março!$E$16</f>
        <v>69.583333333333329</v>
      </c>
      <c r="N10" s="14">
        <f>[6]Março!$E$17</f>
        <v>76.125</v>
      </c>
      <c r="O10" s="14">
        <f>[6]Março!$E$18</f>
        <v>82.5</v>
      </c>
      <c r="P10" s="14">
        <f>[6]Março!$E$19</f>
        <v>71.458333333333329</v>
      </c>
      <c r="Q10" s="14">
        <f>[6]Março!$E$20</f>
        <v>72.75</v>
      </c>
      <c r="R10" s="14">
        <f>[6]Março!$E$21</f>
        <v>86.666666666666671</v>
      </c>
      <c r="S10" s="14">
        <f>[6]Março!$E$22</f>
        <v>86.666666666666671</v>
      </c>
      <c r="T10" s="14">
        <f>[6]Março!$E$23</f>
        <v>81.125</v>
      </c>
      <c r="U10" s="14">
        <f>[6]Março!$E$24</f>
        <v>75.875</v>
      </c>
      <c r="V10" s="14">
        <f>[6]Março!$E$25</f>
        <v>65.875</v>
      </c>
      <c r="W10" s="14">
        <f>[6]Março!$E$26</f>
        <v>71.458333333333329</v>
      </c>
      <c r="X10" s="14">
        <f>[6]Março!$E$27</f>
        <v>73.625</v>
      </c>
      <c r="Y10" s="14">
        <f>[6]Março!$E$28</f>
        <v>74.916666666666671</v>
      </c>
      <c r="Z10" s="14">
        <f>[6]Março!$E$29</f>
        <v>74.875</v>
      </c>
      <c r="AA10" s="14">
        <f>[6]Março!$E$30</f>
        <v>84</v>
      </c>
      <c r="AB10" s="14">
        <f>[6]Março!$E$31</f>
        <v>85.708333333333329</v>
      </c>
      <c r="AC10" s="14">
        <f>[6]Março!$E$32</f>
        <v>76.125</v>
      </c>
      <c r="AD10" s="14">
        <f>[6]Março!$E$33</f>
        <v>65.583333333333329</v>
      </c>
      <c r="AE10" s="14">
        <f>[6]Março!$E$34</f>
        <v>62.125</v>
      </c>
      <c r="AF10" s="14">
        <f>[6]Março!$E$35</f>
        <v>58.291666666666664</v>
      </c>
      <c r="AG10" s="75">
        <f t="shared" si="1"/>
        <v>76.353494623655919</v>
      </c>
    </row>
    <row r="11" spans="1:34" ht="17.100000000000001" customHeight="1" x14ac:dyDescent="0.2">
      <c r="A11" s="73" t="s">
        <v>3</v>
      </c>
      <c r="B11" s="14">
        <f>[7]Março!$E$5</f>
        <v>76.833333333333329</v>
      </c>
      <c r="C11" s="14">
        <f>[7]Março!$E$6</f>
        <v>76.083333333333329</v>
      </c>
      <c r="D11" s="14">
        <f>[7]Março!$E$7</f>
        <v>74.583333333333329</v>
      </c>
      <c r="E11" s="14">
        <f>[7]Março!$E$8</f>
        <v>76.916666666666671</v>
      </c>
      <c r="F11" s="14">
        <f>[7]Março!$E$9</f>
        <v>86.375</v>
      </c>
      <c r="G11" s="14">
        <f>[7]Março!$E$10</f>
        <v>86.217391304347828</v>
      </c>
      <c r="H11" s="14">
        <f>[7]Março!$E$11</f>
        <v>77.166666666666671</v>
      </c>
      <c r="I11" s="14">
        <f>[7]Março!$E$12</f>
        <v>71.25</v>
      </c>
      <c r="J11" s="14">
        <f>[7]Março!$E$13</f>
        <v>64.875</v>
      </c>
      <c r="K11" s="14">
        <f>[7]Março!$E$14</f>
        <v>74.75</v>
      </c>
      <c r="L11" s="14">
        <f>[7]Março!$E$15</f>
        <v>75.041666666666671</v>
      </c>
      <c r="M11" s="14">
        <f>[7]Março!$E$16</f>
        <v>67.791666666666671</v>
      </c>
      <c r="N11" s="14">
        <f>[7]Março!$E$17</f>
        <v>67.291666666666671</v>
      </c>
      <c r="O11" s="14">
        <f>[7]Março!$E$18</f>
        <v>72.916666666666671</v>
      </c>
      <c r="P11" s="14">
        <f>[7]Março!$E$19</f>
        <v>69.416666666666671</v>
      </c>
      <c r="Q11" s="14">
        <f>[7]Março!$E$20</f>
        <v>73.166666666666671</v>
      </c>
      <c r="R11" s="14">
        <f>[7]Março!$E$21</f>
        <v>73.625</v>
      </c>
      <c r="S11" s="14">
        <f>[7]Março!$E$22</f>
        <v>85.347826086956516</v>
      </c>
      <c r="T11" s="14">
        <f>[7]Março!$E$23</f>
        <v>78.333333333333329</v>
      </c>
      <c r="U11" s="14">
        <f>[7]Março!$E$24</f>
        <v>78.5</v>
      </c>
      <c r="V11" s="14">
        <f>[7]Março!$E$25</f>
        <v>68.666666666666671</v>
      </c>
      <c r="W11" s="14">
        <f>[7]Março!$E$26</f>
        <v>73.708333333333329</v>
      </c>
      <c r="X11" s="14">
        <f>[7]Março!$E$27</f>
        <v>72.041666666666671</v>
      </c>
      <c r="Y11" s="14">
        <f>[7]Março!$E$28</f>
        <v>72.625</v>
      </c>
      <c r="Z11" s="14">
        <f>[7]Março!$E$29</f>
        <v>67.708333333333329</v>
      </c>
      <c r="AA11" s="14">
        <f>[7]Março!$E$30</f>
        <v>78.291666666666671</v>
      </c>
      <c r="AB11" s="14">
        <f>[7]Março!$E$31</f>
        <v>86.333333333333329</v>
      </c>
      <c r="AC11" s="14">
        <f>[7]Março!$E$32</f>
        <v>83.791666666666671</v>
      </c>
      <c r="AD11" s="14">
        <f>[7]Março!$E$33</f>
        <v>71.416666666666671</v>
      </c>
      <c r="AE11" s="14">
        <f>[7]Março!$E$34</f>
        <v>66.625</v>
      </c>
      <c r="AF11" s="14">
        <f>[7]Março!$E$35</f>
        <v>64</v>
      </c>
      <c r="AG11" s="75">
        <f t="shared" si="1"/>
        <v>74.570652173913032</v>
      </c>
    </row>
    <row r="12" spans="1:34" ht="17.100000000000001" customHeight="1" x14ac:dyDescent="0.2">
      <c r="A12" s="73" t="s">
        <v>4</v>
      </c>
      <c r="B12" s="14">
        <f>[8]Março!$E$5</f>
        <v>79.666666666666671</v>
      </c>
      <c r="C12" s="14">
        <f>[8]Março!$E$6</f>
        <v>78.291666666666671</v>
      </c>
      <c r="D12" s="14">
        <f>[8]Março!$E$7</f>
        <v>76.5</v>
      </c>
      <c r="E12" s="14">
        <f>[8]Março!$E$8</f>
        <v>82.458333333333329</v>
      </c>
      <c r="F12" s="14">
        <f>[8]Março!$E$9</f>
        <v>89.583333333333329</v>
      </c>
      <c r="G12" s="14">
        <f>[8]Março!$E$10</f>
        <v>80.75</v>
      </c>
      <c r="H12" s="14">
        <f>[8]Março!$E$11</f>
        <v>80.166666666666671</v>
      </c>
      <c r="I12" s="14">
        <f>[8]Março!$E$12</f>
        <v>70.5</v>
      </c>
      <c r="J12" s="14">
        <f>[8]Março!$E$13</f>
        <v>66.708333333333329</v>
      </c>
      <c r="K12" s="14">
        <f>[8]Março!$E$14</f>
        <v>80.625</v>
      </c>
      <c r="L12" s="14">
        <f>[8]Março!$E$15</f>
        <v>76.083333333333329</v>
      </c>
      <c r="M12" s="14">
        <f>[8]Março!$E$16</f>
        <v>64.875</v>
      </c>
      <c r="N12" s="14">
        <f>[8]Março!$E$17</f>
        <v>71.291666666666671</v>
      </c>
      <c r="O12" s="14">
        <f>[8]Março!$E$18</f>
        <v>70.75</v>
      </c>
      <c r="P12" s="14">
        <f>[8]Março!$E$19</f>
        <v>68.541666666666671</v>
      </c>
      <c r="Q12" s="14">
        <f>[8]Março!$E$20</f>
        <v>67.708333333333329</v>
      </c>
      <c r="R12" s="14">
        <f>[8]Março!$E$21</f>
        <v>82.916666666666671</v>
      </c>
      <c r="S12" s="14">
        <f>[8]Março!$E$22</f>
        <v>88.625</v>
      </c>
      <c r="T12" s="14">
        <f>[8]Março!$E$23</f>
        <v>65</v>
      </c>
      <c r="U12" s="14" t="str">
        <f>[8]Março!$E$24</f>
        <v>*</v>
      </c>
      <c r="V12" s="14" t="str">
        <f>[8]Março!$E$25</f>
        <v>*</v>
      </c>
      <c r="W12" s="14">
        <f>[8]Março!$E$26</f>
        <v>76</v>
      </c>
      <c r="X12" s="14">
        <f>[8]Março!$E$27</f>
        <v>68.5</v>
      </c>
      <c r="Y12" s="14">
        <f>[8]Março!$E$28</f>
        <v>70</v>
      </c>
      <c r="Z12" s="14">
        <f>[8]Março!$E$29</f>
        <v>71.041666666666671</v>
      </c>
      <c r="AA12" s="14">
        <f>[8]Março!$E$30</f>
        <v>83.541666666666671</v>
      </c>
      <c r="AB12" s="14">
        <f>[8]Março!$E$31</f>
        <v>86</v>
      </c>
      <c r="AC12" s="14">
        <f>[8]Março!$E$32</f>
        <v>86.5</v>
      </c>
      <c r="AD12" s="14">
        <f>[8]Março!$E$33</f>
        <v>72.041666666666671</v>
      </c>
      <c r="AE12" s="14">
        <f>[8]Março!$E$34</f>
        <v>68.625</v>
      </c>
      <c r="AF12" s="14">
        <f>[8]Março!$E$35</f>
        <v>65.25</v>
      </c>
      <c r="AG12" s="75">
        <f t="shared" si="1"/>
        <v>75.466954022988517</v>
      </c>
    </row>
    <row r="13" spans="1:34" ht="17.100000000000001" customHeight="1" x14ac:dyDescent="0.2">
      <c r="A13" s="73" t="s">
        <v>5</v>
      </c>
      <c r="B13" s="14" t="str">
        <f>[9]Março!$E$5</f>
        <v>*</v>
      </c>
      <c r="C13" s="14" t="str">
        <f>[9]Março!$E$6</f>
        <v>*</v>
      </c>
      <c r="D13" s="14" t="str">
        <f>[9]Março!$E$7</f>
        <v>*</v>
      </c>
      <c r="E13" s="14" t="str">
        <f>[9]Março!$E$8</f>
        <v>*</v>
      </c>
      <c r="F13" s="14" t="str">
        <f>[9]Março!$E$9</f>
        <v>*</v>
      </c>
      <c r="G13" s="14" t="str">
        <f>[9]Março!$E$10</f>
        <v>*</v>
      </c>
      <c r="H13" s="14" t="str">
        <f>[9]Março!$E$11</f>
        <v>*</v>
      </c>
      <c r="I13" s="14" t="str">
        <f>[9]Março!$E$12</f>
        <v>*</v>
      </c>
      <c r="J13" s="14" t="str">
        <f>[9]Março!$E$13</f>
        <v>*</v>
      </c>
      <c r="K13" s="14" t="str">
        <f>[9]Março!$E$14</f>
        <v>*</v>
      </c>
      <c r="L13" s="14" t="str">
        <f>[9]Março!$E$15</f>
        <v>*</v>
      </c>
      <c r="M13" s="14" t="str">
        <f>[9]Março!$E$16</f>
        <v>*</v>
      </c>
      <c r="N13" s="14" t="str">
        <f>[9]Março!$E$17</f>
        <v>*</v>
      </c>
      <c r="O13" s="14" t="str">
        <f>[9]Março!$E$18</f>
        <v>*</v>
      </c>
      <c r="P13" s="14" t="str">
        <f>[9]Março!$E$19</f>
        <v>*</v>
      </c>
      <c r="Q13" s="14" t="str">
        <f>[9]Março!$E$20</f>
        <v>*</v>
      </c>
      <c r="R13" s="14" t="str">
        <f>[9]Março!$E$21</f>
        <v>*</v>
      </c>
      <c r="S13" s="14" t="str">
        <f>[9]Março!$E$22</f>
        <v>*</v>
      </c>
      <c r="T13" s="14" t="str">
        <f>[9]Março!$E$23</f>
        <v>*</v>
      </c>
      <c r="U13" s="14" t="str">
        <f>[9]Março!$E$24</f>
        <v>*</v>
      </c>
      <c r="V13" s="14" t="str">
        <f>[9]Março!$E$25</f>
        <v>*</v>
      </c>
      <c r="W13" s="14" t="str">
        <f>[9]Março!$E$26</f>
        <v>*</v>
      </c>
      <c r="X13" s="14" t="str">
        <f>[9]Março!$E$27</f>
        <v>*</v>
      </c>
      <c r="Y13" s="14" t="str">
        <f>[9]Março!$E$28</f>
        <v>*</v>
      </c>
      <c r="Z13" s="14" t="str">
        <f>[9]Março!$E$29</f>
        <v>*</v>
      </c>
      <c r="AA13" s="14" t="str">
        <f>[9]Março!$E$30</f>
        <v>*</v>
      </c>
      <c r="AB13" s="14" t="str">
        <f>[9]Março!$E$31</f>
        <v>*</v>
      </c>
      <c r="AC13" s="14" t="str">
        <f>[9]Março!$E$32</f>
        <v>*</v>
      </c>
      <c r="AD13" s="14" t="str">
        <f>[9]Março!$E$33</f>
        <v>*</v>
      </c>
      <c r="AE13" s="14" t="str">
        <f>[9]Março!$E$34</f>
        <v>*</v>
      </c>
      <c r="AF13" s="14" t="str">
        <f>[9]Março!$E$35</f>
        <v>*</v>
      </c>
      <c r="AG13" s="75" t="s">
        <v>133</v>
      </c>
    </row>
    <row r="14" spans="1:34" ht="17.100000000000001" customHeight="1" x14ac:dyDescent="0.2">
      <c r="A14" s="73" t="s">
        <v>48</v>
      </c>
      <c r="B14" s="14">
        <f>[10]Março!$E$5</f>
        <v>83.291666666666671</v>
      </c>
      <c r="C14" s="14">
        <f>[10]Março!$E$6</f>
        <v>84.541666666666671</v>
      </c>
      <c r="D14" s="14">
        <f>[10]Março!$E$7</f>
        <v>81.625</v>
      </c>
      <c r="E14" s="14">
        <f>[10]Março!$E$8</f>
        <v>79.5</v>
      </c>
      <c r="F14" s="14">
        <f>[10]Março!$E$9</f>
        <v>90.083333333333329</v>
      </c>
      <c r="G14" s="14">
        <f>[10]Março!$E$10</f>
        <v>80.666666666666671</v>
      </c>
      <c r="H14" s="14">
        <f>[10]Março!$E$11</f>
        <v>85.333333333333329</v>
      </c>
      <c r="I14" s="14">
        <f>[10]Março!$E$12</f>
        <v>76.375</v>
      </c>
      <c r="J14" s="14">
        <f>[10]Março!$E$13</f>
        <v>72.416666666666671</v>
      </c>
      <c r="K14" s="14">
        <f>[10]Março!$E$14</f>
        <v>82.541666666666671</v>
      </c>
      <c r="L14" s="14">
        <f>[10]Março!$E$15</f>
        <v>82.416666666666671</v>
      </c>
      <c r="M14" s="14">
        <f>[10]Março!$E$16</f>
        <v>74.833333333333329</v>
      </c>
      <c r="N14" s="14">
        <f>[10]Março!$E$17</f>
        <v>80.583333333333329</v>
      </c>
      <c r="O14" s="14">
        <f>[10]Março!$E$18</f>
        <v>75.625</v>
      </c>
      <c r="P14" s="14">
        <f>[10]Março!$E$19</f>
        <v>79.166666666666671</v>
      </c>
      <c r="Q14" s="14">
        <f>[10]Março!$E$20</f>
        <v>75.5</v>
      </c>
      <c r="R14" s="14">
        <f>[10]Março!$E$21</f>
        <v>88.583333333333329</v>
      </c>
      <c r="S14" s="14">
        <f>[10]Março!$E$22</f>
        <v>85.791666666666671</v>
      </c>
      <c r="T14" s="14">
        <f>[10]Março!$E$23</f>
        <v>88.583333333333329</v>
      </c>
      <c r="U14" s="14">
        <f>[10]Março!$E$24</f>
        <v>85.666666666666671</v>
      </c>
      <c r="V14" s="14">
        <f>[10]Março!$E$25</f>
        <v>79.458333333333329</v>
      </c>
      <c r="W14" s="14">
        <f>[10]Março!$E$26</f>
        <v>82.083333333333329</v>
      </c>
      <c r="X14" s="14">
        <f>[10]Março!$E$27</f>
        <v>83.916666666666671</v>
      </c>
      <c r="Y14" s="14">
        <f>[10]Março!$E$28</f>
        <v>76.166666666666671</v>
      </c>
      <c r="Z14" s="14">
        <f>[10]Março!$E$29</f>
        <v>78.75</v>
      </c>
      <c r="AA14" s="14">
        <f>[10]Março!$E$30</f>
        <v>82.125</v>
      </c>
      <c r="AB14" s="14">
        <f>[10]Março!$E$31</f>
        <v>87.458333333333329</v>
      </c>
      <c r="AC14" s="14">
        <f>[10]Março!$E$32</f>
        <v>88.208333333333329</v>
      </c>
      <c r="AD14" s="14">
        <f>[10]Março!$E$33</f>
        <v>75.791666666666671</v>
      </c>
      <c r="AE14" s="14">
        <f>[10]Março!$E$34</f>
        <v>69.166666666666671</v>
      </c>
      <c r="AF14" s="14">
        <f>[10]Março!$E$35</f>
        <v>66.458333333333329</v>
      </c>
      <c r="AG14" s="75">
        <f>AVERAGE(B14:AF14)</f>
        <v>80.732526881720432</v>
      </c>
    </row>
    <row r="15" spans="1:34" ht="17.100000000000001" customHeight="1" x14ac:dyDescent="0.2">
      <c r="A15" s="73" t="s">
        <v>6</v>
      </c>
      <c r="B15" s="14">
        <f>[11]Março!$E$5</f>
        <v>88.666666666666671</v>
      </c>
      <c r="C15" s="14">
        <f>[11]Março!$E$6</f>
        <v>85.875</v>
      </c>
      <c r="D15" s="14">
        <f>[11]Março!$E$7</f>
        <v>83.333333333333329</v>
      </c>
      <c r="E15" s="14">
        <f>[11]Março!$E$8</f>
        <v>78.791666666666671</v>
      </c>
      <c r="F15" s="14">
        <f>[11]Março!$E$9</f>
        <v>86.583333333333329</v>
      </c>
      <c r="G15" s="14">
        <f>[11]Março!$E$10</f>
        <v>85.708333333333329</v>
      </c>
      <c r="H15" s="14">
        <f>[11]Março!$E$11</f>
        <v>84.625</v>
      </c>
      <c r="I15" s="14">
        <f>[11]Março!$E$12</f>
        <v>79.625</v>
      </c>
      <c r="J15" s="14">
        <f>[11]Março!$E$13</f>
        <v>83.333333333333329</v>
      </c>
      <c r="K15" s="14">
        <f>[11]Março!$E$14</f>
        <v>86.125</v>
      </c>
      <c r="L15" s="14">
        <f>[11]Março!$E$15</f>
        <v>81.125</v>
      </c>
      <c r="M15" s="14">
        <f>[11]Março!$E$16</f>
        <v>77.791666666666671</v>
      </c>
      <c r="N15" s="14">
        <f>[11]Março!$E$17</f>
        <v>80.333333333333329</v>
      </c>
      <c r="O15" s="14">
        <f>[11]Março!$E$18</f>
        <v>75.791666666666671</v>
      </c>
      <c r="P15" s="14">
        <f>[11]Março!$E$19</f>
        <v>77.166666666666671</v>
      </c>
      <c r="Q15" s="14">
        <f>[11]Março!$E$20</f>
        <v>84.791666666666671</v>
      </c>
      <c r="R15" s="14">
        <f>[11]Março!$E$21</f>
        <v>81.208333333333329</v>
      </c>
      <c r="S15" s="14">
        <f>[11]Março!$E$22</f>
        <v>87.625</v>
      </c>
      <c r="T15" s="14">
        <f>[11]Março!$E$23</f>
        <v>82.25</v>
      </c>
      <c r="U15" s="14">
        <f>[11]Março!$E$24</f>
        <v>81.208333333333329</v>
      </c>
      <c r="V15" s="14">
        <f>[11]Março!$E$25</f>
        <v>81.25</v>
      </c>
      <c r="W15" s="14">
        <f>[11]Março!$E$26</f>
        <v>86.25</v>
      </c>
      <c r="X15" s="14">
        <f>[11]Março!$E$27</f>
        <v>80.208333333333329</v>
      </c>
      <c r="Y15" s="14">
        <f>[11]Março!$E$28</f>
        <v>75.958333333333329</v>
      </c>
      <c r="Z15" s="14">
        <f>[11]Março!$E$29</f>
        <v>81.583333333333329</v>
      </c>
      <c r="AA15" s="14">
        <f>[11]Março!$E$30</f>
        <v>83.166666666666671</v>
      </c>
      <c r="AB15" s="14">
        <f>[11]Março!$E$31</f>
        <v>79.416666666666671</v>
      </c>
      <c r="AC15" s="14">
        <f>[11]Março!$E$32</f>
        <v>86.375</v>
      </c>
      <c r="AD15" s="14">
        <f>[11]Março!$E$33</f>
        <v>76.208333333333329</v>
      </c>
      <c r="AE15" s="14">
        <f>[11]Março!$E$34</f>
        <v>73.333333333333329</v>
      </c>
      <c r="AF15" s="14">
        <f>[11]Março!$E$35</f>
        <v>65.333333333333329</v>
      </c>
      <c r="AG15" s="75">
        <f t="shared" si="1"/>
        <v>81.323924731182785</v>
      </c>
    </row>
    <row r="16" spans="1:34" ht="17.100000000000001" customHeight="1" x14ac:dyDescent="0.2">
      <c r="A16" s="73" t="s">
        <v>7</v>
      </c>
      <c r="B16" s="14">
        <f>[12]Março!$E$5</f>
        <v>65.791666666666671</v>
      </c>
      <c r="C16" s="14">
        <f>[12]Março!$E$6</f>
        <v>80.583333333333329</v>
      </c>
      <c r="D16" s="14">
        <f>[12]Março!$E$7</f>
        <v>84.208333333333329</v>
      </c>
      <c r="E16" s="14">
        <f>[12]Março!$E$8</f>
        <v>82.666666666666671</v>
      </c>
      <c r="F16" s="14">
        <f>[12]Março!$E$9</f>
        <v>83.083333333333329</v>
      </c>
      <c r="G16" s="14">
        <f>[12]Março!$E$10</f>
        <v>80.875</v>
      </c>
      <c r="H16" s="14">
        <f>[12]Março!$E$11</f>
        <v>69.791666666666671</v>
      </c>
      <c r="I16" s="14">
        <f>[12]Março!$E$12</f>
        <v>69.541666666666671</v>
      </c>
      <c r="J16" s="14">
        <f>[12]Março!$E$13</f>
        <v>61.541666666666664</v>
      </c>
      <c r="K16" s="14">
        <f>[12]Março!$E$14</f>
        <v>60.375</v>
      </c>
      <c r="L16" s="14">
        <f>[12]Março!$E$15</f>
        <v>76.291666666666671</v>
      </c>
      <c r="M16" s="14">
        <f>[12]Março!$E$16</f>
        <v>70.541666666666671</v>
      </c>
      <c r="N16" s="14">
        <f>[12]Março!$E$17</f>
        <v>83.541666666666671</v>
      </c>
      <c r="O16" s="14">
        <f>[12]Março!$E$18</f>
        <v>67.125</v>
      </c>
      <c r="P16" s="14">
        <f>[12]Março!$E$19</f>
        <v>66.541666666666671</v>
      </c>
      <c r="Q16" s="14">
        <f>[12]Março!$E$20</f>
        <v>75.541666666666671</v>
      </c>
      <c r="R16" s="14">
        <f>[12]Março!$E$21</f>
        <v>88.166666666666671</v>
      </c>
      <c r="S16" s="14">
        <f>[12]Março!$E$22</f>
        <v>84.625</v>
      </c>
      <c r="T16" s="14">
        <f>[12]Março!$E$23</f>
        <v>88.708333333333329</v>
      </c>
      <c r="U16" s="14">
        <f>[12]Março!$E$24</f>
        <v>77.041666666666671</v>
      </c>
      <c r="V16" s="14">
        <f>[12]Março!$E$25</f>
        <v>66.041666666666671</v>
      </c>
      <c r="W16" s="14">
        <f>[12]Março!$E$26</f>
        <v>65.375</v>
      </c>
      <c r="X16" s="14">
        <f>[12]Março!$E$27</f>
        <v>63.833333333333336</v>
      </c>
      <c r="Y16" s="14">
        <f>[12]Março!$E$28</f>
        <v>64.333333333333329</v>
      </c>
      <c r="Z16" s="14">
        <f>[12]Março!$E$29</f>
        <v>62.833333333333336</v>
      </c>
      <c r="AA16" s="14">
        <f>[12]Março!$E$30</f>
        <v>82.333333333333329</v>
      </c>
      <c r="AB16" s="14">
        <f>[12]Março!$E$31</f>
        <v>85.208333333333329</v>
      </c>
      <c r="AC16" s="14">
        <f>[12]Março!$E$32</f>
        <v>76.458333333333329</v>
      </c>
      <c r="AD16" s="14">
        <f>[12]Março!$E$33</f>
        <v>67.291666666666671</v>
      </c>
      <c r="AE16" s="14">
        <f>[12]Março!$E$34</f>
        <v>65.208333333333329</v>
      </c>
      <c r="AF16" s="14">
        <f>[12]Março!$E$35</f>
        <v>62.125</v>
      </c>
      <c r="AG16" s="75">
        <f t="shared" si="1"/>
        <v>73.47177419354837</v>
      </c>
    </row>
    <row r="17" spans="1:35" ht="17.100000000000001" customHeight="1" x14ac:dyDescent="0.2">
      <c r="A17" s="73" t="s">
        <v>8</v>
      </c>
      <c r="B17" s="14">
        <f>[13]Março!$E$5</f>
        <v>78.833333333333329</v>
      </c>
      <c r="C17" s="14">
        <f>[13]Março!$E$6</f>
        <v>88.083333333333329</v>
      </c>
      <c r="D17" s="14">
        <f>[13]Março!$E$7</f>
        <v>85.291666666666671</v>
      </c>
      <c r="E17" s="14">
        <f>[13]Março!$E$8</f>
        <v>87.916666666666671</v>
      </c>
      <c r="F17" s="14">
        <f>[13]Março!$E$9</f>
        <v>94.958333333333329</v>
      </c>
      <c r="G17" s="14">
        <f>[13]Março!$E$10</f>
        <v>86.666666666666671</v>
      </c>
      <c r="H17" s="14">
        <f>[13]Março!$E$11</f>
        <v>81.782608695652172</v>
      </c>
      <c r="I17" s="14">
        <f>[13]Março!$E$12</f>
        <v>77.166666666666671</v>
      </c>
      <c r="J17" s="14">
        <f>[13]Março!$E$13</f>
        <v>67.291666666666671</v>
      </c>
      <c r="K17" s="14">
        <f>[13]Março!$E$14</f>
        <v>63.916666666666664</v>
      </c>
      <c r="L17" s="14">
        <f>[13]Março!$E$15</f>
        <v>74.166666666666671</v>
      </c>
      <c r="M17" s="14">
        <f>[13]Março!$E$16</f>
        <v>75.625</v>
      </c>
      <c r="N17" s="14">
        <f>[13]Março!$E$17</f>
        <v>81</v>
      </c>
      <c r="O17" s="14">
        <f>[13]Março!$E$18</f>
        <v>75.083333333333329</v>
      </c>
      <c r="P17" s="14">
        <f>[13]Março!$E$19</f>
        <v>73.041666666666671</v>
      </c>
      <c r="Q17" s="14">
        <f>[13]Março!$E$20</f>
        <v>79.625</v>
      </c>
      <c r="R17" s="14">
        <f>[13]Março!$E$21</f>
        <v>85.541666666666671</v>
      </c>
      <c r="S17" s="14">
        <f>[13]Março!$E$22</f>
        <v>84.708333333333329</v>
      </c>
      <c r="T17" s="14">
        <f>[13]Março!$E$23</f>
        <v>75.25</v>
      </c>
      <c r="U17" s="14">
        <f>[13]Março!$E$24</f>
        <v>68.458333333333329</v>
      </c>
      <c r="V17" s="14">
        <f>[13]Março!$E$25</f>
        <v>68.458333333333329</v>
      </c>
      <c r="W17" s="14">
        <f>[13]Março!$E$26</f>
        <v>69.875</v>
      </c>
      <c r="X17" s="14">
        <f>[13]Março!$E$27</f>
        <v>69.541666666666671</v>
      </c>
      <c r="Y17" s="14">
        <f>[13]Março!$E$28</f>
        <v>66.416666666666671</v>
      </c>
      <c r="Z17" s="14">
        <f>[13]Março!$E$29</f>
        <v>64.583333333333329</v>
      </c>
      <c r="AA17" s="14">
        <f>[13]Março!$E$30</f>
        <v>84.666666666666671</v>
      </c>
      <c r="AB17" s="14">
        <f>[13]Março!$E$31</f>
        <v>89.041666666666671</v>
      </c>
      <c r="AC17" s="14">
        <f>[13]Março!$E$32</f>
        <v>78.916666666666671</v>
      </c>
      <c r="AD17" s="14">
        <f>[13]Março!$E$33</f>
        <v>73.166666666666671</v>
      </c>
      <c r="AE17" s="14">
        <f>[13]Março!$E$34</f>
        <v>70.166666666666671</v>
      </c>
      <c r="AF17" s="14">
        <f>[13]Março!$E$35</f>
        <v>69</v>
      </c>
      <c r="AG17" s="75">
        <f t="shared" si="1"/>
        <v>77.040030388031767</v>
      </c>
    </row>
    <row r="18" spans="1:35" ht="17.100000000000001" customHeight="1" x14ac:dyDescent="0.2">
      <c r="A18" s="73" t="s">
        <v>9</v>
      </c>
      <c r="B18" s="14">
        <f>[14]Março!$E$5</f>
        <v>69.125</v>
      </c>
      <c r="C18" s="14">
        <f>[14]Março!$E$6</f>
        <v>79.291666666666671</v>
      </c>
      <c r="D18" s="14">
        <f>[14]Março!$E$7</f>
        <v>81.833333333333329</v>
      </c>
      <c r="E18" s="14">
        <f>[14]Março!$E$8</f>
        <v>80.833333333333329</v>
      </c>
      <c r="F18" s="14">
        <f>[14]Março!$E$9</f>
        <v>83.333333333333329</v>
      </c>
      <c r="G18" s="14">
        <f>[14]Março!$E$10</f>
        <v>82.208333333333329</v>
      </c>
      <c r="H18" s="14">
        <f>[14]Março!$E$11</f>
        <v>71.916666666666671</v>
      </c>
      <c r="I18" s="14">
        <f>[14]Março!$E$12</f>
        <v>69.791666666666671</v>
      </c>
      <c r="J18" s="14">
        <f>[14]Março!$E$13</f>
        <v>65</v>
      </c>
      <c r="K18" s="14">
        <f>[14]Março!$E$14</f>
        <v>64.5</v>
      </c>
      <c r="L18" s="14">
        <f>[14]Março!$E$15</f>
        <v>70.833333333333329</v>
      </c>
      <c r="M18" s="14">
        <f>[14]Março!$E$16</f>
        <v>67.541666666666671</v>
      </c>
      <c r="N18" s="14">
        <f>[14]Março!$E$17</f>
        <v>77.375</v>
      </c>
      <c r="O18" s="14">
        <f>[14]Março!$E$18</f>
        <v>65.541666666666671</v>
      </c>
      <c r="P18" s="14">
        <f>[14]Março!$E$19</f>
        <v>69.791666666666671</v>
      </c>
      <c r="Q18" s="14">
        <f>[14]Março!$E$20</f>
        <v>70.125</v>
      </c>
      <c r="R18" s="14">
        <f>[14]Março!$E$21</f>
        <v>76.454545454545453</v>
      </c>
      <c r="S18" s="14">
        <f>[14]Março!$E$22</f>
        <v>82.272727272727266</v>
      </c>
      <c r="T18" s="14">
        <f>[14]Março!$E$23</f>
        <v>77.5</v>
      </c>
      <c r="U18" s="14">
        <f>[14]Março!$E$24</f>
        <v>67.333333333333329</v>
      </c>
      <c r="V18" s="14">
        <f>[14]Março!$E$25</f>
        <v>66.208333333333329</v>
      </c>
      <c r="W18" s="14">
        <f>[14]Março!$E$26</f>
        <v>59.842105263157897</v>
      </c>
      <c r="X18" s="14">
        <f>[14]Março!$E$27</f>
        <v>55.692307692307693</v>
      </c>
      <c r="Y18" s="14">
        <f>[14]Março!$E$28</f>
        <v>46.3</v>
      </c>
      <c r="Z18" s="14">
        <f>[14]Março!$E$29</f>
        <v>45</v>
      </c>
      <c r="AA18" s="14">
        <f>[14]Março!$E$30</f>
        <v>60.2</v>
      </c>
      <c r="AB18" s="14">
        <f>[14]Março!$E$31</f>
        <v>72.125</v>
      </c>
      <c r="AC18" s="14">
        <f>[14]Março!$E$32</f>
        <v>60</v>
      </c>
      <c r="AD18" s="14">
        <f>[14]Março!$E$33</f>
        <v>50.555555555555557</v>
      </c>
      <c r="AE18" s="14">
        <f>[14]Março!$E$34</f>
        <v>49.875</v>
      </c>
      <c r="AF18" s="14">
        <f>[14]Março!$E$35</f>
        <v>50.75</v>
      </c>
      <c r="AG18" s="75">
        <f t="shared" si="1"/>
        <v>67.391954018439591</v>
      </c>
    </row>
    <row r="19" spans="1:35" ht="17.100000000000001" customHeight="1" x14ac:dyDescent="0.2">
      <c r="A19" s="73" t="s">
        <v>47</v>
      </c>
      <c r="B19" s="14">
        <f>[15]Março!$E$5</f>
        <v>76</v>
      </c>
      <c r="C19" s="14">
        <f>[15]Março!$E$6</f>
        <v>81.208333333333329</v>
      </c>
      <c r="D19" s="14">
        <f>[15]Março!$E$7</f>
        <v>77.958333333333329</v>
      </c>
      <c r="E19" s="14">
        <f>[15]Março!$E$8</f>
        <v>83.083333333333329</v>
      </c>
      <c r="F19" s="14">
        <f>[15]Março!$E$9</f>
        <v>94.625</v>
      </c>
      <c r="G19" s="14">
        <f>[15]Março!$E$10</f>
        <v>84.875</v>
      </c>
      <c r="H19" s="14">
        <f>[15]Março!$E$11</f>
        <v>74.291666666666671</v>
      </c>
      <c r="I19" s="14">
        <f>[15]Março!$E$12</f>
        <v>74.958333333333329</v>
      </c>
      <c r="J19" s="14">
        <f>[15]Março!$E$13</f>
        <v>67.666666666666671</v>
      </c>
      <c r="K19" s="14">
        <f>[15]Março!$E$14</f>
        <v>71.708333333333329</v>
      </c>
      <c r="L19" s="14">
        <f>[15]Março!$E$15</f>
        <v>66.458333333333329</v>
      </c>
      <c r="M19" s="14">
        <f>[15]Março!$E$16</f>
        <v>68.75</v>
      </c>
      <c r="N19" s="14">
        <f>[15]Março!$E$17</f>
        <v>72.75</v>
      </c>
      <c r="O19" s="14">
        <f>[15]Março!$E$18</f>
        <v>69.625</v>
      </c>
      <c r="P19" s="14">
        <f>[15]Março!$E$19</f>
        <v>65</v>
      </c>
      <c r="Q19" s="14">
        <f>[15]Março!$E$20</f>
        <v>77.708333333333329</v>
      </c>
      <c r="R19" s="14">
        <f>[15]Março!$E$21</f>
        <v>85.666666666666671</v>
      </c>
      <c r="S19" s="14">
        <f>[15]Março!$E$22</f>
        <v>77.75</v>
      </c>
      <c r="T19" s="14">
        <f>[15]Março!$E$23</f>
        <v>79.083333333333329</v>
      </c>
      <c r="U19" s="14">
        <f>[15]Março!$E$24</f>
        <v>73.625</v>
      </c>
      <c r="V19" s="14">
        <f>[15]Março!$E$25</f>
        <v>65.041666666666671</v>
      </c>
      <c r="W19" s="14">
        <f>[15]Março!$E$26</f>
        <v>64.583333333333329</v>
      </c>
      <c r="X19" s="14">
        <f>[15]Março!$E$27</f>
        <v>78.5</v>
      </c>
      <c r="Y19" s="14">
        <f>[15]Março!$E$28</f>
        <v>73.583333333333329</v>
      </c>
      <c r="Z19" s="14">
        <f>[15]Março!$E$29</f>
        <v>73.916666666666671</v>
      </c>
      <c r="AA19" s="14">
        <f>[15]Março!$E$30</f>
        <v>80.166666666666671</v>
      </c>
      <c r="AB19" s="14">
        <f>[15]Março!$E$31</f>
        <v>81.208333333333329</v>
      </c>
      <c r="AC19" s="14">
        <f>[15]Março!$E$32</f>
        <v>70.791666666666671</v>
      </c>
      <c r="AD19" s="14">
        <f>[15]Março!$E$33</f>
        <v>67.583333333333329</v>
      </c>
      <c r="AE19" s="14">
        <f>[15]Março!$E$34</f>
        <v>59.666666666666664</v>
      </c>
      <c r="AF19" s="14">
        <f>[15]Março!$E$35</f>
        <v>58.416666666666664</v>
      </c>
      <c r="AG19" s="75">
        <f t="shared" si="1"/>
        <v>74.072580645161295</v>
      </c>
    </row>
    <row r="20" spans="1:35" ht="17.100000000000001" customHeight="1" x14ac:dyDescent="0.2">
      <c r="A20" s="73" t="s">
        <v>10</v>
      </c>
      <c r="B20" s="14">
        <f>[16]Março!$E$5</f>
        <v>67.75</v>
      </c>
      <c r="C20" s="14">
        <f>[16]Março!$E$6</f>
        <v>80.625</v>
      </c>
      <c r="D20" s="14">
        <f>[16]Março!$E$7</f>
        <v>82.5</v>
      </c>
      <c r="E20" s="14">
        <f>[16]Março!$E$8</f>
        <v>81.958333333333329</v>
      </c>
      <c r="F20" s="14">
        <f>[16]Março!$E$9</f>
        <v>90.166666666666671</v>
      </c>
      <c r="G20" s="14">
        <f>[16]Março!$E$10</f>
        <v>84.291666666666671</v>
      </c>
      <c r="H20" s="14">
        <f>[16]Março!$E$11</f>
        <v>76.958333333333329</v>
      </c>
      <c r="I20" s="14">
        <f>[16]Março!$E$12</f>
        <v>71.583333333333329</v>
      </c>
      <c r="J20" s="14">
        <f>[16]Março!$E$13</f>
        <v>61.416666666666664</v>
      </c>
      <c r="K20" s="14">
        <f>[16]Março!$E$14</f>
        <v>61.791666666666664</v>
      </c>
      <c r="L20" s="14">
        <f>[16]Março!$E$15</f>
        <v>74.958333333333329</v>
      </c>
      <c r="M20" s="14">
        <f>[16]Março!$E$16</f>
        <v>74.5</v>
      </c>
      <c r="N20" s="14">
        <f>[16]Março!$E$17</f>
        <v>82.833333333333329</v>
      </c>
      <c r="O20" s="14">
        <f>[16]Março!$E$18</f>
        <v>68.75</v>
      </c>
      <c r="P20" s="14">
        <f>[16]Março!$E$19</f>
        <v>68.958333333333329</v>
      </c>
      <c r="Q20" s="14">
        <f>[16]Março!$E$20</f>
        <v>76.625</v>
      </c>
      <c r="R20" s="14">
        <f>[16]Março!$E$21</f>
        <v>86.916666666666671</v>
      </c>
      <c r="S20" s="14">
        <f>[16]Março!$E$22</f>
        <v>85.25</v>
      </c>
      <c r="T20" s="14">
        <f>[16]Março!$E$23</f>
        <v>88</v>
      </c>
      <c r="U20" s="14">
        <f>[16]Março!$E$24</f>
        <v>79</v>
      </c>
      <c r="V20" s="14">
        <f>[16]Março!$E$25</f>
        <v>67.583333333333329</v>
      </c>
      <c r="W20" s="14">
        <f>[16]Março!$E$26</f>
        <v>70.25</v>
      </c>
      <c r="X20" s="14">
        <f>[16]Março!$E$27</f>
        <v>70.791666666666671</v>
      </c>
      <c r="Y20" s="14">
        <f>[16]Março!$E$28</f>
        <v>68.958333333333329</v>
      </c>
      <c r="Z20" s="14">
        <f>[16]Março!$E$29</f>
        <v>63.208333333333336</v>
      </c>
      <c r="AA20" s="14">
        <f>[16]Março!$E$30</f>
        <v>84.708333333333329</v>
      </c>
      <c r="AB20" s="14">
        <f>[16]Março!$E$31</f>
        <v>86.125</v>
      </c>
      <c r="AC20" s="14">
        <f>[16]Março!$E$32</f>
        <v>77.416666666666671</v>
      </c>
      <c r="AD20" s="14">
        <f>[16]Março!$E$33</f>
        <v>67.958333333333329</v>
      </c>
      <c r="AE20" s="14">
        <f>[16]Março!$E$34</f>
        <v>65.625</v>
      </c>
      <c r="AF20" s="14">
        <f>[16]Março!$E$35</f>
        <v>65.666666666666671</v>
      </c>
      <c r="AG20" s="75">
        <f t="shared" ref="AG20:AG32" si="3">AVERAGE(B20:AF20)</f>
        <v>75.262096774193537</v>
      </c>
    </row>
    <row r="21" spans="1:35" ht="17.100000000000001" customHeight="1" x14ac:dyDescent="0.2">
      <c r="A21" s="73" t="s">
        <v>11</v>
      </c>
      <c r="B21" s="14">
        <f>[17]Março!$E$5</f>
        <v>77.083333333333329</v>
      </c>
      <c r="C21" s="14">
        <f>[17]Março!$E$6</f>
        <v>77.166666666666671</v>
      </c>
      <c r="D21" s="14">
        <f>[17]Março!$E$7</f>
        <v>74.083333333333329</v>
      </c>
      <c r="E21" s="14">
        <f>[17]Março!$E$8</f>
        <v>73.208333333333329</v>
      </c>
      <c r="F21" s="14">
        <f>[17]Março!$E$9</f>
        <v>78.291666666666671</v>
      </c>
      <c r="G21" s="14">
        <f>[17]Março!$E$10</f>
        <v>76.5</v>
      </c>
      <c r="H21" s="14">
        <f>[17]Março!$E$11</f>
        <v>68.5</v>
      </c>
      <c r="I21" s="14">
        <f>[17]Março!$E$12</f>
        <v>67.75</v>
      </c>
      <c r="J21" s="14">
        <f>[17]Março!$E$13</f>
        <v>63.916666666666664</v>
      </c>
      <c r="K21" s="14">
        <f>[17]Março!$E$14</f>
        <v>67.666666666666671</v>
      </c>
      <c r="L21" s="14">
        <f>[17]Março!$E$15</f>
        <v>79.583333333333329</v>
      </c>
      <c r="M21" s="14">
        <f>[17]Março!$E$16</f>
        <v>76.916666666666671</v>
      </c>
      <c r="N21" s="14">
        <f>[17]Março!$E$17</f>
        <v>79.916666666666671</v>
      </c>
      <c r="O21" s="14">
        <f>[17]Março!$E$18</f>
        <v>74.791666666666671</v>
      </c>
      <c r="P21" s="14">
        <f>[17]Março!$E$19</f>
        <v>72.333333333333329</v>
      </c>
      <c r="Q21" s="14">
        <f>[17]Março!$E$20</f>
        <v>76.458333333333329</v>
      </c>
      <c r="R21" s="14">
        <f>[17]Março!$E$21</f>
        <v>83.666666666666671</v>
      </c>
      <c r="S21" s="14">
        <f>[17]Março!$E$22</f>
        <v>80.5</v>
      </c>
      <c r="T21" s="14">
        <f>[17]Março!$E$23</f>
        <v>84.208333333333329</v>
      </c>
      <c r="U21" s="14">
        <f>[17]Março!$E$24</f>
        <v>78.208333333333329</v>
      </c>
      <c r="V21" s="14">
        <f>[17]Março!$E$25</f>
        <v>71.166666666666671</v>
      </c>
      <c r="W21" s="14">
        <f>[17]Março!$E$26</f>
        <v>69.208333333333329</v>
      </c>
      <c r="X21" s="14">
        <f>[17]Março!$E$27</f>
        <v>75.208333333333329</v>
      </c>
      <c r="Y21" s="14">
        <f>[17]Março!$E$28</f>
        <v>75.95</v>
      </c>
      <c r="Z21" s="14">
        <f>[17]Março!$E$29</f>
        <v>72.125</v>
      </c>
      <c r="AA21" s="14">
        <f>[17]Março!$E$30</f>
        <v>83.458333333333329</v>
      </c>
      <c r="AB21" s="14">
        <f>[17]Março!$E$31</f>
        <v>86.541666666666671</v>
      </c>
      <c r="AC21" s="14">
        <f>[17]Março!$E$32</f>
        <v>79.333333333333329</v>
      </c>
      <c r="AD21" s="14">
        <f>[17]Março!$E$33</f>
        <v>73.291666666666671</v>
      </c>
      <c r="AE21" s="14">
        <f>[17]Março!$E$34</f>
        <v>67.416666666666671</v>
      </c>
      <c r="AF21" s="14">
        <f>[17]Março!$E$35</f>
        <v>68.5</v>
      </c>
      <c r="AG21" s="75">
        <f t="shared" si="3"/>
        <v>75.256451612903206</v>
      </c>
    </row>
    <row r="22" spans="1:35" ht="17.100000000000001" customHeight="1" x14ac:dyDescent="0.2">
      <c r="A22" s="73" t="s">
        <v>12</v>
      </c>
      <c r="B22" s="14">
        <f>[18]Março!$E$5</f>
        <v>84.083333333333329</v>
      </c>
      <c r="C22" s="14">
        <f>[18]Março!$E$6</f>
        <v>80.791666666666671</v>
      </c>
      <c r="D22" s="14">
        <f>[18]Março!$E$7</f>
        <v>82.041666666666671</v>
      </c>
      <c r="E22" s="14">
        <f>[18]Março!$E$8</f>
        <v>84.791666666666671</v>
      </c>
      <c r="F22" s="14">
        <f>[18]Março!$E$9</f>
        <v>82.791666666666671</v>
      </c>
      <c r="G22" s="14">
        <f>[18]Março!$E$10</f>
        <v>82.25</v>
      </c>
      <c r="H22" s="14">
        <f>[18]Março!$E$11</f>
        <v>80.25</v>
      </c>
      <c r="I22" s="14">
        <f>[18]Março!$E$12</f>
        <v>75.083333333333329</v>
      </c>
      <c r="J22" s="14">
        <f>[18]Março!$E$13</f>
        <v>70.708333333333329</v>
      </c>
      <c r="K22" s="14">
        <f>[18]Março!$E$14</f>
        <v>71.375</v>
      </c>
      <c r="L22" s="14">
        <f>[18]Março!$E$15</f>
        <v>68.041666666666671</v>
      </c>
      <c r="M22" s="14">
        <f>[18]Março!$E$16</f>
        <v>71.5</v>
      </c>
      <c r="N22" s="14">
        <f>[18]Março!$E$17</f>
        <v>71.25</v>
      </c>
      <c r="O22" s="14">
        <f>[18]Março!$E$18</f>
        <v>69</v>
      </c>
      <c r="P22" s="14">
        <f>[18]Março!$E$19</f>
        <v>67.833333333333329</v>
      </c>
      <c r="Q22" s="14">
        <f>[18]Março!$E$20</f>
        <v>79.666666666666671</v>
      </c>
      <c r="R22" s="14">
        <f>[18]Março!$E$21</f>
        <v>80.541666666666671</v>
      </c>
      <c r="S22" s="14">
        <f>[18]Março!$E$22</f>
        <v>75.791666666666671</v>
      </c>
      <c r="T22" s="14">
        <f>[18]Março!$E$23</f>
        <v>72.166666666666671</v>
      </c>
      <c r="U22" s="14">
        <f>[18]Março!$E$24</f>
        <v>70.291666666666671</v>
      </c>
      <c r="V22" s="14">
        <f>[18]Março!$E$25</f>
        <v>64.333333333333329</v>
      </c>
      <c r="W22" s="14">
        <f>[18]Março!$E$26</f>
        <v>73.125</v>
      </c>
      <c r="X22" s="14">
        <f>[18]Março!$E$27</f>
        <v>76.166666666666671</v>
      </c>
      <c r="Y22" s="14">
        <f>[18]Março!$E$28</f>
        <v>71</v>
      </c>
      <c r="Z22" s="14">
        <f>[18]Março!$E$29</f>
        <v>72.083333333333329</v>
      </c>
      <c r="AA22" s="14">
        <f>[18]Março!$E$30</f>
        <v>80.333333333333329</v>
      </c>
      <c r="AB22" s="14">
        <f>[18]Março!$E$31</f>
        <v>83.208333333333329</v>
      </c>
      <c r="AC22" s="14">
        <f>[18]Março!$E$32</f>
        <v>76.458333333333329</v>
      </c>
      <c r="AD22" s="14">
        <f>[18]Março!$E$33</f>
        <v>71.333333333333329</v>
      </c>
      <c r="AE22" s="14">
        <f>[18]Março!$E$34</f>
        <v>66</v>
      </c>
      <c r="AF22" s="14">
        <f>[18]Março!$E$35</f>
        <v>62</v>
      </c>
      <c r="AG22" s="75">
        <f t="shared" si="3"/>
        <v>74.71908602150539</v>
      </c>
    </row>
    <row r="23" spans="1:35" ht="17.100000000000001" customHeight="1" x14ac:dyDescent="0.2">
      <c r="A23" s="73" t="s">
        <v>13</v>
      </c>
      <c r="B23" s="14">
        <f>[19]Março!$E$5</f>
        <v>84.583333333333329</v>
      </c>
      <c r="C23" s="14">
        <f>[19]Março!$E$6</f>
        <v>77.541666666666671</v>
      </c>
      <c r="D23" s="14">
        <f>[19]Março!$E$7</f>
        <v>76.083333333333329</v>
      </c>
      <c r="E23" s="14">
        <f>[19]Março!$E$8</f>
        <v>77.125</v>
      </c>
      <c r="F23" s="14">
        <f>[19]Março!$E$9</f>
        <v>82.916666666666671</v>
      </c>
      <c r="G23" s="14">
        <f>[19]Março!$E$10</f>
        <v>84.5</v>
      </c>
      <c r="H23" s="14">
        <f>[19]Março!$E$11</f>
        <v>81.458333333333329</v>
      </c>
      <c r="I23" s="14">
        <f>[19]Março!$E$12</f>
        <v>78.541666666666671</v>
      </c>
      <c r="J23" s="14">
        <f>[19]Março!$E$13</f>
        <v>76</v>
      </c>
      <c r="K23" s="14">
        <f>[19]Março!$E$14</f>
        <v>77.041666666666671</v>
      </c>
      <c r="L23" s="14">
        <f>[19]Março!$E$15</f>
        <v>71.833333333333329</v>
      </c>
      <c r="M23" s="14">
        <f>[19]Março!$E$16</f>
        <v>79.416666666666671</v>
      </c>
      <c r="N23" s="14">
        <f>[19]Março!$E$17</f>
        <v>83.333333333333329</v>
      </c>
      <c r="O23" s="14">
        <f>[19]Março!$E$18</f>
        <v>82</v>
      </c>
      <c r="P23" s="14">
        <f>[19]Março!$E$19</f>
        <v>74.208333333333329</v>
      </c>
      <c r="Q23" s="14">
        <f>[19]Março!$E$20</f>
        <v>82.958333333333329</v>
      </c>
      <c r="R23" s="14">
        <f>[19]Março!$E$21</f>
        <v>85.333333333333329</v>
      </c>
      <c r="S23" s="14">
        <f>[19]Março!$E$22</f>
        <v>81.458333333333329</v>
      </c>
      <c r="T23" s="14">
        <f>[19]Março!$E$23</f>
        <v>78.125</v>
      </c>
      <c r="U23" s="14">
        <f>[19]Março!$E$24</f>
        <v>77.583333333333329</v>
      </c>
      <c r="V23" s="14">
        <f>[19]Março!$E$25</f>
        <v>76.875</v>
      </c>
      <c r="W23" s="14">
        <f>[19]Março!$E$26</f>
        <v>80.25</v>
      </c>
      <c r="X23" s="14">
        <f>[19]Março!$E$27</f>
        <v>75.291666666666671</v>
      </c>
      <c r="Y23" s="14">
        <f>[19]Março!$E$28</f>
        <v>76.75</v>
      </c>
      <c r="Z23" s="14">
        <f>[19]Março!$E$29</f>
        <v>75.25</v>
      </c>
      <c r="AA23" s="14">
        <f>[19]Março!$E$30</f>
        <v>84.708333333333329</v>
      </c>
      <c r="AB23" s="14">
        <f>[19]Março!$E$31</f>
        <v>89.291666666666671</v>
      </c>
      <c r="AC23" s="14">
        <f>[19]Março!$E$32</f>
        <v>85.208333333333329</v>
      </c>
      <c r="AD23" s="14">
        <f>[19]Março!$E$33</f>
        <v>78</v>
      </c>
      <c r="AE23" s="14">
        <f>[19]Março!$E$34</f>
        <v>82.25</v>
      </c>
      <c r="AF23" s="14">
        <f>[19]Março!$E$35</f>
        <v>77.5</v>
      </c>
      <c r="AG23" s="75">
        <f t="shared" si="3"/>
        <v>79.787634408602145</v>
      </c>
    </row>
    <row r="24" spans="1:35" ht="17.100000000000001" customHeight="1" x14ac:dyDescent="0.2">
      <c r="A24" s="73" t="s">
        <v>14</v>
      </c>
      <c r="B24" s="14" t="str">
        <f>[20]Março!$E$5</f>
        <v>*</v>
      </c>
      <c r="C24" s="14" t="str">
        <f>[20]Março!$E$6</f>
        <v>*</v>
      </c>
      <c r="D24" s="14" t="str">
        <f>[20]Março!$E$7</f>
        <v>*</v>
      </c>
      <c r="E24" s="14" t="str">
        <f>[20]Março!$E$8</f>
        <v>*</v>
      </c>
      <c r="F24" s="14" t="str">
        <f>[20]Março!$E$9</f>
        <v>*</v>
      </c>
      <c r="G24" s="14" t="str">
        <f>[20]Março!$E$10</f>
        <v>*</v>
      </c>
      <c r="H24" s="14" t="str">
        <f>[20]Março!$E$11</f>
        <v>*</v>
      </c>
      <c r="I24" s="14" t="str">
        <f>[20]Março!$E$12</f>
        <v>*</v>
      </c>
      <c r="J24" s="14" t="str">
        <f>[20]Março!$E$13</f>
        <v>*</v>
      </c>
      <c r="K24" s="14">
        <f>[20]Março!$E$14</f>
        <v>56.333333333333336</v>
      </c>
      <c r="L24" s="14">
        <f>[20]Março!$E$15</f>
        <v>68.307692307692307</v>
      </c>
      <c r="M24" s="14">
        <f>[20]Março!$E$16</f>
        <v>69.291666666666671</v>
      </c>
      <c r="N24" s="14">
        <f>[20]Março!$E$17</f>
        <v>65.541666666666671</v>
      </c>
      <c r="O24" s="14">
        <f>[20]Março!$E$18</f>
        <v>70.916666666666671</v>
      </c>
      <c r="P24" s="14">
        <f>[20]Março!$E$19</f>
        <v>64.375</v>
      </c>
      <c r="Q24" s="14">
        <f>[20]Março!$E$20</f>
        <v>66.791666666666671</v>
      </c>
      <c r="R24" s="14">
        <f>[20]Março!$E$21</f>
        <v>72.583333333333329</v>
      </c>
      <c r="S24" s="14">
        <f>[20]Março!$E$22</f>
        <v>87.041666666666671</v>
      </c>
      <c r="T24" s="14">
        <f>[20]Março!$E$23</f>
        <v>79.625</v>
      </c>
      <c r="U24" s="14">
        <f>[20]Março!$E$24</f>
        <v>77.083333333333329</v>
      </c>
      <c r="V24" s="14">
        <f>[20]Março!$E$25</f>
        <v>69</v>
      </c>
      <c r="W24" s="14">
        <f>[20]Março!$E$26</f>
        <v>67.75</v>
      </c>
      <c r="X24" s="14">
        <f>[20]Março!$E$27</f>
        <v>76.791666666666671</v>
      </c>
      <c r="Y24" s="14">
        <f>[20]Março!$E$28</f>
        <v>71.708333333333329</v>
      </c>
      <c r="Z24" s="14">
        <f>[20]Março!$E$29</f>
        <v>71.791666666666671</v>
      </c>
      <c r="AA24" s="14">
        <f>[20]Março!$E$30</f>
        <v>76.041666666666671</v>
      </c>
      <c r="AB24" s="14">
        <f>[20]Março!$E$31</f>
        <v>84.458333333333329</v>
      </c>
      <c r="AC24" s="14">
        <f>[20]Março!$E$32</f>
        <v>81.125</v>
      </c>
      <c r="AD24" s="14">
        <f>[20]Março!$E$33</f>
        <v>70.666666666666671</v>
      </c>
      <c r="AE24" s="14">
        <f>[20]Março!$E$34</f>
        <v>63.75</v>
      </c>
      <c r="AF24" s="14">
        <f>[20]Março!$E$35</f>
        <v>64.5</v>
      </c>
      <c r="AG24" s="75">
        <f t="shared" si="3"/>
        <v>71.612470862470872</v>
      </c>
    </row>
    <row r="25" spans="1:35" ht="17.100000000000001" customHeight="1" x14ac:dyDescent="0.2">
      <c r="A25" s="73" t="s">
        <v>15</v>
      </c>
      <c r="B25" s="14">
        <f>[21]Março!$E$5</f>
        <v>75.208333333333329</v>
      </c>
      <c r="C25" s="14">
        <f>[21]Março!$E$6</f>
        <v>77.916666666666671</v>
      </c>
      <c r="D25" s="14">
        <f>[21]Março!$E$7</f>
        <v>77</v>
      </c>
      <c r="E25" s="14">
        <f>[21]Março!$E$8</f>
        <v>76.916666666666671</v>
      </c>
      <c r="F25" s="14">
        <f>[21]Março!$E$9</f>
        <v>80.791666666666671</v>
      </c>
      <c r="G25" s="14">
        <f>[21]Março!$E$10</f>
        <v>79.5</v>
      </c>
      <c r="H25" s="14">
        <f>[21]Março!$E$11</f>
        <v>72.5</v>
      </c>
      <c r="I25" s="14">
        <f>[21]Março!$E$12</f>
        <v>70.458333333333329</v>
      </c>
      <c r="J25" s="14">
        <f>[21]Março!$E$13</f>
        <v>65.708333333333329</v>
      </c>
      <c r="K25" s="14">
        <f>[21]Março!$E$14</f>
        <v>68.166666666666671</v>
      </c>
      <c r="L25" s="14">
        <f>[21]Março!$E$15</f>
        <v>71.166666666666671</v>
      </c>
      <c r="M25" s="14">
        <f>[21]Março!$E$16</f>
        <v>69.25</v>
      </c>
      <c r="N25" s="14">
        <f>[21]Março!$E$17</f>
        <v>80.375</v>
      </c>
      <c r="O25" s="14">
        <f>[21]Março!$E$18</f>
        <v>67.666666666666671</v>
      </c>
      <c r="P25" s="14">
        <f>[21]Março!$E$19</f>
        <v>68.916666666666671</v>
      </c>
      <c r="Q25" s="14">
        <f>[21]Março!$E$20</f>
        <v>75.708333333333329</v>
      </c>
      <c r="R25" s="14">
        <f>[21]Março!$E$21</f>
        <v>88</v>
      </c>
      <c r="S25" s="14">
        <f>[21]Março!$E$22</f>
        <v>86.166666666666671</v>
      </c>
      <c r="T25" s="14">
        <f>[21]Março!$E$23</f>
        <v>83.791666666666671</v>
      </c>
      <c r="U25" s="14">
        <f>[21]Março!$E$24</f>
        <v>79.458333333333329</v>
      </c>
      <c r="V25" s="14">
        <f>[21]Março!$E$25</f>
        <v>70.958333333333329</v>
      </c>
      <c r="W25" s="14">
        <f>[21]Março!$E$26</f>
        <v>70.083333333333329</v>
      </c>
      <c r="X25" s="14">
        <f>[21]Março!$E$27</f>
        <v>76.25</v>
      </c>
      <c r="Y25" s="14">
        <f>[21]Março!$E$28</f>
        <v>73.375</v>
      </c>
      <c r="Z25" s="14">
        <f>[21]Março!$E$29</f>
        <v>70.625</v>
      </c>
      <c r="AA25" s="14">
        <f>[21]Março!$E$30</f>
        <v>81.333333333333329</v>
      </c>
      <c r="AB25" s="14">
        <f>[21]Março!$E$31</f>
        <v>85.708333333333329</v>
      </c>
      <c r="AC25" s="14">
        <f>[21]Março!$E$32</f>
        <v>81.208333333333329</v>
      </c>
      <c r="AD25" s="14">
        <f>[21]Março!$E$33</f>
        <v>75.541666666666671</v>
      </c>
      <c r="AE25" s="14">
        <f>[21]Março!$E$34</f>
        <v>72.125</v>
      </c>
      <c r="AF25" s="14">
        <f>[21]Março!$E$35</f>
        <v>70.125</v>
      </c>
      <c r="AG25" s="75">
        <f t="shared" si="3"/>
        <v>75.548387096774178</v>
      </c>
    </row>
    <row r="26" spans="1:35" ht="17.100000000000001" customHeight="1" x14ac:dyDescent="0.2">
      <c r="A26" s="73" t="s">
        <v>16</v>
      </c>
      <c r="B26" s="14">
        <f>[22]Março!$E$5</f>
        <v>71.083333333333329</v>
      </c>
      <c r="C26" s="14">
        <f>[22]Março!$E$6</f>
        <v>63.833333333333336</v>
      </c>
      <c r="D26" s="14">
        <f>[22]Março!$E$7</f>
        <v>61.125</v>
      </c>
      <c r="E26" s="14">
        <f>[22]Março!$E$8</f>
        <v>61.833333333333336</v>
      </c>
      <c r="F26" s="14">
        <f>[22]Março!$E$9</f>
        <v>83.083333333333329</v>
      </c>
      <c r="G26" s="14">
        <f>[22]Março!$E$10</f>
        <v>81.833333333333329</v>
      </c>
      <c r="H26" s="14">
        <f>[22]Março!$E$11</f>
        <v>73.25</v>
      </c>
      <c r="I26" s="14">
        <f>[22]Março!$E$12</f>
        <v>69.083333333333329</v>
      </c>
      <c r="J26" s="14">
        <f>[22]Março!$E$13</f>
        <v>60.041666666666664</v>
      </c>
      <c r="K26" s="14">
        <f>[22]Março!$E$14</f>
        <v>58.958333333333336</v>
      </c>
      <c r="L26" s="14">
        <f>[22]Março!$E$15</f>
        <v>63.458333333333336</v>
      </c>
      <c r="M26" s="14">
        <f>[22]Março!$E$16</f>
        <v>61.875</v>
      </c>
      <c r="N26" s="14">
        <f>[22]Março!$E$17</f>
        <v>72.625</v>
      </c>
      <c r="O26" s="14">
        <f>[22]Março!$E$18</f>
        <v>61.791666666666664</v>
      </c>
      <c r="P26" s="14">
        <f>[22]Março!$E$19</f>
        <v>58.166666666666664</v>
      </c>
      <c r="Q26" s="14">
        <f>[22]Março!$E$20</f>
        <v>74.166666666666671</v>
      </c>
      <c r="R26" s="14">
        <f>[22]Março!$E$21</f>
        <v>83.083333333333329</v>
      </c>
      <c r="S26" s="14">
        <f>[22]Março!$E$22</f>
        <v>74.833333333333329</v>
      </c>
      <c r="T26" s="14">
        <f>[22]Março!$E$23</f>
        <v>74.625</v>
      </c>
      <c r="U26" s="14">
        <f>[22]Março!$E$24</f>
        <v>70.833333333333329</v>
      </c>
      <c r="V26" s="14">
        <f>[22]Março!$E$25</f>
        <v>60.666666666666664</v>
      </c>
      <c r="W26" s="14">
        <f>[22]Março!$E$26</f>
        <v>68.083333333333329</v>
      </c>
      <c r="X26" s="14">
        <f>[22]Março!$E$27</f>
        <v>79.875</v>
      </c>
      <c r="Y26" s="14">
        <f>[22]Março!$E$28</f>
        <v>78.75</v>
      </c>
      <c r="Z26" s="14">
        <f>[22]Março!$E$29</f>
        <v>73.916666666666671</v>
      </c>
      <c r="AA26" s="14">
        <f>[22]Março!$E$30</f>
        <v>69.458333333333329</v>
      </c>
      <c r="AB26" s="14">
        <f>[22]Março!$E$31</f>
        <v>82.458333333333329</v>
      </c>
      <c r="AC26" s="14">
        <f>[22]Março!$E$32</f>
        <v>73.041666666666671</v>
      </c>
      <c r="AD26" s="14">
        <f>[22]Março!$E$33</f>
        <v>63.166666666666664</v>
      </c>
      <c r="AE26" s="14">
        <f>[22]Março!$E$34</f>
        <v>60.625</v>
      </c>
      <c r="AF26" s="14">
        <f>[22]Março!$E$35</f>
        <v>52.458333333333336</v>
      </c>
      <c r="AG26" s="75">
        <f t="shared" si="3"/>
        <v>69.099462365591407</v>
      </c>
    </row>
    <row r="27" spans="1:35" ht="17.100000000000001" customHeight="1" x14ac:dyDescent="0.2">
      <c r="A27" s="73" t="s">
        <v>17</v>
      </c>
      <c r="B27" s="14" t="str">
        <f>[23]Março!$E$5</f>
        <v>*</v>
      </c>
      <c r="C27" s="14" t="str">
        <f>[23]Março!$E$6</f>
        <v>*</v>
      </c>
      <c r="D27" s="14" t="str">
        <f>[23]Março!$E$7</f>
        <v>*</v>
      </c>
      <c r="E27" s="14">
        <f>[23]Março!$E$8</f>
        <v>23</v>
      </c>
      <c r="F27" s="14">
        <f>[23]Março!$E$9</f>
        <v>18</v>
      </c>
      <c r="G27" s="14" t="str">
        <f>[23]Março!$E$10</f>
        <v>*</v>
      </c>
      <c r="H27" s="14" t="str">
        <f>[23]Março!$E$11</f>
        <v>*</v>
      </c>
      <c r="I27" s="14" t="str">
        <f>[23]Março!$E$12</f>
        <v>*</v>
      </c>
      <c r="J27" s="14" t="str">
        <f>[23]Março!$E$13</f>
        <v>*</v>
      </c>
      <c r="K27" s="14" t="str">
        <f>[23]Março!$E$14</f>
        <v>*</v>
      </c>
      <c r="L27" s="14">
        <f>[23]Março!$E$15</f>
        <v>44</v>
      </c>
      <c r="M27" s="14">
        <f>[23]Março!$E$16</f>
        <v>29.5</v>
      </c>
      <c r="N27" s="14">
        <f>[23]Março!$E$17</f>
        <v>25.5</v>
      </c>
      <c r="O27" s="14" t="str">
        <f>[23]Março!$E$18</f>
        <v>*</v>
      </c>
      <c r="P27" s="14" t="str">
        <f>[23]Março!$E$19</f>
        <v>*</v>
      </c>
      <c r="Q27" s="14" t="str">
        <f>[23]Março!$E$20</f>
        <v>*</v>
      </c>
      <c r="R27" s="14" t="str">
        <f>[23]Março!$E$21</f>
        <v>*</v>
      </c>
      <c r="S27" s="14">
        <f>[23]Março!$E$22</f>
        <v>10</v>
      </c>
      <c r="T27" s="14" t="str">
        <f>[23]Março!$E$23</f>
        <v>*</v>
      </c>
      <c r="U27" s="14" t="str">
        <f>[23]Março!$E$24</f>
        <v>*</v>
      </c>
      <c r="V27" s="14" t="str">
        <f>[23]Março!$E$25</f>
        <v>*</v>
      </c>
      <c r="W27" s="14" t="str">
        <f>[23]Março!$E$26</f>
        <v>*</v>
      </c>
      <c r="X27" s="14" t="str">
        <f>[23]Março!$E$27</f>
        <v>*</v>
      </c>
      <c r="Y27" s="14" t="str">
        <f>[23]Março!$E$28</f>
        <v>*</v>
      </c>
      <c r="Z27" s="14">
        <f>[23]Março!$E$29</f>
        <v>28</v>
      </c>
      <c r="AA27" s="14" t="str">
        <f>[23]Março!$E$30</f>
        <v>*</v>
      </c>
      <c r="AB27" s="14">
        <f>[23]Março!$E$31</f>
        <v>19</v>
      </c>
      <c r="AC27" s="14" t="str">
        <f>[23]Março!$E$32</f>
        <v>*</v>
      </c>
      <c r="AD27" s="14" t="str">
        <f>[23]Março!$E$33</f>
        <v>*</v>
      </c>
      <c r="AE27" s="14" t="str">
        <f>[23]Março!$E$34</f>
        <v>*</v>
      </c>
      <c r="AF27" s="14" t="str">
        <f>[23]Março!$E$35</f>
        <v>*</v>
      </c>
      <c r="AG27" s="75">
        <f t="shared" si="3"/>
        <v>24.625</v>
      </c>
    </row>
    <row r="28" spans="1:35" ht="17.100000000000001" customHeight="1" x14ac:dyDescent="0.2">
      <c r="A28" s="73" t="s">
        <v>18</v>
      </c>
      <c r="B28" s="14">
        <f>[24]Março!$E$5</f>
        <v>85.75</v>
      </c>
      <c r="C28" s="14">
        <f>[24]Março!$E$6</f>
        <v>83.291666666666671</v>
      </c>
      <c r="D28" s="14">
        <f>[24]Março!$E$7</f>
        <v>79.333333333333329</v>
      </c>
      <c r="E28" s="14">
        <f>[24]Março!$E$8</f>
        <v>80.291666666666671</v>
      </c>
      <c r="F28" s="14">
        <f>[24]Março!$E$9</f>
        <v>87.458333333333329</v>
      </c>
      <c r="G28" s="14">
        <f>[24]Março!$E$10</f>
        <v>89</v>
      </c>
      <c r="H28" s="14">
        <f>[24]Março!$E$11</f>
        <v>84.166666666666671</v>
      </c>
      <c r="I28" s="14">
        <f>[24]Março!$E$12</f>
        <v>74.208333333333329</v>
      </c>
      <c r="J28" s="14">
        <f>[24]Março!$E$13</f>
        <v>70.333333333333329</v>
      </c>
      <c r="K28" s="14">
        <f>[24]Março!$E$14</f>
        <v>77.916666666666671</v>
      </c>
      <c r="L28" s="14">
        <f>[24]Março!$E$15</f>
        <v>76.416666666666671</v>
      </c>
      <c r="M28" s="14">
        <f>[24]Março!$E$16</f>
        <v>77.708333333333329</v>
      </c>
      <c r="N28" s="14">
        <f>[24]Março!$E$17</f>
        <v>85.041666666666671</v>
      </c>
      <c r="O28" s="14">
        <f>[24]Março!$E$18</f>
        <v>79.958333333333329</v>
      </c>
      <c r="P28" s="14">
        <f>[24]Março!$E$19</f>
        <v>72.416666666666671</v>
      </c>
      <c r="Q28" s="14">
        <f>[24]Março!$E$20</f>
        <v>72</v>
      </c>
      <c r="R28" s="14">
        <f>[24]Março!$E$21</f>
        <v>86.958333333333329</v>
      </c>
      <c r="S28" s="14">
        <f>[24]Março!$E$22</f>
        <v>86.083333333333329</v>
      </c>
      <c r="T28" s="14">
        <f>[24]Março!$E$23</f>
        <v>83.458333333333329</v>
      </c>
      <c r="U28" s="14">
        <f>[24]Março!$E$24</f>
        <v>82.25</v>
      </c>
      <c r="V28" s="14">
        <f>[24]Março!$E$25</f>
        <v>75.25</v>
      </c>
      <c r="W28" s="14">
        <f>[24]Março!$E$26</f>
        <v>84.041666666666671</v>
      </c>
      <c r="X28" s="14">
        <f>[24]Março!$E$27</f>
        <v>79.458333333333329</v>
      </c>
      <c r="Y28" s="14">
        <f>[24]Março!$E$28</f>
        <v>76.208333333333329</v>
      </c>
      <c r="Z28" s="14">
        <f>[24]Março!$E$29</f>
        <v>80.083333333333329</v>
      </c>
      <c r="AA28" s="14">
        <f>[24]Março!$E$30</f>
        <v>86.791666666666671</v>
      </c>
      <c r="AB28" s="14">
        <f>[24]Março!$E$31</f>
        <v>87.666666666666671</v>
      </c>
      <c r="AC28" s="14">
        <f>[24]Março!$E$32</f>
        <v>86.666666666666671</v>
      </c>
      <c r="AD28" s="14">
        <f>[24]Março!$E$33</f>
        <v>74.708333333333329</v>
      </c>
      <c r="AE28" s="14">
        <f>[24]Março!$E$34</f>
        <v>70.25</v>
      </c>
      <c r="AF28" s="14">
        <f>[24]Março!$E$35</f>
        <v>55.666666666666664</v>
      </c>
      <c r="AG28" s="75">
        <f t="shared" si="3"/>
        <v>79.704301075268788</v>
      </c>
      <c r="AI28" t="s">
        <v>50</v>
      </c>
    </row>
    <row r="29" spans="1:35" ht="17.100000000000001" customHeight="1" x14ac:dyDescent="0.2">
      <c r="A29" s="73" t="s">
        <v>19</v>
      </c>
      <c r="B29" s="14">
        <f>[25]Março!$E$5</f>
        <v>80.833333333333329</v>
      </c>
      <c r="C29" s="14">
        <f>[25]Março!$E$6</f>
        <v>84.708333333333329</v>
      </c>
      <c r="D29" s="14">
        <f>[25]Março!$E$7</f>
        <v>81.565217391304344</v>
      </c>
      <c r="E29" s="14">
        <f>[25]Março!$E$8</f>
        <v>78.555555555555557</v>
      </c>
      <c r="F29" s="14">
        <f>[25]Março!$E$9</f>
        <v>90.954545454545453</v>
      </c>
      <c r="G29" s="14">
        <f>[25]Março!$E$10</f>
        <v>68.900000000000006</v>
      </c>
      <c r="H29" s="14">
        <f>[25]Março!$E$11</f>
        <v>73.25</v>
      </c>
      <c r="I29" s="14">
        <f>[25]Março!$E$12</f>
        <v>74.083333333333329</v>
      </c>
      <c r="J29" s="14">
        <f>[25]Março!$E$13</f>
        <v>66.083333333333329</v>
      </c>
      <c r="K29" s="14">
        <f>[25]Março!$E$14</f>
        <v>63.791666666666664</v>
      </c>
      <c r="L29" s="14">
        <f>[25]Março!$E$15</f>
        <v>71.833333333333329</v>
      </c>
      <c r="M29" s="14">
        <f>[25]Março!$E$16</f>
        <v>71.8</v>
      </c>
      <c r="N29" s="14">
        <f>[25]Março!$E$17</f>
        <v>78.2</v>
      </c>
      <c r="O29" s="14">
        <f>[25]Março!$E$18</f>
        <v>70.208333333333329</v>
      </c>
      <c r="P29" s="14">
        <f>[25]Março!$E$19</f>
        <v>73.916666666666671</v>
      </c>
      <c r="Q29" s="14">
        <f>[25]Março!$E$20</f>
        <v>83.285714285714292</v>
      </c>
      <c r="R29" s="14">
        <f>[25]Março!$E$21</f>
        <v>89.285714285714292</v>
      </c>
      <c r="S29" s="14">
        <f>[25]Março!$E$22</f>
        <v>82.583333333333329</v>
      </c>
      <c r="T29" s="14">
        <f>[25]Março!$E$23</f>
        <v>81.166666666666671</v>
      </c>
      <c r="U29" s="14">
        <f>[25]Março!$E$24</f>
        <v>77.416666666666671</v>
      </c>
      <c r="V29" s="14">
        <f>[25]Março!$E$25</f>
        <v>69.916666666666671</v>
      </c>
      <c r="W29" s="14">
        <f>[25]Março!$E$26</f>
        <v>70.833333333333329</v>
      </c>
      <c r="X29" s="14">
        <f>[25]Março!$E$27</f>
        <v>69.333333333333329</v>
      </c>
      <c r="Y29" s="14">
        <f>[25]Março!$E$28</f>
        <v>67.416666666666671</v>
      </c>
      <c r="Z29" s="14">
        <f>[25]Março!$E$29</f>
        <v>70.416666666666671</v>
      </c>
      <c r="AA29" s="14">
        <f>[25]Março!$E$30</f>
        <v>84.769230769230774</v>
      </c>
      <c r="AB29" s="14">
        <f>[25]Março!$E$31</f>
        <v>81.333333333333329</v>
      </c>
      <c r="AC29" s="14">
        <f>[25]Março!$E$32</f>
        <v>79.80952380952381</v>
      </c>
      <c r="AD29" s="14">
        <f>[25]Março!$E$33</f>
        <v>76.208333333333329</v>
      </c>
      <c r="AE29" s="14">
        <f>[25]Março!$E$34</f>
        <v>71.916666666666671</v>
      </c>
      <c r="AF29" s="14">
        <f>[25]Março!$E$35</f>
        <v>71.416666666666671</v>
      </c>
      <c r="AG29" s="75">
        <f t="shared" si="3"/>
        <v>75.993295748975967</v>
      </c>
    </row>
    <row r="30" spans="1:35" ht="17.100000000000001" customHeight="1" x14ac:dyDescent="0.2">
      <c r="A30" s="73" t="s">
        <v>31</v>
      </c>
      <c r="B30" s="14">
        <f>[26]Março!$E$5</f>
        <v>81.375</v>
      </c>
      <c r="C30" s="14">
        <f>[26]Março!$E$6</f>
        <v>87.791666666666671</v>
      </c>
      <c r="D30" s="14">
        <f>[26]Março!$E$7</f>
        <v>83.541666666666671</v>
      </c>
      <c r="E30" s="14">
        <f>[26]Março!$E$8</f>
        <v>77.791666666666671</v>
      </c>
      <c r="F30" s="14">
        <f>[26]Março!$E$9</f>
        <v>82.208333333333329</v>
      </c>
      <c r="G30" s="14">
        <f>[26]Março!$E$10</f>
        <v>84.625</v>
      </c>
      <c r="H30" s="14">
        <f>[26]Março!$E$11</f>
        <v>78.458333333333329</v>
      </c>
      <c r="I30" s="14">
        <f>[26]Março!$E$12</f>
        <v>77.125</v>
      </c>
      <c r="J30" s="14">
        <f>[26]Março!$E$13</f>
        <v>65.916666666666671</v>
      </c>
      <c r="K30" s="14">
        <f>[26]Março!$E$14</f>
        <v>69.708333333333329</v>
      </c>
      <c r="L30" s="14">
        <f>[26]Março!$E$15</f>
        <v>77.208333333333329</v>
      </c>
      <c r="M30" s="14">
        <f>[26]Março!$E$16</f>
        <v>68.958333333333329</v>
      </c>
      <c r="N30" s="14">
        <f>[26]Março!$E$17</f>
        <v>79.25</v>
      </c>
      <c r="O30" s="14">
        <f>[26]Março!$E$18</f>
        <v>80.833333333333329</v>
      </c>
      <c r="P30" s="14">
        <f>[26]Março!$E$19</f>
        <v>71.541666666666671</v>
      </c>
      <c r="Q30" s="14">
        <f>[26]Março!$E$20</f>
        <v>74.416666666666671</v>
      </c>
      <c r="R30" s="14">
        <f>[26]Março!$E$21</f>
        <v>85.916666666666671</v>
      </c>
      <c r="S30" s="14">
        <f>[26]Março!$E$22</f>
        <v>81.541666666666671</v>
      </c>
      <c r="T30" s="14">
        <f>[26]Março!$E$23</f>
        <v>81.5</v>
      </c>
      <c r="U30" s="14">
        <f>[26]Março!$E$24</f>
        <v>76.375</v>
      </c>
      <c r="V30" s="14">
        <f>[26]Março!$E$25</f>
        <v>69.958333333333329</v>
      </c>
      <c r="W30" s="14">
        <f>[26]Março!$E$26</f>
        <v>73.75</v>
      </c>
      <c r="X30" s="14">
        <f>[26]Março!$E$27</f>
        <v>74.083333333333329</v>
      </c>
      <c r="Y30" s="14">
        <f>[26]Março!$E$28</f>
        <v>75.583333333333329</v>
      </c>
      <c r="Z30" s="14">
        <f>[26]Março!$E$29</f>
        <v>73.458333333333329</v>
      </c>
      <c r="AA30" s="14">
        <f>[26]Março!$E$30</f>
        <v>82.583333333333329</v>
      </c>
      <c r="AB30" s="14">
        <f>[26]Março!$E$31</f>
        <v>87.041666666666671</v>
      </c>
      <c r="AC30" s="14">
        <f>[26]Março!$E$32</f>
        <v>80.625</v>
      </c>
      <c r="AD30" s="14">
        <f>[26]Março!$E$33</f>
        <v>72.208333333333329</v>
      </c>
      <c r="AE30" s="14">
        <f>[26]Março!$E$34</f>
        <v>65.208333333333329</v>
      </c>
      <c r="AF30" s="14">
        <f>[26]Março!$E$35</f>
        <v>66.333333333333329</v>
      </c>
      <c r="AG30" s="75">
        <f t="shared" si="3"/>
        <v>76.997311827957006</v>
      </c>
    </row>
    <row r="31" spans="1:35" ht="17.100000000000001" customHeight="1" x14ac:dyDescent="0.2">
      <c r="A31" s="73" t="s">
        <v>49</v>
      </c>
      <c r="B31" s="14">
        <f>[27]Março!$E$5</f>
        <v>89</v>
      </c>
      <c r="C31" s="14">
        <f>[27]Março!$E$6</f>
        <v>87.833333333333329</v>
      </c>
      <c r="D31" s="14">
        <f>[27]Março!$E$7</f>
        <v>79.25</v>
      </c>
      <c r="E31" s="14">
        <f>[27]Março!$E$8</f>
        <v>75.958333333333329</v>
      </c>
      <c r="F31" s="14">
        <f>[27]Março!$E$9</f>
        <v>87.833333333333329</v>
      </c>
      <c r="G31" s="14">
        <f>[27]Março!$E$10</f>
        <v>85.125</v>
      </c>
      <c r="H31" s="14">
        <f>[27]Março!$E$11</f>
        <v>85.541666666666671</v>
      </c>
      <c r="I31" s="14">
        <f>[27]Março!$E$12</f>
        <v>76</v>
      </c>
      <c r="J31" s="14">
        <f>[27]Março!$E$13</f>
        <v>72.041666666666671</v>
      </c>
      <c r="K31" s="14">
        <f>[27]Março!$E$14</f>
        <v>80.291666666666671</v>
      </c>
      <c r="L31" s="14">
        <f>[27]Março!$E$15</f>
        <v>80.25</v>
      </c>
      <c r="M31" s="14">
        <f>[27]Março!$E$16</f>
        <v>79.666666666666671</v>
      </c>
      <c r="N31" s="14">
        <f>[27]Março!$E$17</f>
        <v>79.208333333333329</v>
      </c>
      <c r="O31" s="14">
        <f>[27]Março!$E$18</f>
        <v>74.458333333333329</v>
      </c>
      <c r="P31" s="14">
        <f>[27]Março!$E$19</f>
        <v>70.25</v>
      </c>
      <c r="Q31" s="14">
        <f>[27]Março!$E$20</f>
        <v>71.333333333333329</v>
      </c>
      <c r="R31" s="14">
        <f>[27]Março!$E$21</f>
        <v>78.166666666666671</v>
      </c>
      <c r="S31" s="14">
        <f>[27]Março!$E$22</f>
        <v>88.208333333333329</v>
      </c>
      <c r="T31" s="14">
        <f>[27]Março!$E$23</f>
        <v>80.958333333333329</v>
      </c>
      <c r="U31" s="14">
        <f>[27]Março!$E$24</f>
        <v>85.416666666666671</v>
      </c>
      <c r="V31" s="14">
        <f>[27]Março!$E$25</f>
        <v>84.375</v>
      </c>
      <c r="W31" s="14">
        <f>[27]Março!$E$26</f>
        <v>81.666666666666671</v>
      </c>
      <c r="X31" s="14">
        <f>[27]Março!$E$27</f>
        <v>76.833333333333329</v>
      </c>
      <c r="Y31" s="14">
        <f>[27]Março!$E$28</f>
        <v>74.791666666666671</v>
      </c>
      <c r="Z31" s="14">
        <f>[27]Março!$E$29</f>
        <v>84.666666666666671</v>
      </c>
      <c r="AA31" s="14">
        <f>[27]Março!$E$30</f>
        <v>78.833333333333329</v>
      </c>
      <c r="AB31" s="14">
        <f>[27]Março!$E$31</f>
        <v>86.875</v>
      </c>
      <c r="AC31" s="14">
        <f>[27]Março!$E$32</f>
        <v>91.833333333333329</v>
      </c>
      <c r="AD31" s="14">
        <f>[27]Março!$E$33</f>
        <v>79.041666666666671</v>
      </c>
      <c r="AE31" s="14">
        <f>[27]Março!$E$34</f>
        <v>81.666666666666671</v>
      </c>
      <c r="AF31" s="14">
        <f>[27]Março!$E$35</f>
        <v>87.5</v>
      </c>
      <c r="AG31" s="75">
        <f t="shared" ref="AG31" si="4">AVERAGE(B31:AF31)</f>
        <v>81.124999999999986</v>
      </c>
    </row>
    <row r="32" spans="1:35" ht="17.100000000000001" customHeight="1" x14ac:dyDescent="0.2">
      <c r="A32" s="73" t="s">
        <v>20</v>
      </c>
      <c r="B32" s="14">
        <f>[28]Março!$E$5</f>
        <v>72.333333333333329</v>
      </c>
      <c r="C32" s="14">
        <f>[28]Março!$E$6</f>
        <v>79.416666666666671</v>
      </c>
      <c r="D32" s="14">
        <f>[28]Março!$E$7</f>
        <v>81.75</v>
      </c>
      <c r="E32" s="14">
        <f>[28]Março!$E$8</f>
        <v>81.875</v>
      </c>
      <c r="F32" s="14">
        <f>[28]Março!$E$9</f>
        <v>81.5</v>
      </c>
      <c r="G32" s="14">
        <f>[28]Março!$E$10</f>
        <v>82.583333333333329</v>
      </c>
      <c r="H32" s="14">
        <f>[28]Março!$E$11</f>
        <v>72.666666666666671</v>
      </c>
      <c r="I32" s="14">
        <f>[28]Março!$E$12</f>
        <v>68.291666666666671</v>
      </c>
      <c r="J32" s="14">
        <f>[28]Março!$E$13</f>
        <v>66.208333333333329</v>
      </c>
      <c r="K32" s="14">
        <f>[28]Março!$E$14</f>
        <v>70.458333333333329</v>
      </c>
      <c r="L32" s="14">
        <f>[28]Março!$E$15</f>
        <v>70.25</v>
      </c>
      <c r="M32" s="14">
        <f>[28]Março!$E$16</f>
        <v>65.75</v>
      </c>
      <c r="N32" s="14">
        <f>[28]Março!$E$17</f>
        <v>67.791666666666671</v>
      </c>
      <c r="O32" s="14">
        <f>[28]Março!$E$18</f>
        <v>66.041666666666671</v>
      </c>
      <c r="P32" s="14">
        <f>[28]Março!$E$19</f>
        <v>60.083333333333336</v>
      </c>
      <c r="Q32" s="14">
        <f>[28]Março!$E$20</f>
        <v>58.333333333333336</v>
      </c>
      <c r="R32" s="14">
        <f>[28]Março!$E$21</f>
        <v>71.25</v>
      </c>
      <c r="S32" s="14">
        <f>[28]Março!$E$22</f>
        <v>88.75</v>
      </c>
      <c r="T32" s="14">
        <f>[28]Março!$E$23</f>
        <v>79.083333333333329</v>
      </c>
      <c r="U32" s="14">
        <f>[28]Março!$E$24</f>
        <v>73.416666666666671</v>
      </c>
      <c r="V32" s="14">
        <f>[28]Março!$E$25</f>
        <v>63.75</v>
      </c>
      <c r="W32" s="14">
        <f>[28]Março!$E$26</f>
        <v>61.125</v>
      </c>
      <c r="X32" s="14">
        <f>[28]Março!$E$27</f>
        <v>62.958333333333336</v>
      </c>
      <c r="Y32" s="14">
        <f>[28]Março!$E$28</f>
        <v>64.041666666666671</v>
      </c>
      <c r="Z32" s="14">
        <f>[28]Março!$E$29</f>
        <v>60.958333333333336</v>
      </c>
      <c r="AA32" s="14">
        <f>[28]Março!$E$30</f>
        <v>68.708333333333329</v>
      </c>
      <c r="AB32" s="14">
        <f>[28]Março!$E$31</f>
        <v>81.583333333333329</v>
      </c>
      <c r="AC32" s="14">
        <f>[28]Março!$E$32</f>
        <v>71.208333333333329</v>
      </c>
      <c r="AD32" s="14">
        <f>[28]Março!$E$33</f>
        <v>64.583333333333329</v>
      </c>
      <c r="AE32" s="14">
        <f>[28]Março!$E$34</f>
        <v>60.083333333333336</v>
      </c>
      <c r="AF32" s="14">
        <f>[28]Março!$E$35</f>
        <v>59.041666666666664</v>
      </c>
      <c r="AG32" s="75">
        <f t="shared" si="3"/>
        <v>70.189516129032242</v>
      </c>
    </row>
    <row r="33" spans="1:35" s="5" customFormat="1" ht="17.100000000000001" customHeight="1" x14ac:dyDescent="0.2">
      <c r="A33" s="76" t="s">
        <v>34</v>
      </c>
      <c r="B33" s="22">
        <f t="shared" ref="B33:AG33" si="5">AVERAGE(B5:B32)</f>
        <v>76.188623188405771</v>
      </c>
      <c r="C33" s="22">
        <f t="shared" si="5"/>
        <v>80.740740740740748</v>
      </c>
      <c r="D33" s="22">
        <f t="shared" si="5"/>
        <v>77.299275362318838</v>
      </c>
      <c r="E33" s="22">
        <f t="shared" si="5"/>
        <v>76.904494949494946</v>
      </c>
      <c r="F33" s="22">
        <f t="shared" si="5"/>
        <v>81.371649184149192</v>
      </c>
      <c r="G33" s="22">
        <f t="shared" si="5"/>
        <v>81.780932971014494</v>
      </c>
      <c r="H33" s="22">
        <f t="shared" si="5"/>
        <v>77.499316211992038</v>
      </c>
      <c r="I33" s="22">
        <f t="shared" si="5"/>
        <v>73.198556286549703</v>
      </c>
      <c r="J33" s="22">
        <f t="shared" si="5"/>
        <v>67.492582070707059</v>
      </c>
      <c r="K33" s="22">
        <f t="shared" si="5"/>
        <v>70.514710144927534</v>
      </c>
      <c r="L33" s="22">
        <f t="shared" si="5"/>
        <v>71.748212524654832</v>
      </c>
      <c r="M33" s="22">
        <f t="shared" si="5"/>
        <v>69.91698717948718</v>
      </c>
      <c r="N33" s="22">
        <f t="shared" si="5"/>
        <v>74.316228070175441</v>
      </c>
      <c r="O33" s="22">
        <f t="shared" si="5"/>
        <v>72.429761904761904</v>
      </c>
      <c r="P33" s="22">
        <f t="shared" si="5"/>
        <v>69.595869565217384</v>
      </c>
      <c r="Q33" s="22">
        <f t="shared" si="5"/>
        <v>73.084706959706963</v>
      </c>
      <c r="R33" s="22">
        <f t="shared" si="5"/>
        <v>82.465552418595905</v>
      </c>
      <c r="S33" s="22">
        <f t="shared" si="5"/>
        <v>80.833246654184848</v>
      </c>
      <c r="T33" s="22">
        <f t="shared" si="5"/>
        <v>80.222666666666669</v>
      </c>
      <c r="U33" s="22">
        <f t="shared" si="5"/>
        <v>74.457857142857151</v>
      </c>
      <c r="V33" s="22">
        <f t="shared" si="5"/>
        <v>69.625</v>
      </c>
      <c r="W33" s="22">
        <f t="shared" si="5"/>
        <v>71.563684210526318</v>
      </c>
      <c r="X33" s="22">
        <f t="shared" si="5"/>
        <v>72.924358974358967</v>
      </c>
      <c r="Y33" s="22">
        <f t="shared" si="5"/>
        <v>70.525000000000006</v>
      </c>
      <c r="Z33" s="22">
        <f t="shared" si="5"/>
        <v>68.567307692307708</v>
      </c>
      <c r="AA33" s="22">
        <f t="shared" si="5"/>
        <v>77.511776434268057</v>
      </c>
      <c r="AB33" s="22">
        <f t="shared" si="5"/>
        <v>81.323426573426573</v>
      </c>
      <c r="AC33" s="22">
        <f t="shared" si="5"/>
        <v>78.792380952380938</v>
      </c>
      <c r="AD33" s="22">
        <f t="shared" si="5"/>
        <v>70.318888888888893</v>
      </c>
      <c r="AE33" s="22">
        <f t="shared" si="5"/>
        <v>66.584999999999994</v>
      </c>
      <c r="AF33" s="22">
        <f t="shared" si="5"/>
        <v>64.231666666666669</v>
      </c>
      <c r="AG33" s="75">
        <f t="shared" si="5"/>
        <v>71.66544161181713</v>
      </c>
      <c r="AH33" s="8"/>
    </row>
    <row r="34" spans="1:35" x14ac:dyDescent="0.2">
      <c r="A34" s="66"/>
      <c r="B34" s="67"/>
      <c r="C34" s="67"/>
      <c r="D34" s="67" t="s">
        <v>136</v>
      </c>
      <c r="E34" s="67"/>
      <c r="F34" s="67"/>
      <c r="G34" s="67"/>
      <c r="H34" s="68"/>
      <c r="I34" s="68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92"/>
      <c r="AE34" s="93"/>
      <c r="AF34" s="94"/>
      <c r="AG34" s="95"/>
      <c r="AH34"/>
    </row>
    <row r="35" spans="1:35" x14ac:dyDescent="0.2">
      <c r="A35" s="66"/>
      <c r="B35" s="69" t="s">
        <v>137</v>
      </c>
      <c r="C35" s="69"/>
      <c r="D35" s="69"/>
      <c r="E35" s="69"/>
      <c r="F35" s="69"/>
      <c r="G35" s="69"/>
      <c r="H35" s="69"/>
      <c r="I35" s="69"/>
      <c r="J35" s="70"/>
      <c r="K35" s="70"/>
      <c r="L35" s="70"/>
      <c r="M35" s="70" t="s">
        <v>51</v>
      </c>
      <c r="N35" s="70"/>
      <c r="O35" s="70"/>
      <c r="P35" s="70"/>
      <c r="Q35" s="70"/>
      <c r="R35" s="70"/>
      <c r="S35" s="70"/>
      <c r="T35" s="135" t="s">
        <v>134</v>
      </c>
      <c r="U35" s="135"/>
      <c r="V35" s="135"/>
      <c r="W35" s="135"/>
      <c r="X35" s="135"/>
      <c r="Y35" s="70"/>
      <c r="Z35" s="70"/>
      <c r="AA35" s="70"/>
      <c r="AB35" s="70"/>
      <c r="AC35" s="70"/>
      <c r="AD35" s="92"/>
      <c r="AE35" s="70"/>
      <c r="AF35" s="70"/>
      <c r="AG35" s="96"/>
      <c r="AH35" s="2"/>
    </row>
    <row r="36" spans="1:35" x14ac:dyDescent="0.2">
      <c r="A36" s="97"/>
      <c r="B36" s="70"/>
      <c r="C36" s="70"/>
      <c r="D36" s="70"/>
      <c r="E36" s="70"/>
      <c r="F36" s="70"/>
      <c r="G36" s="70"/>
      <c r="H36" s="70"/>
      <c r="I36" s="70"/>
      <c r="J36" s="71"/>
      <c r="K36" s="71"/>
      <c r="L36" s="71"/>
      <c r="M36" s="71" t="s">
        <v>52</v>
      </c>
      <c r="N36" s="71"/>
      <c r="O36" s="71"/>
      <c r="P36" s="71"/>
      <c r="Q36" s="70"/>
      <c r="R36" s="70"/>
      <c r="S36" s="70"/>
      <c r="T36" s="136" t="s">
        <v>135</v>
      </c>
      <c r="U36" s="136"/>
      <c r="V36" s="136"/>
      <c r="W36" s="136"/>
      <c r="X36" s="136"/>
      <c r="Y36" s="70"/>
      <c r="Z36" s="70"/>
      <c r="AA36" s="70"/>
      <c r="AB36" s="70"/>
      <c r="AC36" s="70"/>
      <c r="AD36" s="92"/>
      <c r="AE36" s="93"/>
      <c r="AF36" s="94"/>
      <c r="AG36" s="98"/>
      <c r="AH36" s="2"/>
      <c r="AI36" s="2"/>
    </row>
    <row r="37" spans="1:35" x14ac:dyDescent="0.2">
      <c r="A37" s="97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92"/>
      <c r="AE37" s="93"/>
      <c r="AF37" s="94"/>
      <c r="AG37" s="99"/>
      <c r="AH37" s="18"/>
      <c r="AI37" s="2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2"/>
    </row>
    <row r="42" spans="1:35" x14ac:dyDescent="0.2">
      <c r="H42" s="2" t="s">
        <v>50</v>
      </c>
      <c r="U42" s="2" t="s">
        <v>50</v>
      </c>
    </row>
    <row r="43" spans="1:35" x14ac:dyDescent="0.2">
      <c r="M43" s="2" t="s">
        <v>50</v>
      </c>
    </row>
  </sheetData>
  <sheetProtection password="C6EC" sheet="1" objects="1" scenarios="1"/>
  <mergeCells count="36">
    <mergeCell ref="T35:X35"/>
    <mergeCell ref="T36:X36"/>
    <mergeCell ref="Z3:Z4"/>
    <mergeCell ref="AE3:AE4"/>
    <mergeCell ref="AA3:AA4"/>
    <mergeCell ref="AB3:AB4"/>
    <mergeCell ref="AC3:AC4"/>
    <mergeCell ref="AD3:AD4"/>
    <mergeCell ref="Y3:Y4"/>
    <mergeCell ref="X3:X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C16" zoomScale="90" zoomScaleNormal="90" workbookViewId="0">
      <selection activeCell="AH42" sqref="AH42"/>
    </sheetView>
  </sheetViews>
  <sheetFormatPr defaultRowHeight="12.75" x14ac:dyDescent="0.2"/>
  <cols>
    <col min="1" max="1" width="19" style="2" customWidth="1"/>
    <col min="2" max="4" width="6" style="2" customWidth="1"/>
    <col min="5" max="5" width="6.28515625" style="2" customWidth="1"/>
    <col min="6" max="7" width="6" style="2" customWidth="1"/>
    <col min="8" max="8" width="6.42578125" style="2" customWidth="1"/>
    <col min="9" max="9" width="6" style="2" customWidth="1"/>
    <col min="10" max="10" width="6.140625" style="2" customWidth="1"/>
    <col min="11" max="16" width="6" style="2" customWidth="1"/>
    <col min="17" max="17" width="6.42578125" style="2" customWidth="1"/>
    <col min="18" max="18" width="6.140625" style="2" customWidth="1"/>
    <col min="19" max="19" width="6.5703125" style="2" customWidth="1"/>
    <col min="20" max="20" width="7.5703125" style="2" customWidth="1"/>
    <col min="21" max="21" width="7.140625" style="2" customWidth="1"/>
    <col min="22" max="22" width="6.28515625" style="2" customWidth="1"/>
    <col min="23" max="24" width="6.85546875" style="2" customWidth="1"/>
    <col min="25" max="25" width="7" style="2" customWidth="1"/>
    <col min="26" max="26" width="6.85546875" style="2" customWidth="1"/>
    <col min="27" max="27" width="6.28515625" style="2" customWidth="1"/>
    <col min="28" max="28" width="6" style="2" customWidth="1"/>
    <col min="29" max="29" width="6.28515625" style="2" customWidth="1"/>
    <col min="30" max="30" width="6.5703125" style="2" customWidth="1"/>
    <col min="31" max="31" width="6.85546875" style="2" customWidth="1"/>
    <col min="32" max="32" width="6.28515625" style="2" customWidth="1"/>
    <col min="33" max="33" width="7.425781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131" t="s">
        <v>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3"/>
    </row>
    <row r="2" spans="1:35" s="4" customFormat="1" ht="20.100000000000001" customHeight="1" x14ac:dyDescent="0.2">
      <c r="A2" s="134" t="s">
        <v>21</v>
      </c>
      <c r="B2" s="129" t="s">
        <v>132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  <c r="AI2" s="7"/>
    </row>
    <row r="3" spans="1:35" s="5" customFormat="1" ht="20.100000000000001" customHeight="1" x14ac:dyDescent="0.2">
      <c r="A3" s="134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23" t="s">
        <v>41</v>
      </c>
      <c r="AH3" s="77" t="s">
        <v>40</v>
      </c>
      <c r="AI3" s="8"/>
    </row>
    <row r="4" spans="1:35" s="5" customFormat="1" ht="20.100000000000001" customHeight="1" x14ac:dyDescent="0.2">
      <c r="A4" s="134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23" t="s">
        <v>39</v>
      </c>
      <c r="AH4" s="77" t="s">
        <v>39</v>
      </c>
      <c r="AI4" s="8"/>
    </row>
    <row r="5" spans="1:35" s="5" customFormat="1" ht="20.100000000000001" customHeight="1" x14ac:dyDescent="0.2">
      <c r="A5" s="73" t="s">
        <v>45</v>
      </c>
      <c r="B5" s="14">
        <f>[1]Março!$F$5</f>
        <v>94</v>
      </c>
      <c r="C5" s="14">
        <f>[1]Março!$F$6</f>
        <v>91</v>
      </c>
      <c r="D5" s="14">
        <f>[1]Março!$F$7</f>
        <v>98</v>
      </c>
      <c r="E5" s="14">
        <f>[1]Março!$F$8</f>
        <v>98</v>
      </c>
      <c r="F5" s="14">
        <f>[1]Março!$F$9</f>
        <v>98</v>
      </c>
      <c r="G5" s="14">
        <f>[1]Março!$F$10</f>
        <v>98</v>
      </c>
      <c r="H5" s="14">
        <f>[1]Março!$F$11</f>
        <v>99</v>
      </c>
      <c r="I5" s="14">
        <f>[1]Março!$F$12</f>
        <v>97</v>
      </c>
      <c r="J5" s="14">
        <f>[1]Março!$F$13</f>
        <v>94</v>
      </c>
      <c r="K5" s="14">
        <f>[1]Março!$F$14</f>
        <v>95</v>
      </c>
      <c r="L5" s="14">
        <f>[1]Março!$F$15</f>
        <v>98</v>
      </c>
      <c r="M5" s="14">
        <f>[1]Março!$F$16</f>
        <v>98</v>
      </c>
      <c r="N5" s="14">
        <f>[1]Março!$F$17</f>
        <v>96</v>
      </c>
      <c r="O5" s="14">
        <f>[1]Março!$F$18</f>
        <v>97</v>
      </c>
      <c r="P5" s="14">
        <f>[1]Março!$F$19</f>
        <v>92</v>
      </c>
      <c r="Q5" s="14">
        <f>[1]Março!$F$20</f>
        <v>96</v>
      </c>
      <c r="R5" s="14">
        <f>[1]Março!$F$21</f>
        <v>92</v>
      </c>
      <c r="S5" s="14">
        <f>[1]Março!$F$22</f>
        <v>98</v>
      </c>
      <c r="T5" s="14">
        <f>[1]Março!$F$23</f>
        <v>98</v>
      </c>
      <c r="U5" s="14">
        <f>[1]Março!$F$24</f>
        <v>98</v>
      </c>
      <c r="V5" s="14">
        <f>[1]Março!$F$25</f>
        <v>96</v>
      </c>
      <c r="W5" s="14">
        <f>[1]Março!$F$26</f>
        <v>91</v>
      </c>
      <c r="X5" s="14">
        <f>[1]Março!$F$27</f>
        <v>97</v>
      </c>
      <c r="Y5" s="14">
        <f>[1]Março!$F$28</f>
        <v>99</v>
      </c>
      <c r="Z5" s="14">
        <f>[1]Março!$F$29</f>
        <v>91</v>
      </c>
      <c r="AA5" s="14">
        <f>[1]Março!$F$30</f>
        <v>96</v>
      </c>
      <c r="AB5" s="14">
        <f>[1]Março!$F$31</f>
        <v>98</v>
      </c>
      <c r="AC5" s="14">
        <f>[1]Março!$F$32</f>
        <v>98</v>
      </c>
      <c r="AD5" s="14">
        <f>[1]Março!$F$33</f>
        <v>96</v>
      </c>
      <c r="AE5" s="14">
        <f>[1]Março!$F$34</f>
        <v>94</v>
      </c>
      <c r="AF5" s="14">
        <f>[1]Março!$F$35</f>
        <v>97</v>
      </c>
      <c r="AG5" s="24">
        <f>MAX(B5:AF5)</f>
        <v>99</v>
      </c>
      <c r="AH5" s="78">
        <f>AVERAGE(B5:AF5)</f>
        <v>96.064516129032256</v>
      </c>
      <c r="AI5" s="8"/>
    </row>
    <row r="6" spans="1:35" ht="17.100000000000001" customHeight="1" x14ac:dyDescent="0.2">
      <c r="A6" s="73" t="s">
        <v>0</v>
      </c>
      <c r="B6" s="14">
        <f>[2]Março!$F$5</f>
        <v>97</v>
      </c>
      <c r="C6" s="14">
        <f>[2]Março!$F$6</f>
        <v>97</v>
      </c>
      <c r="D6" s="14">
        <f>[2]Março!$F$7</f>
        <v>97</v>
      </c>
      <c r="E6" s="14">
        <f>[2]Março!$F$8</f>
        <v>97</v>
      </c>
      <c r="F6" s="14">
        <f>[2]Março!$F$9</f>
        <v>96</v>
      </c>
      <c r="G6" s="14">
        <f>[2]Março!$F$10</f>
        <v>97</v>
      </c>
      <c r="H6" s="14">
        <f>[2]Março!$F$11</f>
        <v>97</v>
      </c>
      <c r="I6" s="14">
        <f>[2]Março!$F$12</f>
        <v>96</v>
      </c>
      <c r="J6" s="14">
        <f>[2]Março!$F$13</f>
        <v>91</v>
      </c>
      <c r="K6" s="14">
        <f>[2]Março!$F$14</f>
        <v>85</v>
      </c>
      <c r="L6" s="14">
        <f>[2]Março!$F$15</f>
        <v>97</v>
      </c>
      <c r="M6" s="14">
        <f>[2]Março!$F$16</f>
        <v>96</v>
      </c>
      <c r="N6" s="14">
        <f>[2]Março!$F$17</f>
        <v>97</v>
      </c>
      <c r="O6" s="14">
        <f>[2]Março!$F$18</f>
        <v>94</v>
      </c>
      <c r="P6" s="14">
        <f>[2]Março!$F$19</f>
        <v>97</v>
      </c>
      <c r="Q6" s="14">
        <f>[2]Março!$F$20</f>
        <v>97</v>
      </c>
      <c r="R6" s="14">
        <f>[2]Março!$F$21</f>
        <v>97</v>
      </c>
      <c r="S6" s="14">
        <f>[2]Março!$F$22</f>
        <v>92</v>
      </c>
      <c r="T6" s="14">
        <f>[2]Março!$F$23</f>
        <v>96</v>
      </c>
      <c r="U6" s="14">
        <f>[2]Março!$F$24</f>
        <v>98</v>
      </c>
      <c r="V6" s="14">
        <f>[2]Março!$F$25</f>
        <v>96</v>
      </c>
      <c r="W6" s="14">
        <f>[2]Março!$F$26</f>
        <v>93</v>
      </c>
      <c r="X6" s="14">
        <f>[2]Março!$F$27</f>
        <v>88</v>
      </c>
      <c r="Y6" s="14">
        <f>[2]Março!$F$28</f>
        <v>94</v>
      </c>
      <c r="Z6" s="14">
        <f>[2]Março!$F$29</f>
        <v>92</v>
      </c>
      <c r="AA6" s="14">
        <f>[2]Março!$F$30</f>
        <v>97</v>
      </c>
      <c r="AB6" s="14">
        <f>[2]Março!$F$31</f>
        <v>97</v>
      </c>
      <c r="AC6" s="14">
        <f>[2]Março!$F$32</f>
        <v>97</v>
      </c>
      <c r="AD6" s="14">
        <f>[2]Março!$F$33</f>
        <v>95</v>
      </c>
      <c r="AE6" s="14">
        <f>[2]Março!$F$34</f>
        <v>92</v>
      </c>
      <c r="AF6" s="14">
        <f>[2]Março!$F$35</f>
        <v>96</v>
      </c>
      <c r="AG6" s="25">
        <f>MAX(B6:AF6)</f>
        <v>98</v>
      </c>
      <c r="AH6" s="79">
        <f t="shared" ref="AH6:AH16" si="1">AVERAGE(B6:AF6)</f>
        <v>95.096774193548384</v>
      </c>
    </row>
    <row r="7" spans="1:35" ht="17.100000000000001" customHeight="1" x14ac:dyDescent="0.2">
      <c r="A7" s="73" t="s">
        <v>1</v>
      </c>
      <c r="B7" s="14">
        <f>[3]Março!$F$5</f>
        <v>97</v>
      </c>
      <c r="C7" s="14">
        <f>[3]Março!$F$6</f>
        <v>95</v>
      </c>
      <c r="D7" s="14">
        <f>[3]Março!$F$7</f>
        <v>96</v>
      </c>
      <c r="E7" s="14">
        <f>[3]Março!$F$8</f>
        <v>94</v>
      </c>
      <c r="F7" s="14">
        <f>[3]Março!$F$9</f>
        <v>97</v>
      </c>
      <c r="G7" s="14">
        <f>[3]Março!$F$10</f>
        <v>98</v>
      </c>
      <c r="H7" s="14">
        <f>[3]Março!$F$11</f>
        <v>97</v>
      </c>
      <c r="I7" s="14">
        <f>[3]Março!$F$12</f>
        <v>97</v>
      </c>
      <c r="J7" s="14">
        <f>[3]Março!$F$13</f>
        <v>96</v>
      </c>
      <c r="K7" s="14">
        <f>[3]Março!$F$14</f>
        <v>96</v>
      </c>
      <c r="L7" s="14">
        <f>[3]Março!$F$15</f>
        <v>95</v>
      </c>
      <c r="M7" s="14">
        <f>[3]Março!$F$16</f>
        <v>96</v>
      </c>
      <c r="N7" s="14">
        <f>[3]Março!$F$17</f>
        <v>94</v>
      </c>
      <c r="O7" s="14">
        <f>[3]Março!$F$18</f>
        <v>97</v>
      </c>
      <c r="P7" s="14">
        <f>[3]Março!$F$19</f>
        <v>95</v>
      </c>
      <c r="Q7" s="14">
        <f>[3]Março!$F$20</f>
        <v>97</v>
      </c>
      <c r="R7" s="14">
        <f>[3]Março!$F$21</f>
        <v>97</v>
      </c>
      <c r="S7" s="14">
        <f>[3]Março!$F$22</f>
        <v>80</v>
      </c>
      <c r="T7" s="14">
        <f>[3]Março!$F$23</f>
        <v>97</v>
      </c>
      <c r="U7" s="14">
        <f>[3]Março!$F$24</f>
        <v>93</v>
      </c>
      <c r="V7" s="14">
        <f>[3]Março!$F$25</f>
        <v>73</v>
      </c>
      <c r="W7" s="14">
        <f>[3]Março!$F$26</f>
        <v>74</v>
      </c>
      <c r="X7" s="14">
        <f>[3]Março!$F$27</f>
        <v>97</v>
      </c>
      <c r="Y7" s="14">
        <f>[3]Março!$F$28</f>
        <v>79</v>
      </c>
      <c r="Z7" s="14">
        <f>[3]Março!$F$29</f>
        <v>94</v>
      </c>
      <c r="AA7" s="14">
        <f>[3]Março!$F$30</f>
        <v>95</v>
      </c>
      <c r="AB7" s="14">
        <f>[3]Março!$F$31</f>
        <v>95</v>
      </c>
      <c r="AC7" s="14">
        <f>[3]Março!$F$32</f>
        <v>93</v>
      </c>
      <c r="AD7" s="14">
        <f>[3]Março!$F$33</f>
        <v>95</v>
      </c>
      <c r="AE7" s="14">
        <f>[3]Março!$F$34</f>
        <v>69</v>
      </c>
      <c r="AF7" s="14">
        <f>[3]Março!$F$35</f>
        <v>66</v>
      </c>
      <c r="AG7" s="25">
        <f>MAX(B7:AF7)</f>
        <v>98</v>
      </c>
      <c r="AH7" s="79">
        <f t="shared" si="1"/>
        <v>91.41935483870968</v>
      </c>
    </row>
    <row r="8" spans="1:35" ht="17.100000000000001" customHeight="1" x14ac:dyDescent="0.2">
      <c r="A8" s="73" t="s">
        <v>55</v>
      </c>
      <c r="B8" s="14">
        <f>[4]Março!$F$5</f>
        <v>100</v>
      </c>
      <c r="C8" s="14">
        <f>[4]Março!$F$6</f>
        <v>100</v>
      </c>
      <c r="D8" s="14">
        <f>[4]Março!$F$7</f>
        <v>100</v>
      </c>
      <c r="E8" s="14">
        <f>[4]Março!$F$8</f>
        <v>100</v>
      </c>
      <c r="F8" s="14">
        <f>[4]Março!$F$9</f>
        <v>100</v>
      </c>
      <c r="G8" s="14">
        <f>[4]Março!$F$10</f>
        <v>100</v>
      </c>
      <c r="H8" s="14">
        <f>[4]Março!$F$11</f>
        <v>100</v>
      </c>
      <c r="I8" s="14">
        <f>[4]Março!$F$12</f>
        <v>100</v>
      </c>
      <c r="J8" s="14">
        <f>[4]Março!$F$13</f>
        <v>100</v>
      </c>
      <c r="K8" s="14">
        <f>[4]Março!$F$14</f>
        <v>100</v>
      </c>
      <c r="L8" s="14">
        <f>[4]Março!$F$15</f>
        <v>100</v>
      </c>
      <c r="M8" s="14">
        <f>[4]Março!$F$16</f>
        <v>100</v>
      </c>
      <c r="N8" s="14">
        <f>[4]Março!$F$17</f>
        <v>100</v>
      </c>
      <c r="O8" s="14">
        <f>[4]Março!$F$18</f>
        <v>100</v>
      </c>
      <c r="P8" s="14">
        <f>[4]Março!$F$19</f>
        <v>100</v>
      </c>
      <c r="Q8" s="14">
        <f>[4]Março!$F$20</f>
        <v>100</v>
      </c>
      <c r="R8" s="14">
        <f>[4]Março!$F$21</f>
        <v>100</v>
      </c>
      <c r="S8" s="14">
        <f>[4]Março!$F$22</f>
        <v>100</v>
      </c>
      <c r="T8" s="14">
        <f>[4]Março!$F$23</f>
        <v>100</v>
      </c>
      <c r="U8" s="14">
        <f>[4]Março!$F$24</f>
        <v>100</v>
      </c>
      <c r="V8" s="14">
        <f>[4]Março!$F$25</f>
        <v>96</v>
      </c>
      <c r="W8" s="14">
        <f>[4]Março!$F$26</f>
        <v>89</v>
      </c>
      <c r="X8" s="14">
        <f>[4]Março!$F$27</f>
        <v>79</v>
      </c>
      <c r="Y8" s="14">
        <f>[4]Março!$F$28</f>
        <v>100</v>
      </c>
      <c r="Z8" s="14">
        <f>[4]Março!$F$29</f>
        <v>83</v>
      </c>
      <c r="AA8" s="14">
        <f>[4]Março!$F$30</f>
        <v>100</v>
      </c>
      <c r="AB8" s="14">
        <f>[4]Março!$F$31</f>
        <v>100</v>
      </c>
      <c r="AC8" s="14">
        <f>[4]Março!$F$32</f>
        <v>100</v>
      </c>
      <c r="AD8" s="14">
        <f>[4]Março!$F$33</f>
        <v>91</v>
      </c>
      <c r="AE8" s="14">
        <f>[4]Março!$F$34</f>
        <v>86</v>
      </c>
      <c r="AF8" s="14">
        <f>[4]Março!$F$35</f>
        <v>79</v>
      </c>
      <c r="AG8" s="25">
        <f>MAX(B8:AF8)</f>
        <v>100</v>
      </c>
      <c r="AH8" s="79">
        <f t="shared" si="1"/>
        <v>96.870967741935488</v>
      </c>
    </row>
    <row r="9" spans="1:35" ht="17.100000000000001" customHeight="1" x14ac:dyDescent="0.2">
      <c r="A9" s="73" t="s">
        <v>46</v>
      </c>
      <c r="B9" s="14">
        <f>[5]Março!$F$5</f>
        <v>54</v>
      </c>
      <c r="C9" s="14" t="str">
        <f>[5]Março!$F$6</f>
        <v>*</v>
      </c>
      <c r="D9" s="14">
        <f>[5]Março!$F$7</f>
        <v>90</v>
      </c>
      <c r="E9" s="14" t="str">
        <f>[5]Março!$F$8</f>
        <v>*</v>
      </c>
      <c r="F9" s="14">
        <f>[5]Março!$F$9</f>
        <v>56</v>
      </c>
      <c r="G9" s="14" t="str">
        <f>[5]Março!$F$10</f>
        <v>*</v>
      </c>
      <c r="H9" s="14" t="str">
        <f>[5]Março!$F$11</f>
        <v>*</v>
      </c>
      <c r="I9" s="14" t="str">
        <f>[5]Março!$F$12</f>
        <v>*</v>
      </c>
      <c r="J9" s="14" t="str">
        <f>[5]Março!$F$13</f>
        <v>*</v>
      </c>
      <c r="K9" s="14" t="str">
        <f>[5]Março!$F$14</f>
        <v>*</v>
      </c>
      <c r="L9" s="14" t="str">
        <f>[5]Março!$F$15</f>
        <v>*</v>
      </c>
      <c r="M9" s="14" t="str">
        <f>[5]Março!$F$16</f>
        <v>*</v>
      </c>
      <c r="N9" s="14" t="str">
        <f>[5]Março!$F$17</f>
        <v>*</v>
      </c>
      <c r="O9" s="14" t="str">
        <f>[5]Março!$F$18</f>
        <v>*</v>
      </c>
      <c r="P9" s="14" t="str">
        <f>[5]Março!$F$19</f>
        <v>*</v>
      </c>
      <c r="Q9" s="14">
        <f>[5]Março!$F$20</f>
        <v>81</v>
      </c>
      <c r="R9" s="14" t="str">
        <f>[5]Março!$F$21</f>
        <v>*</v>
      </c>
      <c r="S9" s="14" t="str">
        <f>[5]Março!$F$22</f>
        <v>*</v>
      </c>
      <c r="T9" s="14" t="str">
        <f>[5]Março!$F$23</f>
        <v>*</v>
      </c>
      <c r="U9" s="14">
        <f>[5]Março!$F$24</f>
        <v>39</v>
      </c>
      <c r="V9" s="14" t="str">
        <f>[5]Março!$F$25</f>
        <v>*</v>
      </c>
      <c r="W9" s="14" t="str">
        <f>[5]Março!$F$26</f>
        <v>*</v>
      </c>
      <c r="X9" s="14" t="str">
        <f>[5]Março!$F$27</f>
        <v>*</v>
      </c>
      <c r="Y9" s="14" t="str">
        <f>[5]Março!$F$28</f>
        <v>*</v>
      </c>
      <c r="Z9" s="14" t="str">
        <f>[5]Março!$F$29</f>
        <v>*</v>
      </c>
      <c r="AA9" s="14">
        <f>[5]Março!$F$30</f>
        <v>91</v>
      </c>
      <c r="AB9" s="14" t="str">
        <f>[5]Março!$F$31</f>
        <v>*</v>
      </c>
      <c r="AC9" s="14" t="str">
        <f>[5]Março!$F$32</f>
        <v>*</v>
      </c>
      <c r="AD9" s="14" t="str">
        <f>[5]Março!$F$33</f>
        <v>*</v>
      </c>
      <c r="AE9" s="14" t="str">
        <f>[5]Março!$F$34</f>
        <v>*</v>
      </c>
      <c r="AF9" s="14" t="str">
        <f>[5]Março!$F$35</f>
        <v>*</v>
      </c>
      <c r="AG9" s="25">
        <f>MAX(B9:AF9)</f>
        <v>91</v>
      </c>
      <c r="AH9" s="79">
        <f t="shared" ref="AH9" si="2">AVERAGE(B9:AF9)</f>
        <v>68.5</v>
      </c>
    </row>
    <row r="10" spans="1:35" ht="17.100000000000001" customHeight="1" x14ac:dyDescent="0.2">
      <c r="A10" s="73" t="s">
        <v>2</v>
      </c>
      <c r="B10" s="14">
        <f>[6]Março!$F$5</f>
        <v>96</v>
      </c>
      <c r="C10" s="14">
        <f>[6]Março!$F$6</f>
        <v>95</v>
      </c>
      <c r="D10" s="14">
        <f>[6]Março!$F$7</f>
        <v>93</v>
      </c>
      <c r="E10" s="14">
        <f>[6]Março!$F$8</f>
        <v>93</v>
      </c>
      <c r="F10" s="14">
        <f>[6]Março!$F$9</f>
        <v>95</v>
      </c>
      <c r="G10" s="14">
        <f>[6]Março!$F$10</f>
        <v>96</v>
      </c>
      <c r="H10" s="14">
        <f>[6]Março!$F$11</f>
        <v>95</v>
      </c>
      <c r="I10" s="14">
        <f>[6]Março!$F$12</f>
        <v>95</v>
      </c>
      <c r="J10" s="14">
        <f>[6]Março!$F$13</f>
        <v>89</v>
      </c>
      <c r="K10" s="14">
        <f>[6]Março!$F$14</f>
        <v>95</v>
      </c>
      <c r="L10" s="14">
        <f>[6]Março!$F$15</f>
        <v>93</v>
      </c>
      <c r="M10" s="14">
        <f>[6]Março!$F$16</f>
        <v>89</v>
      </c>
      <c r="N10" s="14">
        <f>[6]Março!$F$17</f>
        <v>92</v>
      </c>
      <c r="O10" s="14">
        <f>[6]Março!$F$18</f>
        <v>94</v>
      </c>
      <c r="P10" s="14">
        <f>[6]Março!$F$19</f>
        <v>91</v>
      </c>
      <c r="Q10" s="14">
        <f>[6]Março!$F$20</f>
        <v>88</v>
      </c>
      <c r="R10" s="14">
        <f>[6]Março!$F$21</f>
        <v>96</v>
      </c>
      <c r="S10" s="14">
        <f>[6]Março!$F$22</f>
        <v>94</v>
      </c>
      <c r="T10" s="14">
        <f>[6]Março!$F$23</f>
        <v>94</v>
      </c>
      <c r="U10" s="14">
        <f>[6]Março!$F$24</f>
        <v>91</v>
      </c>
      <c r="V10" s="14">
        <f>[6]Março!$F$25</f>
        <v>80</v>
      </c>
      <c r="W10" s="14">
        <f>[6]Março!$F$26</f>
        <v>90</v>
      </c>
      <c r="X10" s="14">
        <f>[6]Março!$F$27</f>
        <v>93</v>
      </c>
      <c r="Y10" s="14">
        <f>[6]Março!$F$28</f>
        <v>94</v>
      </c>
      <c r="Z10" s="14">
        <f>[6]Março!$F$29</f>
        <v>92</v>
      </c>
      <c r="AA10" s="14">
        <f>[6]Março!$F$30</f>
        <v>96</v>
      </c>
      <c r="AB10" s="14">
        <f>[6]Março!$F$31</f>
        <v>96</v>
      </c>
      <c r="AC10" s="14">
        <f>[6]Março!$F$32</f>
        <v>94</v>
      </c>
      <c r="AD10" s="14">
        <f>[6]Março!$F$33</f>
        <v>79</v>
      </c>
      <c r="AE10" s="14">
        <f>[6]Março!$F$34</f>
        <v>78</v>
      </c>
      <c r="AF10" s="14">
        <f>[6]Março!$F$35</f>
        <v>72</v>
      </c>
      <c r="AG10" s="25">
        <f t="shared" ref="AG10:AG16" si="3">MAX(B10:AF10)</f>
        <v>96</v>
      </c>
      <c r="AH10" s="79">
        <f>AVERAGE(B10:AF10)</f>
        <v>91.225806451612897</v>
      </c>
    </row>
    <row r="11" spans="1:35" ht="17.100000000000001" customHeight="1" x14ac:dyDescent="0.2">
      <c r="A11" s="73" t="s">
        <v>3</v>
      </c>
      <c r="B11" s="14">
        <f>[7]Março!$F$5</f>
        <v>94</v>
      </c>
      <c r="C11" s="14">
        <f>[7]Março!$F$6</f>
        <v>96</v>
      </c>
      <c r="D11" s="14">
        <f>[7]Março!$F$7</f>
        <v>95</v>
      </c>
      <c r="E11" s="14">
        <f>[7]Março!$F$8</f>
        <v>97</v>
      </c>
      <c r="F11" s="14">
        <f>[7]Março!$F$9</f>
        <v>98</v>
      </c>
      <c r="G11" s="14">
        <f>[7]Março!$F$10</f>
        <v>100</v>
      </c>
      <c r="H11" s="14">
        <f>[7]Março!$F$11</f>
        <v>99</v>
      </c>
      <c r="I11" s="14">
        <f>[7]Março!$F$12</f>
        <v>96</v>
      </c>
      <c r="J11" s="14">
        <f>[7]Março!$F$13</f>
        <v>93</v>
      </c>
      <c r="K11" s="14">
        <f>[7]Março!$F$14</f>
        <v>95</v>
      </c>
      <c r="L11" s="14">
        <f>[7]Março!$F$15</f>
        <v>97</v>
      </c>
      <c r="M11" s="14">
        <f>[7]Março!$F$16</f>
        <v>97</v>
      </c>
      <c r="N11" s="14">
        <f>[7]Março!$F$17</f>
        <v>89</v>
      </c>
      <c r="O11" s="14">
        <f>[7]Março!$F$18</f>
        <v>96</v>
      </c>
      <c r="P11" s="14">
        <f>[7]Março!$F$19</f>
        <v>89</v>
      </c>
      <c r="Q11" s="14">
        <f>[7]Março!$F$20</f>
        <v>96</v>
      </c>
      <c r="R11" s="14">
        <f>[7]Março!$F$21</f>
        <v>90</v>
      </c>
      <c r="S11" s="14">
        <f>[7]Março!$F$22</f>
        <v>96</v>
      </c>
      <c r="T11" s="14">
        <f>[7]Março!$F$23</f>
        <v>98</v>
      </c>
      <c r="U11" s="14">
        <f>[7]Março!$F$24</f>
        <v>96</v>
      </c>
      <c r="V11" s="14">
        <f>[7]Março!$F$25</f>
        <v>83</v>
      </c>
      <c r="W11" s="14">
        <f>[7]Março!$F$26</f>
        <v>97</v>
      </c>
      <c r="X11" s="14">
        <f>[7]Março!$F$27</f>
        <v>96</v>
      </c>
      <c r="Y11" s="14">
        <f>[7]Março!$F$28</f>
        <v>96</v>
      </c>
      <c r="Z11" s="14">
        <f>[7]Março!$F$29</f>
        <v>87</v>
      </c>
      <c r="AA11" s="14">
        <f>[7]Março!$F$30</f>
        <v>99</v>
      </c>
      <c r="AB11" s="14">
        <f>[7]Março!$F$31</f>
        <v>100</v>
      </c>
      <c r="AC11" s="14">
        <f>[7]Março!$F$32</f>
        <v>100</v>
      </c>
      <c r="AD11" s="14">
        <f>[7]Março!$F$33</f>
        <v>97</v>
      </c>
      <c r="AE11" s="14">
        <f>[7]Março!$F$34</f>
        <v>90</v>
      </c>
      <c r="AF11" s="14">
        <f>[7]Março!$F$35</f>
        <v>89</v>
      </c>
      <c r="AG11" s="25">
        <f t="shared" si="3"/>
        <v>100</v>
      </c>
      <c r="AH11" s="79">
        <f>AVERAGE(B11:AF11)</f>
        <v>94.870967741935488</v>
      </c>
    </row>
    <row r="12" spans="1:35" ht="17.100000000000001" customHeight="1" x14ac:dyDescent="0.2">
      <c r="A12" s="73" t="s">
        <v>4</v>
      </c>
      <c r="B12" s="14">
        <f>[8]Março!$F$5</f>
        <v>91</v>
      </c>
      <c r="C12" s="14">
        <f>[8]Março!$F$6</f>
        <v>91</v>
      </c>
      <c r="D12" s="14">
        <f>[8]Março!$F$7</f>
        <v>92</v>
      </c>
      <c r="E12" s="14">
        <f>[8]Março!$F$8</f>
        <v>93</v>
      </c>
      <c r="F12" s="14">
        <f>[8]Março!$F$9</f>
        <v>95</v>
      </c>
      <c r="G12" s="14">
        <f>[8]Março!$F$10</f>
        <v>95</v>
      </c>
      <c r="H12" s="14">
        <f>[8]Março!$F$11</f>
        <v>94</v>
      </c>
      <c r="I12" s="14">
        <f>[8]Março!$F$12</f>
        <v>92</v>
      </c>
      <c r="J12" s="14">
        <f>[8]Março!$F$13</f>
        <v>90</v>
      </c>
      <c r="K12" s="14">
        <f>[8]Março!$F$14</f>
        <v>94</v>
      </c>
      <c r="L12" s="14">
        <f>[8]Março!$F$15</f>
        <v>95</v>
      </c>
      <c r="M12" s="14">
        <f>[8]Março!$F$16</f>
        <v>92</v>
      </c>
      <c r="N12" s="14">
        <f>[8]Março!$F$17</f>
        <v>94</v>
      </c>
      <c r="O12" s="14">
        <f>[8]Março!$F$18</f>
        <v>92</v>
      </c>
      <c r="P12" s="14">
        <f>[8]Março!$F$19</f>
        <v>87</v>
      </c>
      <c r="Q12" s="14">
        <f>[8]Março!$F$20</f>
        <v>90</v>
      </c>
      <c r="R12" s="14">
        <f>[8]Março!$F$21</f>
        <v>94</v>
      </c>
      <c r="S12" s="14">
        <f>[8]Março!$F$22</f>
        <v>95</v>
      </c>
      <c r="T12" s="14" t="str">
        <f>[8]Março!$F$23</f>
        <v>*</v>
      </c>
      <c r="U12" s="14" t="str">
        <f>[8]Março!$F$24</f>
        <v>*</v>
      </c>
      <c r="V12" s="14" t="str">
        <f>[8]Março!$F$25</f>
        <v>*</v>
      </c>
      <c r="W12" s="14">
        <f>[8]Março!$F$26</f>
        <v>76</v>
      </c>
      <c r="X12" s="14">
        <f>[8]Março!$F$27</f>
        <v>86</v>
      </c>
      <c r="Y12" s="14">
        <f>[8]Março!$F$28</f>
        <v>90</v>
      </c>
      <c r="Z12" s="14">
        <f>[8]Março!$F$29</f>
        <v>91</v>
      </c>
      <c r="AA12" s="14">
        <f>[8]Março!$F$30</f>
        <v>95</v>
      </c>
      <c r="AB12" s="14">
        <f>[8]Março!$F$31</f>
        <v>94</v>
      </c>
      <c r="AC12" s="14">
        <f>[8]Março!$F$32</f>
        <v>95</v>
      </c>
      <c r="AD12" s="14">
        <f>[8]Março!$F$33</f>
        <v>90</v>
      </c>
      <c r="AE12" s="14">
        <f>[8]Março!$F$34</f>
        <v>87</v>
      </c>
      <c r="AF12" s="14">
        <f>[8]Março!$F$35</f>
        <v>80</v>
      </c>
      <c r="AG12" s="25">
        <f>MAX(B12:AF12)</f>
        <v>95</v>
      </c>
      <c r="AH12" s="79">
        <f t="shared" si="1"/>
        <v>91.071428571428569</v>
      </c>
    </row>
    <row r="13" spans="1:35" ht="17.100000000000001" customHeight="1" x14ac:dyDescent="0.2">
      <c r="A13" s="73" t="s">
        <v>5</v>
      </c>
      <c r="B13" s="14" t="str">
        <f>[9]Março!$F$5</f>
        <v>*</v>
      </c>
      <c r="C13" s="14" t="str">
        <f>[9]Março!$F$6</f>
        <v>*</v>
      </c>
      <c r="D13" s="14" t="str">
        <f>[9]Março!$F$7</f>
        <v>*</v>
      </c>
      <c r="E13" s="14" t="str">
        <f>[9]Março!$F$8</f>
        <v>*</v>
      </c>
      <c r="F13" s="14" t="str">
        <f>[9]Março!$F$9</f>
        <v>*</v>
      </c>
      <c r="G13" s="14" t="str">
        <f>[9]Março!$F$10</f>
        <v>*</v>
      </c>
      <c r="H13" s="14" t="str">
        <f>[9]Março!$F$11</f>
        <v>*</v>
      </c>
      <c r="I13" s="14" t="str">
        <f>[9]Março!$F$12</f>
        <v>*</v>
      </c>
      <c r="J13" s="14" t="str">
        <f>[9]Março!$F$13</f>
        <v>*</v>
      </c>
      <c r="K13" s="14" t="str">
        <f>[9]Março!$F$14</f>
        <v>*</v>
      </c>
      <c r="L13" s="14" t="str">
        <f>[9]Março!$F$15</f>
        <v>*</v>
      </c>
      <c r="M13" s="14" t="str">
        <f>[9]Março!$F$16</f>
        <v>*</v>
      </c>
      <c r="N13" s="14" t="str">
        <f>[9]Março!$F$17</f>
        <v>*</v>
      </c>
      <c r="O13" s="14" t="str">
        <f>[9]Março!$F$18</f>
        <v>*</v>
      </c>
      <c r="P13" s="14" t="str">
        <f>[9]Março!$F$19</f>
        <v>*</v>
      </c>
      <c r="Q13" s="14" t="str">
        <f>[9]Março!$F$20</f>
        <v>*</v>
      </c>
      <c r="R13" s="14" t="str">
        <f>[9]Março!$F$21</f>
        <v>*</v>
      </c>
      <c r="S13" s="14" t="str">
        <f>[9]Março!$F$22</f>
        <v>*</v>
      </c>
      <c r="T13" s="14" t="str">
        <f>[9]Março!$F$23</f>
        <v>*</v>
      </c>
      <c r="U13" s="14" t="str">
        <f>[9]Março!$F$24</f>
        <v>*</v>
      </c>
      <c r="V13" s="14" t="str">
        <f>[9]Março!$F$25</f>
        <v>*</v>
      </c>
      <c r="W13" s="14" t="str">
        <f>[9]Março!$F$26</f>
        <v>*</v>
      </c>
      <c r="X13" s="14" t="str">
        <f>[9]Março!$F$27</f>
        <v>*</v>
      </c>
      <c r="Y13" s="14" t="str">
        <f>[9]Março!$F$28</f>
        <v>*</v>
      </c>
      <c r="Z13" s="14" t="str">
        <f>[9]Março!$F$29</f>
        <v>*</v>
      </c>
      <c r="AA13" s="14" t="str">
        <f>[9]Março!$F$30</f>
        <v>*</v>
      </c>
      <c r="AB13" s="14" t="str">
        <f>[9]Março!$F$31</f>
        <v>*</v>
      </c>
      <c r="AC13" s="14" t="str">
        <f>[9]Março!$F$32</f>
        <v>*</v>
      </c>
      <c r="AD13" s="14" t="str">
        <f>[9]Março!$F$33</f>
        <v>*</v>
      </c>
      <c r="AE13" s="14" t="str">
        <f>[9]Março!$F$34</f>
        <v>*</v>
      </c>
      <c r="AF13" s="14" t="str">
        <f>[9]Março!$F$35</f>
        <v>*</v>
      </c>
      <c r="AG13" s="25" t="s">
        <v>133</v>
      </c>
      <c r="AH13" s="79" t="s">
        <v>133</v>
      </c>
    </row>
    <row r="14" spans="1:35" ht="17.100000000000001" customHeight="1" x14ac:dyDescent="0.2">
      <c r="A14" s="73" t="s">
        <v>48</v>
      </c>
      <c r="B14" s="14">
        <f>[10]Março!$F$5</f>
        <v>95</v>
      </c>
      <c r="C14" s="14">
        <f>[10]Março!$F$6</f>
        <v>95</v>
      </c>
      <c r="D14" s="14">
        <f>[10]Março!$F$7</f>
        <v>94</v>
      </c>
      <c r="E14" s="14">
        <f>[10]Março!$F$8</f>
        <v>94</v>
      </c>
      <c r="F14" s="14">
        <f>[10]Março!$F$9</f>
        <v>95</v>
      </c>
      <c r="G14" s="14">
        <f>[10]Março!$F$10</f>
        <v>96</v>
      </c>
      <c r="H14" s="14">
        <f>[10]Março!$F$11</f>
        <v>97</v>
      </c>
      <c r="I14" s="14">
        <f>[10]Março!$F$12</f>
        <v>96</v>
      </c>
      <c r="J14" s="14">
        <f>[10]Março!$F$13</f>
        <v>95</v>
      </c>
      <c r="K14" s="14">
        <f>[10]Março!$F$14</f>
        <v>96</v>
      </c>
      <c r="L14" s="14">
        <f>[10]Março!$F$15</f>
        <v>97</v>
      </c>
      <c r="M14" s="14">
        <f>[10]Março!$F$16</f>
        <v>94</v>
      </c>
      <c r="N14" s="14">
        <f>[10]Março!$F$17</f>
        <v>96</v>
      </c>
      <c r="O14" s="14">
        <f>[10]Março!$F$18</f>
        <v>96</v>
      </c>
      <c r="P14" s="14">
        <f>[10]Março!$F$19</f>
        <v>94</v>
      </c>
      <c r="Q14" s="14">
        <f>[10]Março!$F$20</f>
        <v>95</v>
      </c>
      <c r="R14" s="14">
        <f>[10]Março!$F$21</f>
        <v>97</v>
      </c>
      <c r="S14" s="14">
        <f>[10]Março!$F$22</f>
        <v>96</v>
      </c>
      <c r="T14" s="14">
        <f>[10]Março!$F$23</f>
        <v>96</v>
      </c>
      <c r="U14" s="14">
        <f>[10]Março!$F$24</f>
        <v>96</v>
      </c>
      <c r="V14" s="14">
        <f>[10]Março!$F$25</f>
        <v>93</v>
      </c>
      <c r="W14" s="14">
        <f>[10]Março!$F$26</f>
        <v>97</v>
      </c>
      <c r="X14" s="14">
        <f>[10]Março!$F$27</f>
        <v>97</v>
      </c>
      <c r="Y14" s="14">
        <f>[10]Março!$F$28</f>
        <v>96</v>
      </c>
      <c r="Z14" s="14">
        <f>[10]Março!$F$29</f>
        <v>95</v>
      </c>
      <c r="AA14" s="14">
        <f>[10]Março!$F$30</f>
        <v>95</v>
      </c>
      <c r="AB14" s="14">
        <f>[10]Março!$F$31</f>
        <v>96</v>
      </c>
      <c r="AC14" s="14">
        <f>[10]Março!$F$32</f>
        <v>97</v>
      </c>
      <c r="AD14" s="14">
        <f>[10]Março!$F$33</f>
        <v>96</v>
      </c>
      <c r="AE14" s="14">
        <f>[10]Março!$F$34</f>
        <v>90</v>
      </c>
      <c r="AF14" s="14">
        <f>[10]Março!$F$35</f>
        <v>87</v>
      </c>
      <c r="AG14" s="25">
        <f t="shared" ref="AG14" si="4">MAX(B14:AF14)</f>
        <v>97</v>
      </c>
      <c r="AH14" s="79">
        <f t="shared" ref="AH14" si="5">AVERAGE(B14:AF14)</f>
        <v>95.129032258064512</v>
      </c>
    </row>
    <row r="15" spans="1:35" ht="17.100000000000001" customHeight="1" x14ac:dyDescent="0.2">
      <c r="A15" s="73" t="s">
        <v>6</v>
      </c>
      <c r="B15" s="14">
        <f>[11]Março!$F$5</f>
        <v>96</v>
      </c>
      <c r="C15" s="14">
        <f>[11]Março!$F$6</f>
        <v>95</v>
      </c>
      <c r="D15" s="14">
        <f>[11]Março!$F$7</f>
        <v>96</v>
      </c>
      <c r="E15" s="14">
        <f>[11]Março!$F$8</f>
        <v>96</v>
      </c>
      <c r="F15" s="14">
        <f>[11]Março!$F$9</f>
        <v>96</v>
      </c>
      <c r="G15" s="14">
        <f>[11]Março!$F$10</f>
        <v>96</v>
      </c>
      <c r="H15" s="14">
        <f>[11]Março!$F$11</f>
        <v>96</v>
      </c>
      <c r="I15" s="14">
        <f>[11]Março!$F$12</f>
        <v>97</v>
      </c>
      <c r="J15" s="14">
        <f>[11]Março!$F$13</f>
        <v>96</v>
      </c>
      <c r="K15" s="14">
        <f>[11]Março!$F$14</f>
        <v>96</v>
      </c>
      <c r="L15" s="14">
        <f>[11]Março!$F$15</f>
        <v>97</v>
      </c>
      <c r="M15" s="14">
        <f>[11]Março!$F$16</f>
        <v>96</v>
      </c>
      <c r="N15" s="14">
        <f>[11]Março!$F$17</f>
        <v>94</v>
      </c>
      <c r="O15" s="14">
        <f>[11]Março!$F$18</f>
        <v>95</v>
      </c>
      <c r="P15" s="14">
        <f>[11]Março!$F$19</f>
        <v>96</v>
      </c>
      <c r="Q15" s="14">
        <f>[11]Março!$F$20</f>
        <v>96</v>
      </c>
      <c r="R15" s="14">
        <f>[11]Março!$F$21</f>
        <v>95</v>
      </c>
      <c r="S15" s="14">
        <f>[11]Março!$F$22</f>
        <v>96</v>
      </c>
      <c r="T15" s="14">
        <f>[11]Março!$F$23</f>
        <v>95</v>
      </c>
      <c r="U15" s="14">
        <f>[11]Março!$F$24</f>
        <v>94</v>
      </c>
      <c r="V15" s="14">
        <f>[11]Março!$F$25</f>
        <v>95</v>
      </c>
      <c r="W15" s="14">
        <f>[11]Março!$F$26</f>
        <v>95</v>
      </c>
      <c r="X15" s="14">
        <f>[11]Março!$F$27</f>
        <v>97</v>
      </c>
      <c r="Y15" s="14">
        <f>[11]Março!$F$28</f>
        <v>94</v>
      </c>
      <c r="Z15" s="14">
        <f>[11]Março!$F$29</f>
        <v>95</v>
      </c>
      <c r="AA15" s="14">
        <f>[11]Março!$F$30</f>
        <v>96</v>
      </c>
      <c r="AB15" s="14">
        <f>[11]Março!$F$31</f>
        <v>96</v>
      </c>
      <c r="AC15" s="14">
        <f>[11]Março!$F$32</f>
        <v>96</v>
      </c>
      <c r="AD15" s="14">
        <f>[11]Março!$F$33</f>
        <v>96</v>
      </c>
      <c r="AE15" s="14">
        <f>[11]Março!$F$34</f>
        <v>93</v>
      </c>
      <c r="AF15" s="14">
        <f>[11]Março!$F$35</f>
        <v>90</v>
      </c>
      <c r="AG15" s="25">
        <f t="shared" si="3"/>
        <v>97</v>
      </c>
      <c r="AH15" s="79">
        <f t="shared" si="1"/>
        <v>95.387096774193552</v>
      </c>
    </row>
    <row r="16" spans="1:35" ht="17.100000000000001" customHeight="1" x14ac:dyDescent="0.2">
      <c r="A16" s="73" t="s">
        <v>7</v>
      </c>
      <c r="B16" s="14">
        <f>[12]Março!$F$5</f>
        <v>83</v>
      </c>
      <c r="C16" s="14">
        <f>[12]Março!$F$6</f>
        <v>95</v>
      </c>
      <c r="D16" s="14">
        <f>[12]Março!$F$7</f>
        <v>96</v>
      </c>
      <c r="E16" s="14">
        <f>[12]Março!$F$8</f>
        <v>97</v>
      </c>
      <c r="F16" s="14">
        <f>[12]Março!$F$9</f>
        <v>93</v>
      </c>
      <c r="G16" s="14">
        <f>[12]Março!$F$10</f>
        <v>100</v>
      </c>
      <c r="H16" s="14">
        <f>[12]Março!$F$11</f>
        <v>96</v>
      </c>
      <c r="I16" s="14">
        <f>[12]Março!$F$12</f>
        <v>91</v>
      </c>
      <c r="J16" s="14">
        <f>[12]Março!$F$13</f>
        <v>91</v>
      </c>
      <c r="K16" s="14">
        <f>[12]Março!$F$14</f>
        <v>90</v>
      </c>
      <c r="L16" s="14">
        <f>[12]Março!$F$15</f>
        <v>95</v>
      </c>
      <c r="M16" s="14">
        <f>[12]Março!$F$16</f>
        <v>93</v>
      </c>
      <c r="N16" s="14">
        <f>[12]Março!$F$17</f>
        <v>97</v>
      </c>
      <c r="O16" s="14">
        <f>[12]Março!$F$18</f>
        <v>83</v>
      </c>
      <c r="P16" s="14">
        <f>[12]Março!$F$19</f>
        <v>93</v>
      </c>
      <c r="Q16" s="14">
        <f>[12]Março!$F$20</f>
        <v>97</v>
      </c>
      <c r="R16" s="14">
        <f>[12]Março!$F$21</f>
        <v>96</v>
      </c>
      <c r="S16" s="14">
        <f>[12]Março!$F$22</f>
        <v>93</v>
      </c>
      <c r="T16" s="14">
        <f>[12]Março!$F$23</f>
        <v>97</v>
      </c>
      <c r="U16" s="14">
        <f>[12]Março!$F$24</f>
        <v>92</v>
      </c>
      <c r="V16" s="14">
        <f>[12]Março!$F$25</f>
        <v>86</v>
      </c>
      <c r="W16" s="14">
        <f>[12]Março!$F$26</f>
        <v>83</v>
      </c>
      <c r="X16" s="14">
        <f>[12]Março!$F$27</f>
        <v>79</v>
      </c>
      <c r="Y16" s="14">
        <f>[12]Março!$F$28</f>
        <v>92</v>
      </c>
      <c r="Z16" s="14">
        <f>[12]Março!$F$29</f>
        <v>80</v>
      </c>
      <c r="AA16" s="14">
        <f>[12]Março!$F$30</f>
        <v>96</v>
      </c>
      <c r="AB16" s="14">
        <f>[12]Março!$F$31</f>
        <v>97</v>
      </c>
      <c r="AC16" s="14">
        <f>[12]Março!$F$32</f>
        <v>95</v>
      </c>
      <c r="AD16" s="14">
        <f>[12]Março!$F$33</f>
        <v>84</v>
      </c>
      <c r="AE16" s="14">
        <f>[12]Março!$F$34</f>
        <v>80</v>
      </c>
      <c r="AF16" s="14">
        <f>[12]Março!$F$35</f>
        <v>75</v>
      </c>
      <c r="AG16" s="25">
        <f t="shared" si="3"/>
        <v>100</v>
      </c>
      <c r="AH16" s="79">
        <f t="shared" si="1"/>
        <v>90.806451612903231</v>
      </c>
    </row>
    <row r="17" spans="1:34" ht="17.100000000000001" customHeight="1" x14ac:dyDescent="0.2">
      <c r="A17" s="73" t="s">
        <v>8</v>
      </c>
      <c r="B17" s="14">
        <f>[13]Março!$F$5</f>
        <v>96</v>
      </c>
      <c r="C17" s="14">
        <f>[13]Março!$F$6</f>
        <v>100</v>
      </c>
      <c r="D17" s="14">
        <f>[13]Março!$F$7</f>
        <v>99</v>
      </c>
      <c r="E17" s="14">
        <f>[13]Março!$F$8</f>
        <v>97</v>
      </c>
      <c r="F17" s="14">
        <f>[13]Março!$F$9</f>
        <v>100</v>
      </c>
      <c r="G17" s="14">
        <f>[13]Março!$F$10</f>
        <v>100</v>
      </c>
      <c r="H17" s="14">
        <f>[13]Março!$F$11</f>
        <v>100</v>
      </c>
      <c r="I17" s="14">
        <f>[13]Março!$F$12</f>
        <v>95</v>
      </c>
      <c r="J17" s="14">
        <f>[13]Março!$F$13</f>
        <v>95</v>
      </c>
      <c r="K17" s="14">
        <f>[13]Março!$F$14</f>
        <v>86</v>
      </c>
      <c r="L17" s="14">
        <f>[13]Março!$F$15</f>
        <v>97</v>
      </c>
      <c r="M17" s="14">
        <f>[13]Março!$F$16</f>
        <v>98</v>
      </c>
      <c r="N17" s="14">
        <f>[13]Março!$F$17</f>
        <v>97</v>
      </c>
      <c r="O17" s="14">
        <f>[13]Março!$F$18</f>
        <v>97</v>
      </c>
      <c r="P17" s="14">
        <f>[13]Março!$F$19</f>
        <v>93</v>
      </c>
      <c r="Q17" s="14">
        <f>[13]Março!$F$20</f>
        <v>93</v>
      </c>
      <c r="R17" s="14">
        <f>[13]Março!$F$21</f>
        <v>98</v>
      </c>
      <c r="S17" s="14">
        <f>[13]Março!$F$22</f>
        <v>95</v>
      </c>
      <c r="T17" s="14">
        <f>[13]Março!$F$23</f>
        <v>97</v>
      </c>
      <c r="U17" s="14">
        <f>[13]Março!$F$24</f>
        <v>92</v>
      </c>
      <c r="V17" s="14">
        <f>[13]Março!$F$25</f>
        <v>92</v>
      </c>
      <c r="W17" s="14">
        <f>[13]Março!$F$26</f>
        <v>91</v>
      </c>
      <c r="X17" s="14">
        <f>[13]Março!$F$27</f>
        <v>90</v>
      </c>
      <c r="Y17" s="14">
        <f>[13]Março!$F$28</f>
        <v>91</v>
      </c>
      <c r="Z17" s="14">
        <f>[13]Março!$F$29</f>
        <v>88</v>
      </c>
      <c r="AA17" s="14">
        <f>[13]Março!$F$30</f>
        <v>100</v>
      </c>
      <c r="AB17" s="14">
        <f>[13]Março!$F$31</f>
        <v>100</v>
      </c>
      <c r="AC17" s="14">
        <f>[13]Março!$F$32</f>
        <v>95</v>
      </c>
      <c r="AD17" s="14">
        <f>[13]Março!$F$33</f>
        <v>91</v>
      </c>
      <c r="AE17" s="14">
        <f>[13]Março!$F$34</f>
        <v>88</v>
      </c>
      <c r="AF17" s="14">
        <f>[13]Março!$F$35</f>
        <v>91</v>
      </c>
      <c r="AG17" s="25">
        <f>MAX(B17:AF17)</f>
        <v>100</v>
      </c>
      <c r="AH17" s="79">
        <f>AVERAGE(B17:AF17)</f>
        <v>94.903225806451616</v>
      </c>
    </row>
    <row r="18" spans="1:34" ht="17.100000000000001" customHeight="1" x14ac:dyDescent="0.2">
      <c r="A18" s="73" t="s">
        <v>9</v>
      </c>
      <c r="B18" s="14">
        <f>[14]Março!$F$5</f>
        <v>90</v>
      </c>
      <c r="C18" s="14">
        <f>[14]Março!$F$6</f>
        <v>95</v>
      </c>
      <c r="D18" s="14">
        <f>[14]Março!$F$7</f>
        <v>95</v>
      </c>
      <c r="E18" s="14">
        <f>[14]Março!$F$8</f>
        <v>95</v>
      </c>
      <c r="F18" s="14">
        <f>[14]Março!$F$9</f>
        <v>95</v>
      </c>
      <c r="G18" s="14">
        <f>[14]Março!$F$10</f>
        <v>96</v>
      </c>
      <c r="H18" s="14">
        <f>[14]Março!$F$11</f>
        <v>93</v>
      </c>
      <c r="I18" s="14">
        <f>[14]Março!$F$12</f>
        <v>90</v>
      </c>
      <c r="J18" s="14">
        <f>[14]Março!$F$13</f>
        <v>89</v>
      </c>
      <c r="K18" s="14">
        <f>[14]Março!$F$14</f>
        <v>87</v>
      </c>
      <c r="L18" s="14">
        <f>[14]Março!$F$15</f>
        <v>92</v>
      </c>
      <c r="M18" s="14">
        <f>[14]Março!$F$16</f>
        <v>96</v>
      </c>
      <c r="N18" s="14">
        <f>[14]Março!$F$17</f>
        <v>95</v>
      </c>
      <c r="O18" s="14">
        <f>[14]Março!$F$18</f>
        <v>87</v>
      </c>
      <c r="P18" s="14">
        <f>[14]Março!$F$19</f>
        <v>91</v>
      </c>
      <c r="Q18" s="14">
        <f>[14]Março!$F$20</f>
        <v>90</v>
      </c>
      <c r="R18" s="14">
        <f>[14]Março!$F$21</f>
        <v>92</v>
      </c>
      <c r="S18" s="14">
        <f>[14]Março!$F$22</f>
        <v>97</v>
      </c>
      <c r="T18" s="14">
        <f>[14]Março!$F$23</f>
        <v>89</v>
      </c>
      <c r="U18" s="14">
        <f>[14]Março!$F$24</f>
        <v>92</v>
      </c>
      <c r="V18" s="14">
        <f>[14]Março!$F$25</f>
        <v>89</v>
      </c>
      <c r="W18" s="14">
        <f>[14]Março!$F$26</f>
        <v>88</v>
      </c>
      <c r="X18" s="14">
        <f>[14]Março!$F$27</f>
        <v>75</v>
      </c>
      <c r="Y18" s="14">
        <f>[14]Março!$F$28</f>
        <v>74</v>
      </c>
      <c r="Z18" s="14">
        <f>[14]Março!$F$29</f>
        <v>62</v>
      </c>
      <c r="AA18" s="14">
        <f>[14]Março!$F$30</f>
        <v>71</v>
      </c>
      <c r="AB18" s="14">
        <f>[14]Março!$F$31</f>
        <v>87</v>
      </c>
      <c r="AC18" s="14">
        <f>[14]Março!$F$32</f>
        <v>78</v>
      </c>
      <c r="AD18" s="14">
        <f>[14]Março!$F$33</f>
        <v>71</v>
      </c>
      <c r="AE18" s="14">
        <f>[14]Março!$F$34</f>
        <v>69</v>
      </c>
      <c r="AF18" s="14">
        <f>[14]Março!$F$35</f>
        <v>75</v>
      </c>
      <c r="AG18" s="25">
        <f t="shared" ref="AG18:AG29" si="6">MAX(B18:AF18)</f>
        <v>97</v>
      </c>
      <c r="AH18" s="79">
        <f t="shared" ref="AH18:AH30" si="7">AVERAGE(B18:AF18)</f>
        <v>86.612903225806448</v>
      </c>
    </row>
    <row r="19" spans="1:34" ht="17.100000000000001" customHeight="1" x14ac:dyDescent="0.2">
      <c r="A19" s="73" t="s">
        <v>47</v>
      </c>
      <c r="B19" s="14">
        <f>[15]Março!$F$5</f>
        <v>99</v>
      </c>
      <c r="C19" s="14">
        <f>[15]Março!$F$6</f>
        <v>97</v>
      </c>
      <c r="D19" s="14">
        <f>[15]Março!$F$7</f>
        <v>93</v>
      </c>
      <c r="E19" s="14">
        <f>[15]Março!$F$8</f>
        <v>99</v>
      </c>
      <c r="F19" s="14">
        <f>[15]Março!$F$9</f>
        <v>100</v>
      </c>
      <c r="G19" s="14">
        <f>[15]Março!$F$10</f>
        <v>100</v>
      </c>
      <c r="H19" s="14">
        <f>[15]Março!$F$11</f>
        <v>100</v>
      </c>
      <c r="I19" s="14">
        <f>[15]Março!$F$12</f>
        <v>100</v>
      </c>
      <c r="J19" s="14">
        <f>[15]Março!$F$13</f>
        <v>99</v>
      </c>
      <c r="K19" s="14">
        <f>[15]Março!$F$14</f>
        <v>97</v>
      </c>
      <c r="L19" s="14">
        <f>[15]Março!$F$15</f>
        <v>97</v>
      </c>
      <c r="M19" s="14">
        <f>[15]Março!$F$16</f>
        <v>94</v>
      </c>
      <c r="N19" s="14">
        <f>[15]Março!$F$17</f>
        <v>91</v>
      </c>
      <c r="O19" s="14">
        <f>[15]Março!$F$18</f>
        <v>99</v>
      </c>
      <c r="P19" s="14">
        <f>[15]Março!$F$19</f>
        <v>98</v>
      </c>
      <c r="Q19" s="14">
        <f>[15]Março!$F$20</f>
        <v>99</v>
      </c>
      <c r="R19" s="14">
        <f>[15]Março!$F$21</f>
        <v>99</v>
      </c>
      <c r="S19" s="14">
        <f>[15]Março!$F$22</f>
        <v>93</v>
      </c>
      <c r="T19" s="14">
        <f>[15]Março!$F$23</f>
        <v>100</v>
      </c>
      <c r="U19" s="14">
        <f>[15]Março!$F$24</f>
        <v>100</v>
      </c>
      <c r="V19" s="14">
        <f>[15]Março!$F$25</f>
        <v>98</v>
      </c>
      <c r="W19" s="14">
        <f>[15]Março!$F$26</f>
        <v>79</v>
      </c>
      <c r="X19" s="14">
        <f>[15]Março!$F$27</f>
        <v>100</v>
      </c>
      <c r="Y19" s="14">
        <f>[15]Março!$F$28</f>
        <v>99</v>
      </c>
      <c r="Z19" s="14">
        <f>[15]Março!$F$29</f>
        <v>99</v>
      </c>
      <c r="AA19" s="14">
        <f>[15]Março!$F$30</f>
        <v>92</v>
      </c>
      <c r="AB19" s="14">
        <f>[15]Março!$F$31</f>
        <v>99</v>
      </c>
      <c r="AC19" s="14">
        <f>[15]Março!$F$32</f>
        <v>94</v>
      </c>
      <c r="AD19" s="14">
        <f>[15]Março!$F$33</f>
        <v>99</v>
      </c>
      <c r="AE19" s="14">
        <f>[15]Março!$F$34</f>
        <v>82</v>
      </c>
      <c r="AF19" s="14">
        <f>[15]Março!$F$35</f>
        <v>85</v>
      </c>
      <c r="AG19" s="25">
        <f t="shared" ref="AG19" si="8">MAX(B19:AF19)</f>
        <v>100</v>
      </c>
      <c r="AH19" s="79">
        <f t="shared" ref="AH19" si="9">AVERAGE(B19:AF19)</f>
        <v>96.129032258064512</v>
      </c>
    </row>
    <row r="20" spans="1:34" ht="17.100000000000001" customHeight="1" x14ac:dyDescent="0.2">
      <c r="A20" s="73" t="s">
        <v>10</v>
      </c>
      <c r="B20" s="14">
        <f>[16]Março!$F$5</f>
        <v>93</v>
      </c>
      <c r="C20" s="14">
        <f>[16]Março!$F$6</f>
        <v>94</v>
      </c>
      <c r="D20" s="14">
        <f>[16]Março!$F$7</f>
        <v>97</v>
      </c>
      <c r="E20" s="14">
        <f>[16]Março!$F$8</f>
        <v>96</v>
      </c>
      <c r="F20" s="14">
        <f>[16]Março!$F$9</f>
        <v>97</v>
      </c>
      <c r="G20" s="14">
        <f>[16]Março!$F$10</f>
        <v>96</v>
      </c>
      <c r="H20" s="14">
        <f>[16]Março!$F$11</f>
        <v>97</v>
      </c>
      <c r="I20" s="14">
        <f>[16]Março!$F$12</f>
        <v>94</v>
      </c>
      <c r="J20" s="14">
        <f>[16]Março!$F$13</f>
        <v>88</v>
      </c>
      <c r="K20" s="14">
        <f>[16]Março!$F$14</f>
        <v>87</v>
      </c>
      <c r="L20" s="14">
        <f>[16]Março!$F$15</f>
        <v>96</v>
      </c>
      <c r="M20" s="14">
        <f>[16]Março!$F$16</f>
        <v>94</v>
      </c>
      <c r="N20" s="14">
        <f>[16]Março!$F$17</f>
        <v>97</v>
      </c>
      <c r="O20" s="14">
        <f>[16]Março!$F$18</f>
        <v>92</v>
      </c>
      <c r="P20" s="14">
        <f>[16]Março!$F$19</f>
        <v>93</v>
      </c>
      <c r="Q20" s="14">
        <f>[16]Março!$F$20</f>
        <v>95</v>
      </c>
      <c r="R20" s="14">
        <f>[16]Março!$F$21</f>
        <v>96</v>
      </c>
      <c r="S20" s="14">
        <f>[16]Março!$F$22</f>
        <v>96</v>
      </c>
      <c r="T20" s="14">
        <f>[16]Março!$F$23</f>
        <v>97</v>
      </c>
      <c r="U20" s="14">
        <f>[16]Março!$F$24</f>
        <v>97</v>
      </c>
      <c r="V20" s="14">
        <f>[16]Março!$F$25</f>
        <v>91</v>
      </c>
      <c r="W20" s="14">
        <f>[16]Março!$F$26</f>
        <v>93</v>
      </c>
      <c r="X20" s="14">
        <f>[16]Março!$F$27</f>
        <v>90</v>
      </c>
      <c r="Y20" s="14">
        <f>[16]Março!$F$28</f>
        <v>94</v>
      </c>
      <c r="Z20" s="14">
        <f>[16]Março!$F$29</f>
        <v>87</v>
      </c>
      <c r="AA20" s="14">
        <f>[16]Março!$F$30</f>
        <v>96</v>
      </c>
      <c r="AB20" s="14">
        <f>[16]Março!$F$31</f>
        <v>97</v>
      </c>
      <c r="AC20" s="14">
        <f>[16]Março!$F$32</f>
        <v>96</v>
      </c>
      <c r="AD20" s="14">
        <f>[16]Março!$F$33</f>
        <v>92</v>
      </c>
      <c r="AE20" s="14">
        <f>[16]Março!$F$34</f>
        <v>85</v>
      </c>
      <c r="AF20" s="14">
        <f>[16]Março!$F$35</f>
        <v>91</v>
      </c>
      <c r="AG20" s="25">
        <f t="shared" si="6"/>
        <v>97</v>
      </c>
      <c r="AH20" s="79">
        <f t="shared" si="7"/>
        <v>93.677419354838705</v>
      </c>
    </row>
    <row r="21" spans="1:34" ht="17.100000000000001" customHeight="1" x14ac:dyDescent="0.2">
      <c r="A21" s="73" t="s">
        <v>11</v>
      </c>
      <c r="B21" s="14">
        <f>[17]Março!$F$5</f>
        <v>94</v>
      </c>
      <c r="C21" s="14">
        <f>[17]Março!$F$6</f>
        <v>93</v>
      </c>
      <c r="D21" s="14">
        <f>[17]Março!$F$7</f>
        <v>94</v>
      </c>
      <c r="E21" s="14">
        <f>[17]Março!$F$8</f>
        <v>90</v>
      </c>
      <c r="F21" s="14">
        <f>[17]Março!$F$9</f>
        <v>90</v>
      </c>
      <c r="G21" s="14">
        <f>[17]Março!$F$10</f>
        <v>94</v>
      </c>
      <c r="H21" s="14">
        <f>[17]Março!$F$11</f>
        <v>94</v>
      </c>
      <c r="I21" s="14">
        <f>[17]Março!$F$12</f>
        <v>92</v>
      </c>
      <c r="J21" s="14">
        <f>[17]Março!$F$13</f>
        <v>93</v>
      </c>
      <c r="K21" s="14">
        <f>[17]Março!$F$14</f>
        <v>94</v>
      </c>
      <c r="L21" s="14">
        <f>[17]Março!$F$15</f>
        <v>95</v>
      </c>
      <c r="M21" s="14">
        <f>[17]Março!$F$16</f>
        <v>94</v>
      </c>
      <c r="N21" s="14">
        <f>[17]Março!$F$17</f>
        <v>95</v>
      </c>
      <c r="O21" s="14">
        <f>[17]Março!$F$18</f>
        <v>93</v>
      </c>
      <c r="P21" s="14">
        <f>[17]Março!$F$19</f>
        <v>95</v>
      </c>
      <c r="Q21" s="14">
        <f>[17]Março!$F$20</f>
        <v>93</v>
      </c>
      <c r="R21" s="14">
        <f>[17]Março!$F$21</f>
        <v>92</v>
      </c>
      <c r="S21" s="14">
        <f>[17]Março!$F$22</f>
        <v>87</v>
      </c>
      <c r="T21" s="14">
        <f>[17]Março!$F$23</f>
        <v>94</v>
      </c>
      <c r="U21" s="14">
        <f>[17]Março!$F$24</f>
        <v>95</v>
      </c>
      <c r="V21" s="14">
        <f>[17]Março!$F$25</f>
        <v>95</v>
      </c>
      <c r="W21" s="14">
        <f>[17]Março!$F$26</f>
        <v>89</v>
      </c>
      <c r="X21" s="14">
        <f>[17]Março!$F$27</f>
        <v>93</v>
      </c>
      <c r="Y21" s="14">
        <f>[17]Março!$F$28</f>
        <v>93</v>
      </c>
      <c r="Z21" s="14">
        <f>[17]Março!$F$29</f>
        <v>91</v>
      </c>
      <c r="AA21" s="14">
        <f>[17]Março!$F$30</f>
        <v>95</v>
      </c>
      <c r="AB21" s="14">
        <f>[17]Março!$F$31</f>
        <v>95</v>
      </c>
      <c r="AC21" s="14">
        <f>[17]Março!$F$32</f>
        <v>93</v>
      </c>
      <c r="AD21" s="14">
        <f>[17]Março!$F$33</f>
        <v>94</v>
      </c>
      <c r="AE21" s="14">
        <f>[17]Março!$F$34</f>
        <v>87</v>
      </c>
      <c r="AF21" s="14">
        <f>[17]Março!$F$35</f>
        <v>94</v>
      </c>
      <c r="AG21" s="25">
        <f t="shared" si="6"/>
        <v>95</v>
      </c>
      <c r="AH21" s="79">
        <f t="shared" si="7"/>
        <v>92.903225806451616</v>
      </c>
    </row>
    <row r="22" spans="1:34" ht="17.100000000000001" customHeight="1" x14ac:dyDescent="0.2">
      <c r="A22" s="73" t="s">
        <v>12</v>
      </c>
      <c r="B22" s="14">
        <f>[18]Março!$F$5</f>
        <v>95</v>
      </c>
      <c r="C22" s="14">
        <f>[18]Março!$F$6</f>
        <v>95</v>
      </c>
      <c r="D22" s="14">
        <f>[18]Março!$F$7</f>
        <v>94</v>
      </c>
      <c r="E22" s="14">
        <f>[18]Março!$F$8</f>
        <v>95</v>
      </c>
      <c r="F22" s="14">
        <f>[18]Março!$F$9</f>
        <v>95</v>
      </c>
      <c r="G22" s="14">
        <f>[18]Março!$F$10</f>
        <v>95</v>
      </c>
      <c r="H22" s="14">
        <f>[18]Março!$F$11</f>
        <v>94</v>
      </c>
      <c r="I22" s="14">
        <f>[18]Março!$F$12</f>
        <v>94</v>
      </c>
      <c r="J22" s="14">
        <f>[18]Março!$F$13</f>
        <v>93</v>
      </c>
      <c r="K22" s="14">
        <f>[18]Março!$F$14</f>
        <v>92</v>
      </c>
      <c r="L22" s="14">
        <f>[18]Março!$F$15</f>
        <v>91</v>
      </c>
      <c r="M22" s="14">
        <f>[18]Março!$F$16</f>
        <v>92</v>
      </c>
      <c r="N22" s="14">
        <f>[18]Março!$F$17</f>
        <v>92</v>
      </c>
      <c r="O22" s="14">
        <f>[18]Março!$F$18</f>
        <v>93</v>
      </c>
      <c r="P22" s="14">
        <f>[18]Março!$F$19</f>
        <v>89</v>
      </c>
      <c r="Q22" s="14">
        <f>[18]Março!$F$20</f>
        <v>93</v>
      </c>
      <c r="R22" s="14">
        <f>[18]Março!$F$21</f>
        <v>92</v>
      </c>
      <c r="S22" s="14">
        <f>[18]Março!$F$22</f>
        <v>87</v>
      </c>
      <c r="T22" s="14">
        <f>[18]Março!$F$23</f>
        <v>91</v>
      </c>
      <c r="U22" s="14">
        <f>[18]Março!$F$24</f>
        <v>92</v>
      </c>
      <c r="V22" s="14">
        <f>[18]Março!$F$25</f>
        <v>90</v>
      </c>
      <c r="W22" s="14">
        <f>[18]Março!$F$26</f>
        <v>84</v>
      </c>
      <c r="X22" s="14">
        <f>[18]Março!$F$27</f>
        <v>93</v>
      </c>
      <c r="Y22" s="14">
        <f>[18]Março!$F$28</f>
        <v>88</v>
      </c>
      <c r="Z22" s="14">
        <f>[18]Março!$F$29</f>
        <v>92</v>
      </c>
      <c r="AA22" s="14">
        <f>[18]Março!$F$30</f>
        <v>93</v>
      </c>
      <c r="AB22" s="14">
        <f>[18]Março!$F$31</f>
        <v>92</v>
      </c>
      <c r="AC22" s="14">
        <f>[18]Março!$F$32</f>
        <v>90</v>
      </c>
      <c r="AD22" s="14">
        <f>[18]Março!$F$33</f>
        <v>92</v>
      </c>
      <c r="AE22" s="14">
        <f>[18]Março!$F$34</f>
        <v>84</v>
      </c>
      <c r="AF22" s="14">
        <f>[18]Março!$F$35</f>
        <v>81</v>
      </c>
      <c r="AG22" s="25">
        <f t="shared" si="6"/>
        <v>95</v>
      </c>
      <c r="AH22" s="79">
        <f t="shared" si="7"/>
        <v>91.387096774193552</v>
      </c>
    </row>
    <row r="23" spans="1:34" ht="17.100000000000001" customHeight="1" x14ac:dyDescent="0.2">
      <c r="A23" s="73" t="s">
        <v>13</v>
      </c>
      <c r="B23" s="14">
        <f>[19]Março!$F$5</f>
        <v>95</v>
      </c>
      <c r="C23" s="14">
        <f>[19]Março!$F$6</f>
        <v>94</v>
      </c>
      <c r="D23" s="14">
        <f>[19]Março!$F$7</f>
        <v>95</v>
      </c>
      <c r="E23" s="14">
        <f>[19]Março!$F$8</f>
        <v>95</v>
      </c>
      <c r="F23" s="14">
        <f>[19]Março!$F$9</f>
        <v>94</v>
      </c>
      <c r="G23" s="14">
        <f>[19]Março!$F$10</f>
        <v>95</v>
      </c>
      <c r="H23" s="14">
        <f>[19]Março!$F$11</f>
        <v>95</v>
      </c>
      <c r="I23" s="14">
        <f>[19]Março!$F$12</f>
        <v>94</v>
      </c>
      <c r="J23" s="14">
        <f>[19]Março!$F$13</f>
        <v>96</v>
      </c>
      <c r="K23" s="14">
        <f>[19]Março!$F$14</f>
        <v>95</v>
      </c>
      <c r="L23" s="14">
        <f>[19]Março!$F$15</f>
        <v>94</v>
      </c>
      <c r="M23" s="14">
        <f>[19]Março!$F$16</f>
        <v>95</v>
      </c>
      <c r="N23" s="14">
        <f>[19]Março!$F$17</f>
        <v>95</v>
      </c>
      <c r="O23" s="14">
        <f>[19]Março!$F$18</f>
        <v>97</v>
      </c>
      <c r="P23" s="14">
        <f>[19]Março!$F$19</f>
        <v>95</v>
      </c>
      <c r="Q23" s="14">
        <f>[19]Março!$F$20</f>
        <v>95</v>
      </c>
      <c r="R23" s="14">
        <f>[19]Março!$F$21</f>
        <v>94</v>
      </c>
      <c r="S23" s="14">
        <f>[19]Março!$F$22</f>
        <v>89</v>
      </c>
      <c r="T23" s="14">
        <f>[19]Março!$F$23</f>
        <v>96</v>
      </c>
      <c r="U23" s="14">
        <f>[19]Março!$F$24</f>
        <v>95</v>
      </c>
      <c r="V23" s="14">
        <f>[19]Março!$F$25</f>
        <v>95</v>
      </c>
      <c r="W23" s="14">
        <f>[19]Março!$F$26</f>
        <v>93</v>
      </c>
      <c r="X23" s="14">
        <f>[19]Março!$F$27</f>
        <v>98</v>
      </c>
      <c r="Y23" s="14">
        <f>[19]Março!$F$28</f>
        <v>96</v>
      </c>
      <c r="Z23" s="14">
        <f>[19]Março!$F$29</f>
        <v>95</v>
      </c>
      <c r="AA23" s="14">
        <f>[19]Março!$F$30</f>
        <v>97</v>
      </c>
      <c r="AB23" s="14">
        <f>[19]Março!$F$31</f>
        <v>96</v>
      </c>
      <c r="AC23" s="14">
        <f>[19]Março!$F$32</f>
        <v>96</v>
      </c>
      <c r="AD23" s="14">
        <f>[19]Março!$F$33</f>
        <v>95</v>
      </c>
      <c r="AE23" s="14">
        <f>[19]Março!$F$34</f>
        <v>95</v>
      </c>
      <c r="AF23" s="14">
        <f>[19]Março!$F$35</f>
        <v>93</v>
      </c>
      <c r="AG23" s="25">
        <f t="shared" si="6"/>
        <v>98</v>
      </c>
      <c r="AH23" s="79">
        <f t="shared" si="7"/>
        <v>94.903225806451616</v>
      </c>
    </row>
    <row r="24" spans="1:34" ht="17.100000000000001" customHeight="1" x14ac:dyDescent="0.2">
      <c r="A24" s="73" t="s">
        <v>14</v>
      </c>
      <c r="B24" s="14" t="str">
        <f>[20]Março!$F$5</f>
        <v>*</v>
      </c>
      <c r="C24" s="14" t="str">
        <f>[20]Março!$F$6</f>
        <v>*</v>
      </c>
      <c r="D24" s="14" t="str">
        <f>[20]Março!$F$7</f>
        <v>*</v>
      </c>
      <c r="E24" s="14" t="str">
        <f>[20]Março!$F$8</f>
        <v>*</v>
      </c>
      <c r="F24" s="14" t="str">
        <f>[20]Março!$F$9</f>
        <v>*</v>
      </c>
      <c r="G24" s="14" t="str">
        <f>[20]Março!$F$10</f>
        <v>*</v>
      </c>
      <c r="H24" s="14" t="str">
        <f>[20]Março!$F$11</f>
        <v>*</v>
      </c>
      <c r="I24" s="14" t="str">
        <f>[20]Março!$F$12</f>
        <v>*</v>
      </c>
      <c r="J24" s="14" t="str">
        <f>[20]Março!$F$13</f>
        <v>*</v>
      </c>
      <c r="K24" s="14">
        <f>[20]Março!$F$14</f>
        <v>78</v>
      </c>
      <c r="L24" s="14">
        <f>[20]Março!$F$15</f>
        <v>94</v>
      </c>
      <c r="M24" s="14">
        <f>[20]Março!$F$16</f>
        <v>94</v>
      </c>
      <c r="N24" s="14">
        <f>[20]Março!$F$17</f>
        <v>88</v>
      </c>
      <c r="O24" s="14">
        <f>[20]Março!$F$18</f>
        <v>93</v>
      </c>
      <c r="P24" s="14">
        <f>[20]Março!$F$19</f>
        <v>90</v>
      </c>
      <c r="Q24" s="14">
        <f>[20]Março!$F$20</f>
        <v>91</v>
      </c>
      <c r="R24" s="14">
        <f>[20]Março!$F$21</f>
        <v>91</v>
      </c>
      <c r="S24" s="14">
        <f>[20]Março!$F$22</f>
        <v>95</v>
      </c>
      <c r="T24" s="14">
        <f>[20]Março!$F$23</f>
        <v>95</v>
      </c>
      <c r="U24" s="14">
        <f>[20]Março!$F$24</f>
        <v>92</v>
      </c>
      <c r="V24" s="14">
        <f>[20]Março!$F$25</f>
        <v>85</v>
      </c>
      <c r="W24" s="14">
        <f>[20]Março!$F$26</f>
        <v>83</v>
      </c>
      <c r="X24" s="14">
        <f>[20]Março!$F$27</f>
        <v>91</v>
      </c>
      <c r="Y24" s="14">
        <f>[20]Março!$F$28</f>
        <v>93</v>
      </c>
      <c r="Z24" s="14">
        <f>[20]Março!$F$29</f>
        <v>90</v>
      </c>
      <c r="AA24" s="14">
        <f>[20]Março!$F$30</f>
        <v>93</v>
      </c>
      <c r="AB24" s="14">
        <f>[20]Março!$F$31</f>
        <v>95</v>
      </c>
      <c r="AC24" s="14">
        <f>[20]Março!$F$32</f>
        <v>96</v>
      </c>
      <c r="AD24" s="14">
        <f>[20]Março!$F$33</f>
        <v>91</v>
      </c>
      <c r="AE24" s="14">
        <f>[20]Março!$F$34</f>
        <v>79</v>
      </c>
      <c r="AF24" s="14">
        <f>[20]Março!$F$35</f>
        <v>84</v>
      </c>
      <c r="AG24" s="25">
        <f t="shared" si="6"/>
        <v>96</v>
      </c>
      <c r="AH24" s="79">
        <f t="shared" si="7"/>
        <v>90.045454545454547</v>
      </c>
    </row>
    <row r="25" spans="1:34" ht="17.100000000000001" customHeight="1" x14ac:dyDescent="0.2">
      <c r="A25" s="73" t="s">
        <v>15</v>
      </c>
      <c r="B25" s="14">
        <f>[21]Março!$F$5</f>
        <v>86</v>
      </c>
      <c r="C25" s="14">
        <f>[21]Março!$F$6</f>
        <v>85</v>
      </c>
      <c r="D25" s="14">
        <f>[21]Março!$F$7</f>
        <v>86</v>
      </c>
      <c r="E25" s="14">
        <f>[21]Março!$F$8</f>
        <v>85</v>
      </c>
      <c r="F25" s="14">
        <f>[21]Março!$F$9</f>
        <v>88</v>
      </c>
      <c r="G25" s="14">
        <f>[21]Março!$F$10</f>
        <v>89</v>
      </c>
      <c r="H25" s="14">
        <f>[21]Março!$F$11</f>
        <v>85</v>
      </c>
      <c r="I25" s="14">
        <f>[21]Março!$F$12</f>
        <v>83</v>
      </c>
      <c r="J25" s="14">
        <f>[21]Março!$F$13</f>
        <v>77</v>
      </c>
      <c r="K25" s="14">
        <f>[21]Março!$F$14</f>
        <v>78</v>
      </c>
      <c r="L25" s="14">
        <f>[21]Março!$F$15</f>
        <v>81</v>
      </c>
      <c r="M25" s="14">
        <f>[21]Março!$F$16</f>
        <v>77</v>
      </c>
      <c r="N25" s="14">
        <f>[21]Março!$F$17</f>
        <v>87</v>
      </c>
      <c r="O25" s="14">
        <f>[21]Março!$F$18</f>
        <v>77</v>
      </c>
      <c r="P25" s="14">
        <f>[21]Março!$F$19</f>
        <v>81</v>
      </c>
      <c r="Q25" s="14">
        <f>[21]Março!$F$20</f>
        <v>87</v>
      </c>
      <c r="R25" s="14">
        <f>[21]Março!$F$21</f>
        <v>95</v>
      </c>
      <c r="S25" s="14">
        <f>[21]Março!$F$22</f>
        <v>89</v>
      </c>
      <c r="T25" s="14">
        <f>[21]Março!$F$23</f>
        <v>91</v>
      </c>
      <c r="U25" s="14">
        <f>[21]Março!$F$24</f>
        <v>89</v>
      </c>
      <c r="V25" s="14">
        <f>[21]Março!$F$25</f>
        <v>84</v>
      </c>
      <c r="W25" s="14">
        <f>[21]Março!$F$26</f>
        <v>79</v>
      </c>
      <c r="X25" s="14">
        <f>[21]Março!$F$27</f>
        <v>85</v>
      </c>
      <c r="Y25" s="14">
        <f>[21]Março!$F$28</f>
        <v>84</v>
      </c>
      <c r="Z25" s="14">
        <f>[21]Março!$F$29</f>
        <v>81</v>
      </c>
      <c r="AA25" s="14">
        <f>[21]Março!$F$30</f>
        <v>88</v>
      </c>
      <c r="AB25" s="14">
        <f>[21]Março!$F$31</f>
        <v>91</v>
      </c>
      <c r="AC25" s="14">
        <f>[21]Março!$F$32</f>
        <v>90</v>
      </c>
      <c r="AD25" s="14">
        <f>[21]Março!$F$33</f>
        <v>84</v>
      </c>
      <c r="AE25" s="14">
        <f>[21]Março!$F$34</f>
        <v>82</v>
      </c>
      <c r="AF25" s="14">
        <f>[21]Março!$F$35</f>
        <v>81</v>
      </c>
      <c r="AG25" s="25">
        <f t="shared" si="6"/>
        <v>95</v>
      </c>
      <c r="AH25" s="79">
        <f t="shared" si="7"/>
        <v>84.677419354838705</v>
      </c>
    </row>
    <row r="26" spans="1:34" ht="17.100000000000001" customHeight="1" x14ac:dyDescent="0.2">
      <c r="A26" s="73" t="s">
        <v>16</v>
      </c>
      <c r="B26" s="14">
        <f>[22]Março!$F$5</f>
        <v>84</v>
      </c>
      <c r="C26" s="14">
        <f>[22]Março!$F$6</f>
        <v>83</v>
      </c>
      <c r="D26" s="14">
        <f>[22]Março!$F$7</f>
        <v>82</v>
      </c>
      <c r="E26" s="14">
        <f>[22]Março!$F$8</f>
        <v>78</v>
      </c>
      <c r="F26" s="14">
        <f>[22]Março!$F$9</f>
        <v>91</v>
      </c>
      <c r="G26" s="14">
        <f>[22]Março!$F$10</f>
        <v>92</v>
      </c>
      <c r="H26" s="14">
        <f>[22]Março!$F$11</f>
        <v>89</v>
      </c>
      <c r="I26" s="14">
        <f>[22]Março!$F$12</f>
        <v>86</v>
      </c>
      <c r="J26" s="14">
        <f>[22]Março!$F$13</f>
        <v>79</v>
      </c>
      <c r="K26" s="14">
        <f>[22]Março!$F$14</f>
        <v>80</v>
      </c>
      <c r="L26" s="14">
        <f>[22]Março!$F$15</f>
        <v>79</v>
      </c>
      <c r="M26" s="14">
        <f>[22]Março!$F$16</f>
        <v>80</v>
      </c>
      <c r="N26" s="14">
        <f>[22]Março!$F$17</f>
        <v>82</v>
      </c>
      <c r="O26" s="14">
        <f>[22]Março!$F$18</f>
        <v>79</v>
      </c>
      <c r="P26" s="14">
        <f>[22]Março!$F$19</f>
        <v>81</v>
      </c>
      <c r="Q26" s="14">
        <f>[22]Março!$F$20</f>
        <v>87</v>
      </c>
      <c r="R26" s="14">
        <f>[22]Março!$F$21</f>
        <v>88</v>
      </c>
      <c r="S26" s="14">
        <f>[22]Março!$F$22</f>
        <v>84</v>
      </c>
      <c r="T26" s="14">
        <f>[22]Março!$F$23</f>
        <v>88</v>
      </c>
      <c r="U26" s="14">
        <f>[22]Março!$F$24</f>
        <v>89</v>
      </c>
      <c r="V26" s="14">
        <f>[22]Março!$F$25</f>
        <v>84</v>
      </c>
      <c r="W26" s="14">
        <f>[22]Março!$F$26</f>
        <v>79</v>
      </c>
      <c r="X26" s="14">
        <f>[22]Março!$F$27</f>
        <v>87</v>
      </c>
      <c r="Y26" s="14">
        <f>[22]Março!$F$28</f>
        <v>92</v>
      </c>
      <c r="Z26" s="14">
        <f>[22]Março!$F$29</f>
        <v>90</v>
      </c>
      <c r="AA26" s="14">
        <f>[22]Março!$F$30</f>
        <v>83</v>
      </c>
      <c r="AB26" s="14">
        <f>[22]Março!$F$31</f>
        <v>90</v>
      </c>
      <c r="AC26" s="14">
        <f>[22]Março!$F$32</f>
        <v>89</v>
      </c>
      <c r="AD26" s="14">
        <f>[22]Março!$F$33</f>
        <v>86</v>
      </c>
      <c r="AE26" s="14">
        <f>[22]Março!$F$34</f>
        <v>84</v>
      </c>
      <c r="AF26" s="14">
        <f>[22]Março!$F$35</f>
        <v>73</v>
      </c>
      <c r="AG26" s="25">
        <f t="shared" si="6"/>
        <v>92</v>
      </c>
      <c r="AH26" s="79">
        <f t="shared" si="7"/>
        <v>84.451612903225808</v>
      </c>
    </row>
    <row r="27" spans="1:34" ht="17.100000000000001" customHeight="1" x14ac:dyDescent="0.2">
      <c r="A27" s="73" t="s">
        <v>17</v>
      </c>
      <c r="B27" s="14" t="str">
        <f>[23]Março!$F$5</f>
        <v>*</v>
      </c>
      <c r="C27" s="14" t="str">
        <f>[23]Março!$F$6</f>
        <v>*</v>
      </c>
      <c r="D27" s="14" t="str">
        <f>[23]Março!$F$7</f>
        <v>*</v>
      </c>
      <c r="E27" s="14">
        <f>[23]Março!$F$8</f>
        <v>25</v>
      </c>
      <c r="F27" s="14" t="str">
        <f>[23]Março!$F$9</f>
        <v>*</v>
      </c>
      <c r="G27" s="14" t="str">
        <f>[23]Março!$F$10</f>
        <v>*</v>
      </c>
      <c r="H27" s="14">
        <f>[23]Março!$F$11</f>
        <v>15</v>
      </c>
      <c r="I27" s="14" t="str">
        <f>[23]Março!$F$12</f>
        <v>*</v>
      </c>
      <c r="J27" s="14" t="str">
        <f>[23]Março!$F$13</f>
        <v>*</v>
      </c>
      <c r="K27" s="14" t="str">
        <f>[23]Março!$F$14</f>
        <v>*</v>
      </c>
      <c r="L27" s="14">
        <f>[23]Março!$F$15</f>
        <v>0</v>
      </c>
      <c r="M27" s="14">
        <f>[23]Março!$F$16</f>
        <v>0</v>
      </c>
      <c r="N27" s="14">
        <f>[23]Março!$F$17</f>
        <v>98</v>
      </c>
      <c r="O27" s="14" t="str">
        <f>[23]Março!$F$18</f>
        <v>*</v>
      </c>
      <c r="P27" s="14" t="str">
        <f>[23]Março!$F$19</f>
        <v>*</v>
      </c>
      <c r="Q27" s="14" t="str">
        <f>[23]Março!$F$20</f>
        <v>*</v>
      </c>
      <c r="R27" s="14">
        <f>[23]Março!$F$21</f>
        <v>22</v>
      </c>
      <c r="S27" s="14">
        <f>[23]Março!$F$22</f>
        <v>15</v>
      </c>
      <c r="T27" s="14" t="str">
        <f>[23]Março!$F$23</f>
        <v>*</v>
      </c>
      <c r="U27" s="14" t="str">
        <f>[23]Março!$F$24</f>
        <v>*</v>
      </c>
      <c r="V27" s="14" t="str">
        <f>[23]Março!$F$25</f>
        <v>*</v>
      </c>
      <c r="W27" s="14" t="str">
        <f>[23]Março!$F$26</f>
        <v>*</v>
      </c>
      <c r="X27" s="14" t="str">
        <f>[23]Março!$F$27</f>
        <v>*</v>
      </c>
      <c r="Y27" s="14" t="str">
        <f>[23]Março!$F$28</f>
        <v>*</v>
      </c>
      <c r="Z27" s="14" t="str">
        <f>[23]Março!$F$29</f>
        <v>*</v>
      </c>
      <c r="AA27" s="14" t="str">
        <f>[23]Março!$F$30</f>
        <v>*</v>
      </c>
      <c r="AB27" s="14">
        <f>[23]Março!$F$31</f>
        <v>31</v>
      </c>
      <c r="AC27" s="14" t="str">
        <f>[23]Março!$F$32</f>
        <v>*</v>
      </c>
      <c r="AD27" s="14" t="str">
        <f>[23]Março!$F$33</f>
        <v>*</v>
      </c>
      <c r="AE27" s="14" t="str">
        <f>[23]Março!$F$34</f>
        <v>*</v>
      </c>
      <c r="AF27" s="14" t="str">
        <f>[23]Março!$F$35</f>
        <v>*</v>
      </c>
      <c r="AG27" s="25">
        <f t="shared" si="6"/>
        <v>98</v>
      </c>
      <c r="AH27" s="79">
        <f t="shared" si="7"/>
        <v>25.75</v>
      </c>
    </row>
    <row r="28" spans="1:34" ht="17.100000000000001" customHeight="1" x14ac:dyDescent="0.2">
      <c r="A28" s="73" t="s">
        <v>18</v>
      </c>
      <c r="B28" s="14">
        <f>[24]Março!$F$5</f>
        <v>96</v>
      </c>
      <c r="C28" s="14">
        <f>[24]Março!$F$6</f>
        <v>96</v>
      </c>
      <c r="D28" s="14">
        <f>[24]Março!$F$7</f>
        <v>96</v>
      </c>
      <c r="E28" s="14">
        <f>[24]Março!$F$8</f>
        <v>96</v>
      </c>
      <c r="F28" s="14">
        <f>[24]Março!$F$9</f>
        <v>96</v>
      </c>
      <c r="G28" s="14">
        <f>[24]Março!$F$10</f>
        <v>98</v>
      </c>
      <c r="H28" s="14">
        <f>[24]Março!$F$11</f>
        <v>97</v>
      </c>
      <c r="I28" s="14">
        <f>[24]Março!$F$12</f>
        <v>97</v>
      </c>
      <c r="J28" s="14">
        <f>[24]Março!$F$13</f>
        <v>93</v>
      </c>
      <c r="K28" s="14">
        <f>[24]Março!$F$14</f>
        <v>93</v>
      </c>
      <c r="L28" s="14">
        <f>[24]Março!$F$15</f>
        <v>97</v>
      </c>
      <c r="M28" s="14">
        <f>[24]Março!$F$16</f>
        <v>96</v>
      </c>
      <c r="N28" s="14">
        <f>[24]Março!$F$17</f>
        <v>97</v>
      </c>
      <c r="O28" s="14">
        <f>[24]Março!$F$18</f>
        <v>96</v>
      </c>
      <c r="P28" s="14">
        <f>[24]Março!$F$19</f>
        <v>92</v>
      </c>
      <c r="Q28" s="14">
        <f>[24]Março!$F$20</f>
        <v>89</v>
      </c>
      <c r="R28" s="14">
        <f>[24]Março!$F$21</f>
        <v>98</v>
      </c>
      <c r="S28" s="14">
        <f>[24]Março!$F$22</f>
        <v>94</v>
      </c>
      <c r="T28" s="14">
        <f>[24]Março!$F$23</f>
        <v>95</v>
      </c>
      <c r="U28" s="14">
        <f>[24]Março!$F$24</f>
        <v>96</v>
      </c>
      <c r="V28" s="14">
        <f>[24]Março!$F$25</f>
        <v>87</v>
      </c>
      <c r="W28" s="14">
        <f>[24]Março!$F$26</f>
        <v>93</v>
      </c>
      <c r="X28" s="14">
        <f>[24]Março!$F$27</f>
        <v>97</v>
      </c>
      <c r="Y28" s="14">
        <f>[24]Março!$F$28</f>
        <v>91</v>
      </c>
      <c r="Z28" s="14">
        <f>[24]Março!$F$29</f>
        <v>92</v>
      </c>
      <c r="AA28" s="14">
        <f>[24]Março!$F$30</f>
        <v>98</v>
      </c>
      <c r="AB28" s="14">
        <f>[24]Março!$F$31</f>
        <v>98</v>
      </c>
      <c r="AC28" s="14">
        <f>[24]Março!$F$32</f>
        <v>97</v>
      </c>
      <c r="AD28" s="14">
        <f>[24]Março!$F$33</f>
        <v>94</v>
      </c>
      <c r="AE28" s="14">
        <f>[24]Março!$F$34</f>
        <v>85</v>
      </c>
      <c r="AF28" s="14">
        <f>[24]Março!$F$35</f>
        <v>63</v>
      </c>
      <c r="AG28" s="25">
        <f t="shared" si="6"/>
        <v>98</v>
      </c>
      <c r="AH28" s="79">
        <f t="shared" si="7"/>
        <v>93.645161290322577</v>
      </c>
    </row>
    <row r="29" spans="1:34" ht="17.100000000000001" customHeight="1" x14ac:dyDescent="0.2">
      <c r="A29" s="73" t="s">
        <v>19</v>
      </c>
      <c r="B29" s="14">
        <f>[25]Março!$F$5</f>
        <v>100</v>
      </c>
      <c r="C29" s="14">
        <f>[25]Março!$F$6</f>
        <v>100</v>
      </c>
      <c r="D29" s="14">
        <f>[25]Março!$F$7</f>
        <v>97</v>
      </c>
      <c r="E29" s="14">
        <f>[25]Março!$F$8</f>
        <v>100</v>
      </c>
      <c r="F29" s="14">
        <f>[25]Março!$F$9</f>
        <v>100</v>
      </c>
      <c r="G29" s="14">
        <f>[25]Março!$F$10</f>
        <v>100</v>
      </c>
      <c r="H29" s="14">
        <f>[25]Março!$F$11</f>
        <v>99</v>
      </c>
      <c r="I29" s="14">
        <f>[25]Março!$F$12</f>
        <v>94</v>
      </c>
      <c r="J29" s="14">
        <f>[25]Março!$F$13</f>
        <v>96</v>
      </c>
      <c r="K29" s="14">
        <f>[25]Março!$F$14</f>
        <v>87</v>
      </c>
      <c r="L29" s="14">
        <f>[25]Março!$F$15</f>
        <v>97</v>
      </c>
      <c r="M29" s="14">
        <f>[25]Março!$F$16</f>
        <v>100</v>
      </c>
      <c r="N29" s="14">
        <f>[25]Março!$F$17</f>
        <v>100</v>
      </c>
      <c r="O29" s="14">
        <f>[25]Março!$F$18</f>
        <v>97</v>
      </c>
      <c r="P29" s="14">
        <f>[25]Março!$F$19</f>
        <v>95</v>
      </c>
      <c r="Q29" s="14">
        <f>[25]Março!$F$20</f>
        <v>100</v>
      </c>
      <c r="R29" s="14">
        <f>[25]Março!$F$21</f>
        <v>100</v>
      </c>
      <c r="S29" s="14">
        <f>[25]Março!$F$22</f>
        <v>95</v>
      </c>
      <c r="T29" s="14">
        <f>[25]Março!$F$23</f>
        <v>100</v>
      </c>
      <c r="U29" s="14">
        <f>[25]Março!$F$24</f>
        <v>100</v>
      </c>
      <c r="V29" s="14">
        <f>[25]Março!$F$25</f>
        <v>93</v>
      </c>
      <c r="W29" s="14">
        <f>[25]Março!$F$26</f>
        <v>90</v>
      </c>
      <c r="X29" s="14">
        <f>[25]Março!$F$27</f>
        <v>88</v>
      </c>
      <c r="Y29" s="14">
        <f>[25]Março!$F$28</f>
        <v>86</v>
      </c>
      <c r="Z29" s="14">
        <f>[25]Março!$F$29</f>
        <v>91</v>
      </c>
      <c r="AA29" s="14">
        <f>[25]Março!$F$30</f>
        <v>100</v>
      </c>
      <c r="AB29" s="14">
        <f>[25]Março!$F$31</f>
        <v>95</v>
      </c>
      <c r="AC29" s="14">
        <f>[25]Março!$F$32</f>
        <v>100</v>
      </c>
      <c r="AD29" s="14">
        <f>[25]Março!$F$33</f>
        <v>96</v>
      </c>
      <c r="AE29" s="14">
        <f>[25]Março!$F$34</f>
        <v>88</v>
      </c>
      <c r="AF29" s="14">
        <f>[25]Março!$F$35</f>
        <v>100</v>
      </c>
      <c r="AG29" s="25">
        <f t="shared" si="6"/>
        <v>100</v>
      </c>
      <c r="AH29" s="79">
        <f>AVERAGE(B29:AF29)</f>
        <v>96.258064516129039</v>
      </c>
    </row>
    <row r="30" spans="1:34" ht="17.100000000000001" customHeight="1" x14ac:dyDescent="0.2">
      <c r="A30" s="73" t="s">
        <v>31</v>
      </c>
      <c r="B30" s="14">
        <f>[26]Março!$F$5</f>
        <v>94</v>
      </c>
      <c r="C30" s="14">
        <f>[26]Março!$F$6</f>
        <v>96</v>
      </c>
      <c r="D30" s="14">
        <f>[26]Março!$F$7</f>
        <v>95</v>
      </c>
      <c r="E30" s="14">
        <f>[26]Março!$F$8</f>
        <v>94</v>
      </c>
      <c r="F30" s="14">
        <f>[26]Março!$F$9</f>
        <v>93</v>
      </c>
      <c r="G30" s="14">
        <f>[26]Março!$F$10</f>
        <v>95</v>
      </c>
      <c r="H30" s="14">
        <f>[26]Março!$F$11</f>
        <v>94</v>
      </c>
      <c r="I30" s="14">
        <f>[26]Março!$F$12</f>
        <v>96</v>
      </c>
      <c r="J30" s="14">
        <f>[26]Março!$F$13</f>
        <v>86</v>
      </c>
      <c r="K30" s="14">
        <f>[26]Março!$F$14</f>
        <v>89</v>
      </c>
      <c r="L30" s="14">
        <f>[26]Março!$F$15</f>
        <v>94</v>
      </c>
      <c r="M30" s="14">
        <f>[26]Março!$F$16</f>
        <v>87</v>
      </c>
      <c r="N30" s="14">
        <f>[26]Março!$F$17</f>
        <v>96</v>
      </c>
      <c r="O30" s="14">
        <f>[26]Março!$F$18</f>
        <v>94</v>
      </c>
      <c r="P30" s="14">
        <f>[26]Março!$F$19</f>
        <v>92</v>
      </c>
      <c r="Q30" s="14">
        <f>[26]Março!$F$20</f>
        <v>90</v>
      </c>
      <c r="R30" s="14">
        <f>[26]Março!$F$21</f>
        <v>94</v>
      </c>
      <c r="S30" s="14">
        <f>[26]Março!$F$22</f>
        <v>92</v>
      </c>
      <c r="T30" s="14">
        <f>[26]Março!$F$23</f>
        <v>94</v>
      </c>
      <c r="U30" s="14">
        <f>[26]Março!$F$24</f>
        <v>95</v>
      </c>
      <c r="V30" s="14">
        <f>[26]Março!$F$25</f>
        <v>92</v>
      </c>
      <c r="W30" s="14">
        <f>[26]Março!$F$26</f>
        <v>88</v>
      </c>
      <c r="X30" s="14">
        <f>[26]Março!$F$27</f>
        <v>92</v>
      </c>
      <c r="Y30" s="14">
        <f>[26]Março!$F$28</f>
        <v>94</v>
      </c>
      <c r="Z30" s="14">
        <f>[26]Março!$F$29</f>
        <v>90</v>
      </c>
      <c r="AA30" s="14">
        <f>[26]Março!$F$30</f>
        <v>95</v>
      </c>
      <c r="AB30" s="14">
        <f>[26]Março!$F$31</f>
        <v>95</v>
      </c>
      <c r="AC30" s="14">
        <f>[26]Março!$F$32</f>
        <v>96</v>
      </c>
      <c r="AD30" s="14">
        <f>[26]Março!$F$33</f>
        <v>92</v>
      </c>
      <c r="AE30" s="14">
        <f>[26]Março!$F$34</f>
        <v>83</v>
      </c>
      <c r="AF30" s="14">
        <f>[26]Março!$F$35</f>
        <v>88</v>
      </c>
      <c r="AG30" s="25">
        <f>MAX(B30:AF30)</f>
        <v>96</v>
      </c>
      <c r="AH30" s="79">
        <f t="shared" si="7"/>
        <v>92.41935483870968</v>
      </c>
    </row>
    <row r="31" spans="1:34" ht="17.100000000000001" customHeight="1" x14ac:dyDescent="0.2">
      <c r="A31" s="73" t="s">
        <v>49</v>
      </c>
      <c r="B31" s="14">
        <f>[27]Março!$F$5</f>
        <v>96</v>
      </c>
      <c r="C31" s="14">
        <f>[27]Março!$F$6</f>
        <v>95</v>
      </c>
      <c r="D31" s="14">
        <f>[27]Março!$F$7</f>
        <v>95</v>
      </c>
      <c r="E31" s="14">
        <f>[27]Março!$F$8</f>
        <v>95</v>
      </c>
      <c r="F31" s="14">
        <f>[27]Março!$F$9</f>
        <v>97</v>
      </c>
      <c r="G31" s="14">
        <f>[27]Março!$F$10</f>
        <v>97</v>
      </c>
      <c r="H31" s="14">
        <f>[27]Março!$F$11</f>
        <v>98</v>
      </c>
      <c r="I31" s="14">
        <f>[27]Março!$F$12</f>
        <v>95</v>
      </c>
      <c r="J31" s="14">
        <f>[27]Março!$F$13</f>
        <v>92</v>
      </c>
      <c r="K31" s="14">
        <f>[27]Março!$F$14</f>
        <v>95</v>
      </c>
      <c r="L31" s="14">
        <f>[27]Março!$F$15</f>
        <v>98</v>
      </c>
      <c r="M31" s="14">
        <f>[27]Março!$F$16</f>
        <v>94</v>
      </c>
      <c r="N31" s="14">
        <f>[27]Março!$F$17</f>
        <v>96</v>
      </c>
      <c r="O31" s="14">
        <f>[27]Março!$F$18</f>
        <v>95</v>
      </c>
      <c r="P31" s="14">
        <f>[27]Março!$F$19</f>
        <v>91</v>
      </c>
      <c r="Q31" s="14">
        <f>[27]Março!$F$20</f>
        <v>93</v>
      </c>
      <c r="R31" s="14">
        <f>[27]Março!$F$21</f>
        <v>96</v>
      </c>
      <c r="S31" s="14">
        <f>[27]Março!$F$22</f>
        <v>98</v>
      </c>
      <c r="T31" s="14">
        <f>[27]Março!$F$23</f>
        <v>98</v>
      </c>
      <c r="U31" s="14">
        <f>[27]Março!$F$24</f>
        <v>97</v>
      </c>
      <c r="V31" s="14">
        <f>[27]Março!$F$25</f>
        <v>97</v>
      </c>
      <c r="W31" s="14">
        <f>[27]Março!$F$26</f>
        <v>95</v>
      </c>
      <c r="X31" s="14">
        <f>[27]Março!$F$27</f>
        <v>96</v>
      </c>
      <c r="Y31" s="14">
        <f>[27]Março!$F$28</f>
        <v>94</v>
      </c>
      <c r="Z31" s="14">
        <f>[27]Março!$F$29</f>
        <v>96</v>
      </c>
      <c r="AA31" s="14">
        <f>[27]Março!$F$30</f>
        <v>96</v>
      </c>
      <c r="AB31" s="14">
        <f>[27]Março!$F$31</f>
        <v>97</v>
      </c>
      <c r="AC31" s="14">
        <f>[27]Março!$F$32</f>
        <v>99</v>
      </c>
      <c r="AD31" s="14">
        <f>[27]Março!$F$33</f>
        <v>96</v>
      </c>
      <c r="AE31" s="14">
        <f>[27]Março!$F$34</f>
        <v>98</v>
      </c>
      <c r="AF31" s="14">
        <f>[27]Março!$F$35</f>
        <v>99</v>
      </c>
      <c r="AG31" s="25">
        <f>MAX(B31:AF31)</f>
        <v>99</v>
      </c>
      <c r="AH31" s="79">
        <f>AVERAGE(B31:AF31)</f>
        <v>95.935483870967744</v>
      </c>
    </row>
    <row r="32" spans="1:34" ht="17.100000000000001" customHeight="1" x14ac:dyDescent="0.2">
      <c r="A32" s="73" t="s">
        <v>20</v>
      </c>
      <c r="B32" s="14">
        <f>[28]Março!$F$5</f>
        <v>93</v>
      </c>
      <c r="C32" s="14">
        <f>[28]Março!$F$6</f>
        <v>93</v>
      </c>
      <c r="D32" s="14">
        <f>[28]Março!$F$7</f>
        <v>92</v>
      </c>
      <c r="E32" s="14">
        <f>[28]Março!$F$8</f>
        <v>94</v>
      </c>
      <c r="F32" s="14">
        <f>[28]Março!$F$9</f>
        <v>95</v>
      </c>
      <c r="G32" s="14">
        <f>[28]Março!$F$10</f>
        <v>95</v>
      </c>
      <c r="H32" s="14">
        <f>[28]Março!$F$11</f>
        <v>93</v>
      </c>
      <c r="I32" s="14">
        <f>[28]Março!$F$12</f>
        <v>92</v>
      </c>
      <c r="J32" s="14">
        <f>[28]Março!$F$13</f>
        <v>91</v>
      </c>
      <c r="K32" s="14">
        <f>[28]Março!$F$14</f>
        <v>87</v>
      </c>
      <c r="L32" s="14">
        <f>[28]Março!$F$15</f>
        <v>92</v>
      </c>
      <c r="M32" s="14">
        <f>[28]Março!$F$16</f>
        <v>89</v>
      </c>
      <c r="N32" s="14">
        <f>[28]Março!$F$17</f>
        <v>85</v>
      </c>
      <c r="O32" s="14">
        <f>[28]Março!$F$18</f>
        <v>91</v>
      </c>
      <c r="P32" s="14">
        <f>[28]Março!$F$19</f>
        <v>82</v>
      </c>
      <c r="Q32" s="14">
        <f>[28]Março!$F$20</f>
        <v>82</v>
      </c>
      <c r="R32" s="14">
        <f>[28]Março!$F$21</f>
        <v>96</v>
      </c>
      <c r="S32" s="14">
        <f>[28]Março!$F$22</f>
        <v>94</v>
      </c>
      <c r="T32" s="14">
        <f>[28]Março!$F$23</f>
        <v>93</v>
      </c>
      <c r="U32" s="14">
        <f>[28]Março!$F$24</f>
        <v>92</v>
      </c>
      <c r="V32" s="14">
        <f>[28]Março!$F$25</f>
        <v>82</v>
      </c>
      <c r="W32" s="14">
        <f>[28]Março!$F$26</f>
        <v>80</v>
      </c>
      <c r="X32" s="14">
        <f>[28]Março!$F$27</f>
        <v>79</v>
      </c>
      <c r="Y32" s="14">
        <f>[28]Março!$F$28</f>
        <v>89</v>
      </c>
      <c r="Z32" s="14">
        <f>[28]Março!$F$29</f>
        <v>85</v>
      </c>
      <c r="AA32" s="14">
        <f>[28]Março!$F$30</f>
        <v>90</v>
      </c>
      <c r="AB32" s="14">
        <f>[28]Março!$F$31</f>
        <v>96</v>
      </c>
      <c r="AC32" s="14">
        <f>[28]Março!$F$32</f>
        <v>89</v>
      </c>
      <c r="AD32" s="14">
        <f>[28]Março!$F$33</f>
        <v>81</v>
      </c>
      <c r="AE32" s="14">
        <f>[28]Março!$F$34</f>
        <v>82</v>
      </c>
      <c r="AF32" s="14">
        <f>[28]Março!$F$35</f>
        <v>81</v>
      </c>
      <c r="AG32" s="25">
        <f>MAX(B32:AF32)</f>
        <v>96</v>
      </c>
      <c r="AH32" s="79">
        <f>AVERAGE(B32:AF32)</f>
        <v>88.870967741935488</v>
      </c>
    </row>
    <row r="33" spans="1:35" s="5" customFormat="1" ht="17.100000000000001" customHeight="1" x14ac:dyDescent="0.2">
      <c r="A33" s="76" t="s">
        <v>33</v>
      </c>
      <c r="B33" s="22">
        <f t="shared" ref="B33:AG33" si="10">MAX(B5:B32)</f>
        <v>100</v>
      </c>
      <c r="C33" s="22">
        <f t="shared" si="10"/>
        <v>100</v>
      </c>
      <c r="D33" s="22">
        <f t="shared" si="10"/>
        <v>100</v>
      </c>
      <c r="E33" s="22">
        <f t="shared" si="10"/>
        <v>100</v>
      </c>
      <c r="F33" s="22">
        <f t="shared" si="10"/>
        <v>100</v>
      </c>
      <c r="G33" s="22">
        <f t="shared" si="10"/>
        <v>100</v>
      </c>
      <c r="H33" s="22">
        <f t="shared" si="10"/>
        <v>100</v>
      </c>
      <c r="I33" s="22">
        <f t="shared" si="10"/>
        <v>100</v>
      </c>
      <c r="J33" s="22">
        <f t="shared" si="10"/>
        <v>100</v>
      </c>
      <c r="K33" s="22">
        <f t="shared" si="10"/>
        <v>100</v>
      </c>
      <c r="L33" s="22">
        <f t="shared" si="10"/>
        <v>100</v>
      </c>
      <c r="M33" s="22">
        <f t="shared" si="10"/>
        <v>100</v>
      </c>
      <c r="N33" s="22">
        <f t="shared" si="10"/>
        <v>100</v>
      </c>
      <c r="O33" s="22">
        <f t="shared" si="10"/>
        <v>100</v>
      </c>
      <c r="P33" s="22">
        <f t="shared" si="10"/>
        <v>100</v>
      </c>
      <c r="Q33" s="22">
        <f t="shared" si="10"/>
        <v>100</v>
      </c>
      <c r="R33" s="22">
        <f t="shared" si="10"/>
        <v>100</v>
      </c>
      <c r="S33" s="22">
        <f t="shared" si="10"/>
        <v>100</v>
      </c>
      <c r="T33" s="22">
        <f t="shared" si="10"/>
        <v>100</v>
      </c>
      <c r="U33" s="22">
        <f t="shared" si="10"/>
        <v>100</v>
      </c>
      <c r="V33" s="22">
        <f t="shared" si="10"/>
        <v>98</v>
      </c>
      <c r="W33" s="22">
        <f t="shared" si="10"/>
        <v>97</v>
      </c>
      <c r="X33" s="22">
        <f t="shared" si="10"/>
        <v>100</v>
      </c>
      <c r="Y33" s="22">
        <f t="shared" si="10"/>
        <v>100</v>
      </c>
      <c r="Z33" s="22">
        <f t="shared" si="10"/>
        <v>99</v>
      </c>
      <c r="AA33" s="22">
        <f t="shared" si="10"/>
        <v>100</v>
      </c>
      <c r="AB33" s="22">
        <f t="shared" si="10"/>
        <v>100</v>
      </c>
      <c r="AC33" s="22">
        <f t="shared" si="10"/>
        <v>100</v>
      </c>
      <c r="AD33" s="22">
        <f t="shared" si="10"/>
        <v>99</v>
      </c>
      <c r="AE33" s="22">
        <f t="shared" si="10"/>
        <v>98</v>
      </c>
      <c r="AF33" s="22">
        <f t="shared" si="10"/>
        <v>100</v>
      </c>
      <c r="AG33" s="25">
        <f t="shared" si="10"/>
        <v>100</v>
      </c>
      <c r="AH33" s="78">
        <f>AVERAGE(AH5:AH32)</f>
        <v>89.222668311378015</v>
      </c>
      <c r="AI33" s="8"/>
    </row>
    <row r="34" spans="1:35" x14ac:dyDescent="0.2">
      <c r="A34" s="66"/>
      <c r="B34" s="67"/>
      <c r="C34" s="67"/>
      <c r="D34" s="67" t="s">
        <v>136</v>
      </c>
      <c r="E34" s="67"/>
      <c r="F34" s="67"/>
      <c r="G34" s="67"/>
      <c r="H34" s="68"/>
      <c r="I34" s="68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92"/>
      <c r="AE34" s="93"/>
      <c r="AF34" s="94"/>
      <c r="AG34" s="94"/>
      <c r="AH34" s="95"/>
      <c r="AI34"/>
    </row>
    <row r="35" spans="1:35" x14ac:dyDescent="0.2">
      <c r="A35" s="66"/>
      <c r="B35" s="69" t="s">
        <v>137</v>
      </c>
      <c r="C35" s="69"/>
      <c r="D35" s="69"/>
      <c r="E35" s="69"/>
      <c r="F35" s="69"/>
      <c r="G35" s="69"/>
      <c r="H35" s="69"/>
      <c r="I35" s="69"/>
      <c r="J35" s="70"/>
      <c r="K35" s="70"/>
      <c r="L35" s="70"/>
      <c r="M35" s="70" t="s">
        <v>51</v>
      </c>
      <c r="N35" s="70"/>
      <c r="O35" s="70"/>
      <c r="P35" s="70"/>
      <c r="Q35" s="70"/>
      <c r="R35" s="70"/>
      <c r="S35" s="70"/>
      <c r="T35" s="135" t="s">
        <v>134</v>
      </c>
      <c r="U35" s="135"/>
      <c r="V35" s="135"/>
      <c r="W35" s="135"/>
      <c r="X35" s="135"/>
      <c r="Y35" s="70"/>
      <c r="Z35" s="70"/>
      <c r="AA35" s="70"/>
      <c r="AB35" s="70"/>
      <c r="AC35" s="70"/>
      <c r="AD35" s="92"/>
      <c r="AE35" s="70"/>
      <c r="AF35" s="70"/>
      <c r="AG35" s="92"/>
      <c r="AH35" s="98"/>
      <c r="AI35"/>
    </row>
    <row r="36" spans="1:35" x14ac:dyDescent="0.2">
      <c r="A36" s="97"/>
      <c r="B36" s="70"/>
      <c r="C36" s="70"/>
      <c r="D36" s="70"/>
      <c r="E36" s="70"/>
      <c r="F36" s="70"/>
      <c r="G36" s="70"/>
      <c r="H36" s="70"/>
      <c r="I36" s="70"/>
      <c r="J36" s="71"/>
      <c r="K36" s="71"/>
      <c r="L36" s="71"/>
      <c r="M36" s="71" t="s">
        <v>52</v>
      </c>
      <c r="N36" s="71"/>
      <c r="O36" s="71"/>
      <c r="P36" s="71"/>
      <c r="Q36" s="70"/>
      <c r="R36" s="70"/>
      <c r="S36" s="70"/>
      <c r="T36" s="136" t="s">
        <v>135</v>
      </c>
      <c r="U36" s="136"/>
      <c r="V36" s="136"/>
      <c r="W36" s="136"/>
      <c r="X36" s="136"/>
      <c r="Y36" s="70"/>
      <c r="Z36" s="70"/>
      <c r="AA36" s="70"/>
      <c r="AB36" s="70"/>
      <c r="AC36" s="70"/>
      <c r="AD36" s="92"/>
      <c r="AE36" s="93"/>
      <c r="AF36" s="94"/>
      <c r="AG36" s="70"/>
      <c r="AH36" s="98"/>
      <c r="AI36" s="2"/>
    </row>
    <row r="37" spans="1:35" x14ac:dyDescent="0.2">
      <c r="A37" s="97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92"/>
      <c r="AE37" s="93"/>
      <c r="AF37" s="94"/>
      <c r="AG37" s="71"/>
      <c r="AH37" s="99"/>
      <c r="AI37" s="2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3"/>
      <c r="AH38" s="105"/>
    </row>
    <row r="40" spans="1:35" x14ac:dyDescent="0.2">
      <c r="W40" s="2" t="s">
        <v>50</v>
      </c>
    </row>
    <row r="42" spans="1:35" x14ac:dyDescent="0.2">
      <c r="F42" s="2" t="s">
        <v>50</v>
      </c>
      <c r="K42" s="2" t="s">
        <v>50</v>
      </c>
      <c r="AH42" s="1" t="s">
        <v>50</v>
      </c>
    </row>
  </sheetData>
  <sheetProtection password="C6EC" sheet="1" objects="1" scenarios="1"/>
  <mergeCells count="36"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V3:V4"/>
    <mergeCell ref="S3:S4"/>
    <mergeCell ref="T35:X35"/>
    <mergeCell ref="L3:L4"/>
    <mergeCell ref="I3:I4"/>
    <mergeCell ref="T36:X36"/>
    <mergeCell ref="Z3:Z4"/>
    <mergeCell ref="M3:M4"/>
    <mergeCell ref="T3:T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K3:K4"/>
    <mergeCell ref="A2:A4"/>
    <mergeCell ref="B2:AH2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16" zoomScale="90" zoomScaleNormal="90" workbookViewId="0">
      <selection activeCell="AG43" sqref="AG43"/>
    </sheetView>
  </sheetViews>
  <sheetFormatPr defaultRowHeight="12.75" x14ac:dyDescent="0.2"/>
  <cols>
    <col min="1" max="1" width="18.85546875" style="2" customWidth="1"/>
    <col min="2" max="2" width="6.42578125" style="2" customWidth="1"/>
    <col min="3" max="3" width="6.140625" style="2" customWidth="1"/>
    <col min="4" max="4" width="5.140625" style="2" customWidth="1"/>
    <col min="5" max="5" width="5" style="2" customWidth="1"/>
    <col min="6" max="9" width="5.140625" style="2" customWidth="1"/>
    <col min="10" max="10" width="5" style="2" customWidth="1"/>
    <col min="11" max="12" width="5.140625" style="2" customWidth="1"/>
    <col min="13" max="13" width="5" style="2" customWidth="1"/>
    <col min="14" max="14" width="5.7109375" style="2" customWidth="1"/>
    <col min="15" max="15" width="5" style="2" customWidth="1"/>
    <col min="16" max="16" width="5.28515625" style="2" customWidth="1"/>
    <col min="17" max="17" width="5.140625" style="2" customWidth="1"/>
    <col min="18" max="20" width="5.28515625" style="2" customWidth="1"/>
    <col min="21" max="21" width="5.140625" style="2" customWidth="1"/>
    <col min="22" max="22" width="5" style="2" customWidth="1"/>
    <col min="23" max="24" width="5.140625" style="2" customWidth="1"/>
    <col min="25" max="25" width="5.7109375" style="2" customWidth="1"/>
    <col min="26" max="26" width="5" style="2" customWidth="1"/>
    <col min="27" max="28" width="5.140625" style="2" customWidth="1"/>
    <col min="29" max="29" width="5.42578125" style="2" bestFit="1" customWidth="1"/>
    <col min="30" max="32" width="5.140625" style="2" customWidth="1"/>
    <col min="33" max="33" width="6.85546875" style="6" customWidth="1"/>
    <col min="34" max="34" width="7.140625" style="1" customWidth="1"/>
  </cols>
  <sheetData>
    <row r="1" spans="1:34" ht="20.100000000000001" customHeight="1" x14ac:dyDescent="0.2">
      <c r="A1" s="131" t="s">
        <v>27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80"/>
    </row>
    <row r="2" spans="1:34" s="4" customFormat="1" ht="20.100000000000001" customHeight="1" x14ac:dyDescent="0.2">
      <c r="A2" s="134" t="s">
        <v>21</v>
      </c>
      <c r="B2" s="129" t="s">
        <v>132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</row>
    <row r="3" spans="1:34" s="5" customFormat="1" ht="20.100000000000001" customHeight="1" x14ac:dyDescent="0.2">
      <c r="A3" s="134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23" t="s">
        <v>42</v>
      </c>
      <c r="AH3" s="77" t="s">
        <v>40</v>
      </c>
    </row>
    <row r="4" spans="1:34" s="5" customFormat="1" ht="20.100000000000001" customHeight="1" x14ac:dyDescent="0.2">
      <c r="A4" s="134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23" t="s">
        <v>39</v>
      </c>
      <c r="AH4" s="77" t="s">
        <v>39</v>
      </c>
    </row>
    <row r="5" spans="1:34" s="5" customFormat="1" ht="20.100000000000001" customHeight="1" x14ac:dyDescent="0.2">
      <c r="A5" s="73" t="s">
        <v>45</v>
      </c>
      <c r="B5" s="14">
        <f>[1]Março!$G$5</f>
        <v>47</v>
      </c>
      <c r="C5" s="14">
        <f>[1]Março!$G$6</f>
        <v>39</v>
      </c>
      <c r="D5" s="14">
        <f>[1]Março!$G$7</f>
        <v>53</v>
      </c>
      <c r="E5" s="14">
        <f>[1]Março!$G$8</f>
        <v>46</v>
      </c>
      <c r="F5" s="14">
        <f>[1]Março!$G$9</f>
        <v>48</v>
      </c>
      <c r="G5" s="14">
        <f>[1]Março!$G$10</f>
        <v>45</v>
      </c>
      <c r="H5" s="14">
        <f>[1]Março!$G$11</f>
        <v>49</v>
      </c>
      <c r="I5" s="14">
        <f>[1]Março!$G$12</f>
        <v>35</v>
      </c>
      <c r="J5" s="14">
        <f>[1]Março!$G$13</f>
        <v>34</v>
      </c>
      <c r="K5" s="14">
        <f>[1]Março!$G$14</f>
        <v>68</v>
      </c>
      <c r="L5" s="14">
        <f>[1]Março!$G$15</f>
        <v>47</v>
      </c>
      <c r="M5" s="14">
        <f>[1]Março!$G$16</f>
        <v>36</v>
      </c>
      <c r="N5" s="14">
        <f>[1]Março!$G$17</f>
        <v>47</v>
      </c>
      <c r="O5" s="14">
        <f>[1]Março!$G$18</f>
        <v>40</v>
      </c>
      <c r="P5" s="14">
        <f>[1]Março!$G$19</f>
        <v>39</v>
      </c>
      <c r="Q5" s="14">
        <f>[1]Março!$G$20</f>
        <v>32</v>
      </c>
      <c r="R5" s="14">
        <f>[1]Março!$G$21</f>
        <v>46</v>
      </c>
      <c r="S5" s="14">
        <f>[1]Março!$G$22</f>
        <v>69</v>
      </c>
      <c r="T5" s="14">
        <f>[1]Março!$G$23</f>
        <v>61</v>
      </c>
      <c r="U5" s="14">
        <f>[1]Março!$G$24</f>
        <v>52</v>
      </c>
      <c r="V5" s="14">
        <f>[1]Março!$G$25</f>
        <v>46</v>
      </c>
      <c r="W5" s="14">
        <f>[1]Março!$G$26</f>
        <v>42</v>
      </c>
      <c r="X5" s="14">
        <f>[1]Março!$G$27</f>
        <v>40</v>
      </c>
      <c r="Y5" s="14">
        <f>[1]Março!$G$28</f>
        <v>38</v>
      </c>
      <c r="Z5" s="14">
        <f>[1]Março!$G$29</f>
        <v>40</v>
      </c>
      <c r="AA5" s="14">
        <f>[1]Março!$G$30</f>
        <v>41</v>
      </c>
      <c r="AB5" s="14">
        <f>[1]Março!$G$31</f>
        <v>57</v>
      </c>
      <c r="AC5" s="14">
        <f>[1]Março!$G$32</f>
        <v>47</v>
      </c>
      <c r="AD5" s="14">
        <f>[1]Março!$G$33</f>
        <v>47</v>
      </c>
      <c r="AE5" s="14">
        <f>[1]Março!$G$34</f>
        <v>36</v>
      </c>
      <c r="AF5" s="14">
        <f>[1]Março!$G$35</f>
        <v>38</v>
      </c>
      <c r="AG5" s="24">
        <f>MIN(B5:AF5)</f>
        <v>32</v>
      </c>
      <c r="AH5" s="78">
        <f>AVERAGE(B5:AF5)</f>
        <v>45.322580645161288</v>
      </c>
    </row>
    <row r="6" spans="1:34" ht="17.100000000000001" customHeight="1" x14ac:dyDescent="0.2">
      <c r="A6" s="73" t="s">
        <v>0</v>
      </c>
      <c r="B6" s="14">
        <f>[2]Março!$G$5</f>
        <v>38</v>
      </c>
      <c r="C6" s="14">
        <f>[2]Março!$G$6</f>
        <v>56</v>
      </c>
      <c r="D6" s="14">
        <f>[2]Março!$G$7</f>
        <v>46</v>
      </c>
      <c r="E6" s="14">
        <f>[2]Março!$G$8</f>
        <v>52</v>
      </c>
      <c r="F6" s="14">
        <f>[2]Março!$G$9</f>
        <v>71</v>
      </c>
      <c r="G6" s="14">
        <f>[2]Março!$G$10</f>
        <v>50</v>
      </c>
      <c r="H6" s="14">
        <f>[2]Março!$G$11</f>
        <v>41</v>
      </c>
      <c r="I6" s="14">
        <f>[2]Março!$G$12</f>
        <v>40</v>
      </c>
      <c r="J6" s="14">
        <f>[2]Março!$G$13</f>
        <v>25</v>
      </c>
      <c r="K6" s="14">
        <f>[2]Março!$G$14</f>
        <v>32</v>
      </c>
      <c r="L6" s="14">
        <f>[2]Março!$G$15</f>
        <v>29</v>
      </c>
      <c r="M6" s="14">
        <f>[2]Março!$G$16</f>
        <v>43</v>
      </c>
      <c r="N6" s="14">
        <f>[2]Março!$G$17</f>
        <v>43</v>
      </c>
      <c r="O6" s="14">
        <f>[2]Março!$G$18</f>
        <v>39</v>
      </c>
      <c r="P6" s="14">
        <f>[2]Março!$G$19</f>
        <v>36</v>
      </c>
      <c r="Q6" s="14">
        <f>[2]Março!$G$20</f>
        <v>58</v>
      </c>
      <c r="R6" s="14">
        <f>[2]Março!$G$21</f>
        <v>60</v>
      </c>
      <c r="S6" s="14">
        <f>[2]Março!$G$22</f>
        <v>74</v>
      </c>
      <c r="T6" s="14">
        <f>[2]Março!$G$23</f>
        <v>62</v>
      </c>
      <c r="U6" s="14">
        <f>[2]Março!$G$24</f>
        <v>47</v>
      </c>
      <c r="V6" s="14">
        <f>[2]Março!$G$25</f>
        <v>34</v>
      </c>
      <c r="W6" s="14">
        <f>[2]Março!$G$26</f>
        <v>42</v>
      </c>
      <c r="X6" s="14">
        <f>[2]Março!$G$27</f>
        <v>47</v>
      </c>
      <c r="Y6" s="14">
        <f>[2]Março!$G$28</f>
        <v>40</v>
      </c>
      <c r="Z6" s="14">
        <f>[2]Março!$G$29</f>
        <v>39</v>
      </c>
      <c r="AA6" s="14">
        <f>[2]Março!$G$30</f>
        <v>65</v>
      </c>
      <c r="AB6" s="14">
        <f>[2]Março!$G$31</f>
        <v>58</v>
      </c>
      <c r="AC6" s="14">
        <f>[2]Março!$G$32</f>
        <v>51</v>
      </c>
      <c r="AD6" s="14">
        <f>[2]Março!$G$33</f>
        <v>44</v>
      </c>
      <c r="AE6" s="14">
        <f>[2]Março!$G$34</f>
        <v>42</v>
      </c>
      <c r="AF6" s="14">
        <f>[2]Março!$G$35</f>
        <v>40</v>
      </c>
      <c r="AG6" s="29">
        <f>MIN(B6:AF6)</f>
        <v>25</v>
      </c>
      <c r="AH6" s="79">
        <f t="shared" ref="AH6:AH16" si="1">AVERAGE(B6:AF6)</f>
        <v>46.58064516129032</v>
      </c>
    </row>
    <row r="7" spans="1:34" ht="17.100000000000001" customHeight="1" x14ac:dyDescent="0.2">
      <c r="A7" s="73" t="s">
        <v>1</v>
      </c>
      <c r="B7" s="14">
        <f>[3]Março!$G$5</f>
        <v>45</v>
      </c>
      <c r="C7" s="14">
        <f>[3]Março!$G$6</f>
        <v>53</v>
      </c>
      <c r="D7" s="14">
        <f>[3]Março!$G$7</f>
        <v>40</v>
      </c>
      <c r="E7" s="14">
        <f>[3]Março!$G$8</f>
        <v>47</v>
      </c>
      <c r="F7" s="14">
        <f>[3]Março!$G$9</f>
        <v>46</v>
      </c>
      <c r="G7" s="14">
        <f>[3]Março!$G$10</f>
        <v>45</v>
      </c>
      <c r="H7" s="14">
        <f>[3]Março!$G$11</f>
        <v>35</v>
      </c>
      <c r="I7" s="14">
        <f>[3]Março!$G$12</f>
        <v>36</v>
      </c>
      <c r="J7" s="14">
        <f>[3]Março!$G$13</f>
        <v>31</v>
      </c>
      <c r="K7" s="14">
        <f>[3]Março!$G$14</f>
        <v>36</v>
      </c>
      <c r="L7" s="14">
        <f>[3]Março!$G$15</f>
        <v>32</v>
      </c>
      <c r="M7" s="14">
        <f>[3]Março!$G$16</f>
        <v>32</v>
      </c>
      <c r="N7" s="14">
        <f>[3]Março!$G$17</f>
        <v>34</v>
      </c>
      <c r="O7" s="14">
        <f>[3]Março!$G$18</f>
        <v>36</v>
      </c>
      <c r="P7" s="14">
        <f>[3]Março!$G$19</f>
        <v>29</v>
      </c>
      <c r="Q7" s="14">
        <f>[3]Março!$G$20</f>
        <v>36</v>
      </c>
      <c r="R7" s="14">
        <f>[3]Março!$G$21</f>
        <v>54</v>
      </c>
      <c r="S7" s="14">
        <f>[3]Março!$G$22</f>
        <v>47</v>
      </c>
      <c r="T7" s="14">
        <f>[3]Março!$G$23</f>
        <v>38</v>
      </c>
      <c r="U7" s="14">
        <f>[3]Março!$G$24</f>
        <v>34</v>
      </c>
      <c r="V7" s="14">
        <f>[3]Março!$G$25</f>
        <v>31</v>
      </c>
      <c r="W7" s="14">
        <f>[3]Março!$G$26</f>
        <v>49</v>
      </c>
      <c r="X7" s="14">
        <f>[3]Março!$G$27</f>
        <v>37</v>
      </c>
      <c r="Y7" s="14">
        <f>[3]Março!$G$28</f>
        <v>26</v>
      </c>
      <c r="Z7" s="14">
        <f>[3]Março!$G$29</f>
        <v>31</v>
      </c>
      <c r="AA7" s="14">
        <f>[3]Março!$G$30</f>
        <v>43</v>
      </c>
      <c r="AB7" s="14">
        <f>[3]Março!$G$31</f>
        <v>48</v>
      </c>
      <c r="AC7" s="14">
        <f>[3]Março!$G$32</f>
        <v>34</v>
      </c>
      <c r="AD7" s="14">
        <f>[3]Março!$G$33</f>
        <v>23</v>
      </c>
      <c r="AE7" s="14">
        <f>[3]Março!$G$34</f>
        <v>27</v>
      </c>
      <c r="AF7" s="14">
        <f>[3]Março!$G$35</f>
        <v>28</v>
      </c>
      <c r="AG7" s="29">
        <f t="shared" ref="AG7:AG16" si="2">MIN(B7:AF7)</f>
        <v>23</v>
      </c>
      <c r="AH7" s="79">
        <f t="shared" si="1"/>
        <v>37.516129032258064</v>
      </c>
    </row>
    <row r="8" spans="1:34" ht="17.100000000000001" customHeight="1" x14ac:dyDescent="0.2">
      <c r="A8" s="73" t="s">
        <v>55</v>
      </c>
      <c r="B8" s="14">
        <f>[4]Março!$G$5</f>
        <v>44</v>
      </c>
      <c r="C8" s="14">
        <f>[4]Março!$G$6</f>
        <v>46</v>
      </c>
      <c r="D8" s="14">
        <f>[4]Março!$G$7</f>
        <v>61</v>
      </c>
      <c r="E8" s="14">
        <f>[4]Março!$G$8</f>
        <v>57</v>
      </c>
      <c r="F8" s="14">
        <f>[4]Março!$G$9</f>
        <v>62</v>
      </c>
      <c r="G8" s="14">
        <f>[4]Março!$G$10</f>
        <v>47</v>
      </c>
      <c r="H8" s="14">
        <f>[4]Março!$G$11</f>
        <v>50</v>
      </c>
      <c r="I8" s="14">
        <f>[4]Março!$G$12</f>
        <v>46</v>
      </c>
      <c r="J8" s="14">
        <f>[4]Março!$G$13</f>
        <v>44</v>
      </c>
      <c r="K8" s="14">
        <f>[4]Março!$G$14</f>
        <v>48</v>
      </c>
      <c r="L8" s="14">
        <f>[4]Março!$G$15</f>
        <v>51</v>
      </c>
      <c r="M8" s="14">
        <f>[4]Março!$G$16</f>
        <v>39</v>
      </c>
      <c r="N8" s="14">
        <f>[4]Março!$G$17</f>
        <v>53</v>
      </c>
      <c r="O8" s="14">
        <f>[4]Março!$G$18</f>
        <v>47</v>
      </c>
      <c r="P8" s="14">
        <f>[4]Março!$G$19</f>
        <v>51</v>
      </c>
      <c r="Q8" s="14">
        <f>[4]Março!$G$20</f>
        <v>39</v>
      </c>
      <c r="R8" s="14">
        <f>[4]Março!$G$21</f>
        <v>63</v>
      </c>
      <c r="S8" s="14">
        <f>[4]Março!$G$22</f>
        <v>71</v>
      </c>
      <c r="T8" s="14">
        <f>[4]Março!$G$23</f>
        <v>67</v>
      </c>
      <c r="U8" s="14">
        <f>[4]Março!$G$24</f>
        <v>48</v>
      </c>
      <c r="V8" s="14">
        <f>[4]Março!$G$25</f>
        <v>35</v>
      </c>
      <c r="W8" s="14">
        <f>[4]Março!$G$26</f>
        <v>39</v>
      </c>
      <c r="X8" s="14">
        <f>[4]Março!$G$27</f>
        <v>37</v>
      </c>
      <c r="Y8" s="14">
        <f>[4]Março!$G$28</f>
        <v>36</v>
      </c>
      <c r="Z8" s="14">
        <f>[4]Março!$G$29</f>
        <v>34</v>
      </c>
      <c r="AA8" s="14">
        <f>[4]Março!$G$30</f>
        <v>52</v>
      </c>
      <c r="AB8" s="14">
        <f>[4]Março!$G$31</f>
        <v>62</v>
      </c>
      <c r="AC8" s="14">
        <f>[4]Março!$G$32</f>
        <v>47</v>
      </c>
      <c r="AD8" s="14">
        <f>[4]Março!$G$33</f>
        <v>26</v>
      </c>
      <c r="AE8" s="14">
        <f>[4]Março!$G$34</f>
        <v>33</v>
      </c>
      <c r="AF8" s="14">
        <f>[4]Março!$G$35</f>
        <v>34</v>
      </c>
      <c r="AG8" s="29">
        <f t="shared" si="2"/>
        <v>26</v>
      </c>
      <c r="AH8" s="79">
        <f t="shared" si="1"/>
        <v>47.387096774193552</v>
      </c>
    </row>
    <row r="9" spans="1:34" ht="17.100000000000001" customHeight="1" x14ac:dyDescent="0.2">
      <c r="A9" s="73" t="s">
        <v>46</v>
      </c>
      <c r="B9" s="14" t="str">
        <f>[5]Março!$G$5</f>
        <v>*</v>
      </c>
      <c r="C9" s="14" t="str">
        <f>[5]Março!$G$6</f>
        <v>*</v>
      </c>
      <c r="D9" s="14" t="str">
        <f>[5]Março!$G$7</f>
        <v>*</v>
      </c>
      <c r="E9" s="14" t="str">
        <f>[5]Março!$G$8</f>
        <v>*</v>
      </c>
      <c r="F9" s="14" t="str">
        <f>[5]Março!$G$9</f>
        <v>*</v>
      </c>
      <c r="G9" s="14" t="str">
        <f>[5]Março!$G$10</f>
        <v>*</v>
      </c>
      <c r="H9" s="14" t="str">
        <f>[5]Março!$G$11</f>
        <v>*</v>
      </c>
      <c r="I9" s="14" t="str">
        <f>[5]Março!$G$12</f>
        <v>*</v>
      </c>
      <c r="J9" s="14" t="str">
        <f>[5]Março!$G$13</f>
        <v>*</v>
      </c>
      <c r="K9" s="14" t="str">
        <f>[5]Março!$G$14</f>
        <v>*</v>
      </c>
      <c r="L9" s="14" t="str">
        <f>[5]Março!$G$15</f>
        <v>*</v>
      </c>
      <c r="M9" s="14" t="str">
        <f>[5]Março!$G$16</f>
        <v>*</v>
      </c>
      <c r="N9" s="14" t="str">
        <f>[5]Março!$G$17</f>
        <v>*</v>
      </c>
      <c r="O9" s="14" t="str">
        <f>[5]Março!$G$18</f>
        <v>*</v>
      </c>
      <c r="P9" s="14" t="str">
        <f>[5]Março!$G$19</f>
        <v>*</v>
      </c>
      <c r="Q9" s="14">
        <f>[5]Março!$G$20</f>
        <v>29</v>
      </c>
      <c r="R9" s="14" t="str">
        <f>[5]Março!$G$21</f>
        <v>*</v>
      </c>
      <c r="S9" s="14" t="str">
        <f>[5]Março!$G$22</f>
        <v>*</v>
      </c>
      <c r="T9" s="14" t="str">
        <f>[5]Março!$G$23</f>
        <v>*</v>
      </c>
      <c r="U9" s="14">
        <f>[5]Março!$G$24</f>
        <v>26</v>
      </c>
      <c r="V9" s="14" t="str">
        <f>[5]Março!$G$25</f>
        <v>*</v>
      </c>
      <c r="W9" s="14" t="str">
        <f>[5]Março!$G$26</f>
        <v>*</v>
      </c>
      <c r="X9" s="14" t="str">
        <f>[5]Março!$G$27</f>
        <v>*</v>
      </c>
      <c r="Y9" s="14" t="str">
        <f>[5]Março!$G$28</f>
        <v>*</v>
      </c>
      <c r="Z9" s="14" t="str">
        <f>[5]Março!$G$29</f>
        <v>*</v>
      </c>
      <c r="AA9" s="14">
        <f>[5]Março!$G$30</f>
        <v>13</v>
      </c>
      <c r="AB9" s="14" t="str">
        <f>[5]Março!$G$31</f>
        <v>*</v>
      </c>
      <c r="AC9" s="14" t="str">
        <f>[5]Março!$G$32</f>
        <v>*</v>
      </c>
      <c r="AD9" s="14" t="str">
        <f>[5]Março!$G$33</f>
        <v>*</v>
      </c>
      <c r="AE9" s="14" t="str">
        <f>[5]Março!$G$34</f>
        <v>*</v>
      </c>
      <c r="AF9" s="14" t="str">
        <f>[5]Março!$G$35</f>
        <v>*</v>
      </c>
      <c r="AG9" s="29">
        <f t="shared" si="2"/>
        <v>13</v>
      </c>
      <c r="AH9" s="79">
        <f t="shared" si="1"/>
        <v>22.666666666666668</v>
      </c>
    </row>
    <row r="10" spans="1:34" ht="17.100000000000001" customHeight="1" x14ac:dyDescent="0.2">
      <c r="A10" s="73" t="s">
        <v>2</v>
      </c>
      <c r="B10" s="14">
        <f>[6]Março!$G$5</f>
        <v>66</v>
      </c>
      <c r="C10" s="14">
        <f>[6]Março!$G$6</f>
        <v>73</v>
      </c>
      <c r="D10" s="14">
        <f>[6]Março!$G$7</f>
        <v>52</v>
      </c>
      <c r="E10" s="14">
        <f>[6]Março!$G$8</f>
        <v>59</v>
      </c>
      <c r="F10" s="14">
        <f>[6]Março!$G$9</f>
        <v>58</v>
      </c>
      <c r="G10" s="14">
        <f>[6]Março!$G$10</f>
        <v>51</v>
      </c>
      <c r="H10" s="14">
        <f>[6]Março!$G$11</f>
        <v>52</v>
      </c>
      <c r="I10" s="14">
        <f>[6]Março!$G$12</f>
        <v>45</v>
      </c>
      <c r="J10" s="14">
        <f>[6]Março!$G$13</f>
        <v>47</v>
      </c>
      <c r="K10" s="14">
        <f>[6]Março!$G$14</f>
        <v>51</v>
      </c>
      <c r="L10" s="14">
        <f>[6]Março!$G$15</f>
        <v>43</v>
      </c>
      <c r="M10" s="14">
        <f>[6]Março!$G$16</f>
        <v>45</v>
      </c>
      <c r="N10" s="14">
        <f>[6]Março!$G$17</f>
        <v>51</v>
      </c>
      <c r="O10" s="14">
        <f>[6]Março!$G$18</f>
        <v>57</v>
      </c>
      <c r="P10" s="14">
        <f>[6]Março!$G$19</f>
        <v>43</v>
      </c>
      <c r="Q10" s="14">
        <f>[6]Março!$G$20</f>
        <v>51</v>
      </c>
      <c r="R10" s="14">
        <f>[6]Março!$G$21</f>
        <v>61</v>
      </c>
      <c r="S10" s="14">
        <f>[6]Março!$G$22</f>
        <v>60</v>
      </c>
      <c r="T10" s="14">
        <f>[6]Março!$G$23</f>
        <v>61</v>
      </c>
      <c r="U10" s="14">
        <f>[6]Março!$G$24</f>
        <v>51</v>
      </c>
      <c r="V10" s="14">
        <f>[6]Março!$G$25</f>
        <v>45</v>
      </c>
      <c r="W10" s="14">
        <f>[6]Março!$G$26</f>
        <v>63</v>
      </c>
      <c r="X10" s="14">
        <f>[6]Março!$G$27</f>
        <v>48</v>
      </c>
      <c r="Y10" s="14">
        <f>[6]Março!$G$28</f>
        <v>49</v>
      </c>
      <c r="Z10" s="14">
        <f>[6]Março!$G$29</f>
        <v>49</v>
      </c>
      <c r="AA10" s="14">
        <f>[6]Março!$G$30</f>
        <v>59</v>
      </c>
      <c r="AB10" s="14">
        <f>[6]Março!$G$31</f>
        <v>66</v>
      </c>
      <c r="AC10" s="14">
        <f>[6]Março!$G$32</f>
        <v>48</v>
      </c>
      <c r="AD10" s="14">
        <f>[6]Março!$G$33</f>
        <v>41</v>
      </c>
      <c r="AE10" s="14">
        <f>[6]Março!$G$34</f>
        <v>42</v>
      </c>
      <c r="AF10" s="14">
        <f>[6]Março!$G$35</f>
        <v>43</v>
      </c>
      <c r="AG10" s="29">
        <f t="shared" si="2"/>
        <v>41</v>
      </c>
      <c r="AH10" s="79">
        <f t="shared" si="1"/>
        <v>52.58064516129032</v>
      </c>
    </row>
    <row r="11" spans="1:34" ht="17.100000000000001" customHeight="1" x14ac:dyDescent="0.2">
      <c r="A11" s="73" t="s">
        <v>3</v>
      </c>
      <c r="B11" s="14">
        <f>[7]Março!$G$5</f>
        <v>51</v>
      </c>
      <c r="C11" s="14">
        <f>[7]Março!$G$6</f>
        <v>48</v>
      </c>
      <c r="D11" s="14">
        <f>[7]Março!$G$7</f>
        <v>44</v>
      </c>
      <c r="E11" s="14">
        <f>[7]Março!$G$8</f>
        <v>42</v>
      </c>
      <c r="F11" s="14">
        <f>[7]Março!$G$9</f>
        <v>58</v>
      </c>
      <c r="G11" s="14">
        <f>[7]Março!$G$10</f>
        <v>58</v>
      </c>
      <c r="H11" s="14">
        <f>[7]Março!$G$11</f>
        <v>42</v>
      </c>
      <c r="I11" s="14">
        <f>[7]Março!$G$12</f>
        <v>35</v>
      </c>
      <c r="J11" s="14">
        <f>[7]Março!$G$13</f>
        <v>36</v>
      </c>
      <c r="K11" s="14">
        <f>[7]Março!$G$14</f>
        <v>48</v>
      </c>
      <c r="L11" s="14">
        <f>[7]Março!$G$15</f>
        <v>48</v>
      </c>
      <c r="M11" s="14">
        <f>[7]Março!$G$16</f>
        <v>34</v>
      </c>
      <c r="N11" s="14">
        <f>[7]Março!$G$17</f>
        <v>30</v>
      </c>
      <c r="O11" s="14">
        <f>[7]Março!$G$18</f>
        <v>34</v>
      </c>
      <c r="P11" s="14">
        <f>[7]Março!$G$19</f>
        <v>45</v>
      </c>
      <c r="Q11" s="14">
        <f>[7]Março!$G$20</f>
        <v>39</v>
      </c>
      <c r="R11" s="14">
        <f>[7]Março!$G$21</f>
        <v>40</v>
      </c>
      <c r="S11" s="14">
        <f>[7]Março!$G$22</f>
        <v>65</v>
      </c>
      <c r="T11" s="14">
        <f>[7]Março!$G$23</f>
        <v>48</v>
      </c>
      <c r="U11" s="14">
        <f>[7]Março!$G$24</f>
        <v>49</v>
      </c>
      <c r="V11" s="14">
        <f>[7]Março!$G$25</f>
        <v>51</v>
      </c>
      <c r="W11" s="14">
        <f>[7]Março!$G$26</f>
        <v>49</v>
      </c>
      <c r="X11" s="14">
        <f>[7]Março!$G$27</f>
        <v>40</v>
      </c>
      <c r="Y11" s="14">
        <f>[7]Março!$G$28</f>
        <v>42</v>
      </c>
      <c r="Z11" s="14">
        <f>[7]Março!$G$29</f>
        <v>39</v>
      </c>
      <c r="AA11" s="14">
        <f>[7]Março!$G$30</f>
        <v>46</v>
      </c>
      <c r="AB11" s="14">
        <f>[7]Março!$G$31</f>
        <v>57</v>
      </c>
      <c r="AC11" s="14">
        <f>[7]Março!$G$32</f>
        <v>56</v>
      </c>
      <c r="AD11" s="14">
        <f>[7]Março!$G$33</f>
        <v>40</v>
      </c>
      <c r="AE11" s="14">
        <f>[7]Março!$G$34</f>
        <v>39</v>
      </c>
      <c r="AF11" s="14">
        <f>[7]Março!$G$35</f>
        <v>35</v>
      </c>
      <c r="AG11" s="29">
        <f t="shared" si="2"/>
        <v>30</v>
      </c>
      <c r="AH11" s="79">
        <f>AVERAGE(B11:AF11)</f>
        <v>44.774193548387096</v>
      </c>
    </row>
    <row r="12" spans="1:34" ht="17.100000000000001" customHeight="1" x14ac:dyDescent="0.2">
      <c r="A12" s="73" t="s">
        <v>4</v>
      </c>
      <c r="B12" s="14">
        <f>[8]Março!$G$5</f>
        <v>54</v>
      </c>
      <c r="C12" s="14">
        <f>[8]Março!$G$6</f>
        <v>50</v>
      </c>
      <c r="D12" s="14">
        <f>[8]Março!$G$7</f>
        <v>45</v>
      </c>
      <c r="E12" s="14">
        <f>[8]Março!$G$8</f>
        <v>48</v>
      </c>
      <c r="F12" s="14">
        <f>[8]Março!$G$9</f>
        <v>60</v>
      </c>
      <c r="G12" s="14">
        <f>[8]Março!$G$10</f>
        <v>51</v>
      </c>
      <c r="H12" s="14">
        <f>[8]Março!$G$11</f>
        <v>50</v>
      </c>
      <c r="I12" s="14">
        <f>[8]Março!$G$12</f>
        <v>38</v>
      </c>
      <c r="J12" s="14">
        <f>[8]Março!$G$13</f>
        <v>33</v>
      </c>
      <c r="K12" s="14">
        <f>[8]Março!$G$14</f>
        <v>59</v>
      </c>
      <c r="L12" s="14">
        <f>[8]Março!$G$15</f>
        <v>46</v>
      </c>
      <c r="M12" s="14">
        <f>[8]Março!$G$16</f>
        <v>32</v>
      </c>
      <c r="N12" s="14">
        <f>[8]Março!$G$17</f>
        <v>36</v>
      </c>
      <c r="O12" s="14">
        <f>[8]Março!$G$18</f>
        <v>37</v>
      </c>
      <c r="P12" s="14">
        <f>[8]Março!$G$19</f>
        <v>39</v>
      </c>
      <c r="Q12" s="14">
        <f>[8]Março!$G$20</f>
        <v>35</v>
      </c>
      <c r="R12" s="14">
        <f>[8]Março!$G$21</f>
        <v>48</v>
      </c>
      <c r="S12" s="14">
        <f>[8]Março!$G$22</f>
        <v>70</v>
      </c>
      <c r="T12" s="14" t="str">
        <f>[8]Março!$G$23</f>
        <v>*</v>
      </c>
      <c r="U12" s="14" t="str">
        <f>[8]Março!$G$24</f>
        <v>*</v>
      </c>
      <c r="V12" s="14" t="str">
        <f>[8]Março!$G$25</f>
        <v>*</v>
      </c>
      <c r="W12" s="14">
        <f>[8]Março!$G$26</f>
        <v>59</v>
      </c>
      <c r="X12" s="14">
        <f>[8]Março!$G$27</f>
        <v>47</v>
      </c>
      <c r="Y12" s="14">
        <f>[8]Março!$G$28</f>
        <v>46</v>
      </c>
      <c r="Z12" s="14">
        <f>[8]Março!$G$29</f>
        <v>40</v>
      </c>
      <c r="AA12" s="14">
        <f>[8]Março!$G$30</f>
        <v>50</v>
      </c>
      <c r="AB12" s="14">
        <f>[8]Março!$G$31</f>
        <v>58</v>
      </c>
      <c r="AC12" s="14">
        <f>[8]Março!$G$32</f>
        <v>63</v>
      </c>
      <c r="AD12" s="14">
        <f>[8]Março!$G$33</f>
        <v>43</v>
      </c>
      <c r="AE12" s="14">
        <f>[8]Março!$G$34</f>
        <v>44</v>
      </c>
      <c r="AF12" s="14">
        <f>[8]Março!$G$35</f>
        <v>43</v>
      </c>
      <c r="AG12" s="29">
        <f t="shared" si="2"/>
        <v>32</v>
      </c>
      <c r="AH12" s="79">
        <f t="shared" si="1"/>
        <v>47.285714285714285</v>
      </c>
    </row>
    <row r="13" spans="1:34" ht="17.100000000000001" customHeight="1" x14ac:dyDescent="0.2">
      <c r="A13" s="73" t="s">
        <v>5</v>
      </c>
      <c r="B13" s="14" t="str">
        <f>[9]Março!$G$5</f>
        <v>*</v>
      </c>
      <c r="C13" s="14" t="str">
        <f>[9]Março!$G$6</f>
        <v>*</v>
      </c>
      <c r="D13" s="14" t="str">
        <f>[9]Março!$G$7</f>
        <v>*</v>
      </c>
      <c r="E13" s="14" t="str">
        <f>[9]Março!$G$8</f>
        <v>*</v>
      </c>
      <c r="F13" s="14" t="str">
        <f>[9]Março!$G$9</f>
        <v>*</v>
      </c>
      <c r="G13" s="14" t="str">
        <f>[9]Março!$G$10</f>
        <v>*</v>
      </c>
      <c r="H13" s="14" t="str">
        <f>[9]Março!$G$11</f>
        <v>*</v>
      </c>
      <c r="I13" s="14" t="str">
        <f>[9]Março!$G$12</f>
        <v>*</v>
      </c>
      <c r="J13" s="14" t="str">
        <f>[9]Março!$G$13</f>
        <v>*</v>
      </c>
      <c r="K13" s="14" t="str">
        <f>[9]Março!$G$14</f>
        <v>*</v>
      </c>
      <c r="L13" s="14" t="str">
        <f>[9]Março!$G$15</f>
        <v>*</v>
      </c>
      <c r="M13" s="14" t="str">
        <f>[9]Março!$G$16</f>
        <v>*</v>
      </c>
      <c r="N13" s="14" t="str">
        <f>[9]Março!$G$17</f>
        <v>*</v>
      </c>
      <c r="O13" s="14" t="str">
        <f>[9]Março!$G$18</f>
        <v>*</v>
      </c>
      <c r="P13" s="14" t="str">
        <f>[9]Março!$G$19</f>
        <v>*</v>
      </c>
      <c r="Q13" s="14" t="str">
        <f>[9]Março!$G$20</f>
        <v>*</v>
      </c>
      <c r="R13" s="14" t="str">
        <f>[9]Março!$G$21</f>
        <v>*</v>
      </c>
      <c r="S13" s="14" t="str">
        <f>[9]Março!$G$22</f>
        <v>*</v>
      </c>
      <c r="T13" s="14" t="str">
        <f>[9]Março!$G$23</f>
        <v>*</v>
      </c>
      <c r="U13" s="14" t="str">
        <f>[9]Março!$G$24</f>
        <v>*</v>
      </c>
      <c r="V13" s="14" t="str">
        <f>[9]Março!$G$25</f>
        <v>*</v>
      </c>
      <c r="W13" s="14" t="str">
        <f>[9]Março!$G$26</f>
        <v>*</v>
      </c>
      <c r="X13" s="14" t="str">
        <f>[9]Março!$G$27</f>
        <v>*</v>
      </c>
      <c r="Y13" s="14" t="str">
        <f>[9]Março!$G$28</f>
        <v>*</v>
      </c>
      <c r="Z13" s="14" t="str">
        <f>[9]Março!$G$29</f>
        <v>*</v>
      </c>
      <c r="AA13" s="14" t="str">
        <f>[9]Março!$G$30</f>
        <v>*</v>
      </c>
      <c r="AB13" s="14" t="str">
        <f>[9]Março!$G$31</f>
        <v>*</v>
      </c>
      <c r="AC13" s="14" t="str">
        <f>[9]Março!$G$32</f>
        <v>*</v>
      </c>
      <c r="AD13" s="14" t="str">
        <f>[9]Março!$G$33</f>
        <v>*</v>
      </c>
      <c r="AE13" s="14" t="str">
        <f>[9]Março!$G$34</f>
        <v>*</v>
      </c>
      <c r="AF13" s="14" t="str">
        <f>[9]Março!$G$35</f>
        <v>*</v>
      </c>
      <c r="AG13" s="29" t="s">
        <v>133</v>
      </c>
      <c r="AH13" s="79" t="s">
        <v>133</v>
      </c>
    </row>
    <row r="14" spans="1:34" ht="17.100000000000001" customHeight="1" x14ac:dyDescent="0.2">
      <c r="A14" s="73" t="s">
        <v>48</v>
      </c>
      <c r="B14" s="14">
        <f>[10]Março!$G$5</f>
        <v>54</v>
      </c>
      <c r="C14" s="14">
        <f>[10]Março!$G$6</f>
        <v>54</v>
      </c>
      <c r="D14" s="14">
        <f>[10]Março!$G$7</f>
        <v>50</v>
      </c>
      <c r="E14" s="14">
        <f>[10]Março!$G$8</f>
        <v>45</v>
      </c>
      <c r="F14" s="14">
        <f>[10]Março!$G$9</f>
        <v>66</v>
      </c>
      <c r="G14" s="14">
        <f>[10]Março!$G$10</f>
        <v>50</v>
      </c>
      <c r="H14" s="14">
        <f>[10]Março!$G$11</f>
        <v>52</v>
      </c>
      <c r="I14" s="14">
        <f>[10]Março!$G$12</f>
        <v>43</v>
      </c>
      <c r="J14" s="14">
        <f>[10]Março!$G$13</f>
        <v>37</v>
      </c>
      <c r="K14" s="14">
        <f>[10]Março!$G$14</f>
        <v>54</v>
      </c>
      <c r="L14" s="14">
        <f>[10]Março!$G$15</f>
        <v>44</v>
      </c>
      <c r="M14" s="14">
        <f>[10]Março!$G$16</f>
        <v>37</v>
      </c>
      <c r="N14" s="14">
        <f>[10]Março!$G$17</f>
        <v>46</v>
      </c>
      <c r="O14" s="14">
        <f>[10]Março!$G$18</f>
        <v>35</v>
      </c>
      <c r="P14" s="14">
        <f>[10]Março!$G$19</f>
        <v>40</v>
      </c>
      <c r="Q14" s="14">
        <f>[10]Março!$G$20</f>
        <v>45</v>
      </c>
      <c r="R14" s="14">
        <f>[10]Março!$G$21</f>
        <v>57</v>
      </c>
      <c r="S14" s="14">
        <f>[10]Março!$G$22</f>
        <v>59</v>
      </c>
      <c r="T14" s="14">
        <f>[10]Março!$G$23</f>
        <v>63</v>
      </c>
      <c r="U14" s="14">
        <f>[10]Março!$G$24</f>
        <v>56</v>
      </c>
      <c r="V14" s="14">
        <f>[10]Março!$G$25</f>
        <v>55</v>
      </c>
      <c r="W14" s="14">
        <f>[10]Março!$G$26</f>
        <v>50</v>
      </c>
      <c r="X14" s="14">
        <f>[10]Março!$G$27</f>
        <v>42</v>
      </c>
      <c r="Y14" s="14">
        <f>[10]Março!$G$28</f>
        <v>38</v>
      </c>
      <c r="Z14" s="14">
        <f>[10]Março!$G$29</f>
        <v>46</v>
      </c>
      <c r="AA14" s="14">
        <f>[10]Março!$G$30</f>
        <v>49</v>
      </c>
      <c r="AB14" s="14">
        <f>[10]Março!$G$31</f>
        <v>56</v>
      </c>
      <c r="AC14" s="14">
        <f>[10]Março!$G$32</f>
        <v>60</v>
      </c>
      <c r="AD14" s="14">
        <f>[10]Março!$G$33</f>
        <v>42</v>
      </c>
      <c r="AE14" s="14">
        <f>[10]Março!$G$34</f>
        <v>45</v>
      </c>
      <c r="AF14" s="14">
        <f>[10]Março!$G$35</f>
        <v>43</v>
      </c>
      <c r="AG14" s="29">
        <f>MIN(B14:AF14)</f>
        <v>35</v>
      </c>
      <c r="AH14" s="79">
        <f>AVERAGE(B14:AF14)</f>
        <v>48.806451612903224</v>
      </c>
    </row>
    <row r="15" spans="1:34" ht="17.100000000000001" customHeight="1" x14ac:dyDescent="0.2">
      <c r="A15" s="73" t="s">
        <v>6</v>
      </c>
      <c r="B15" s="14">
        <f>[11]Março!$G$5</f>
        <v>66</v>
      </c>
      <c r="C15" s="14">
        <f>[11]Março!$G$6</f>
        <v>55</v>
      </c>
      <c r="D15" s="14">
        <f>[11]Março!$G$7</f>
        <v>46</v>
      </c>
      <c r="E15" s="14">
        <f>[11]Março!$G$8</f>
        <v>45</v>
      </c>
      <c r="F15" s="14">
        <f>[11]Março!$G$9</f>
        <v>62</v>
      </c>
      <c r="G15" s="14">
        <f>[11]Março!$G$10</f>
        <v>48</v>
      </c>
      <c r="H15" s="14">
        <f>[11]Março!$G$11</f>
        <v>55</v>
      </c>
      <c r="I15" s="14">
        <f>[11]Março!$G$12</f>
        <v>45</v>
      </c>
      <c r="J15" s="14">
        <f>[11]Março!$G$13</f>
        <v>42</v>
      </c>
      <c r="K15" s="14">
        <f>[11]Março!$G$14</f>
        <v>57</v>
      </c>
      <c r="L15" s="14">
        <f>[11]Março!$G$15</f>
        <v>46</v>
      </c>
      <c r="M15" s="14">
        <f>[11]Março!$G$16</f>
        <v>47</v>
      </c>
      <c r="N15" s="14">
        <f>[11]Março!$G$17</f>
        <v>53</v>
      </c>
      <c r="O15" s="14">
        <f>[11]Março!$G$18</f>
        <v>44</v>
      </c>
      <c r="P15" s="14">
        <f>[11]Março!$G$19</f>
        <v>42</v>
      </c>
      <c r="Q15" s="14">
        <f>[11]Março!$G$20</f>
        <v>57</v>
      </c>
      <c r="R15" s="14">
        <f>[11]Março!$G$21</f>
        <v>56</v>
      </c>
      <c r="S15" s="14">
        <f>[11]Março!$G$22</f>
        <v>62</v>
      </c>
      <c r="T15" s="14">
        <f>[11]Março!$G$23</f>
        <v>53</v>
      </c>
      <c r="U15" s="14">
        <f>[11]Março!$G$24</f>
        <v>51</v>
      </c>
      <c r="V15" s="14">
        <f>[11]Março!$G$25</f>
        <v>52</v>
      </c>
      <c r="W15" s="14">
        <f>[11]Março!$G$26</f>
        <v>64</v>
      </c>
      <c r="X15" s="14">
        <f>[11]Março!$G$27</f>
        <v>43</v>
      </c>
      <c r="Y15" s="14">
        <f>[11]Março!$G$28</f>
        <v>41</v>
      </c>
      <c r="Z15" s="14">
        <f>[11]Março!$G$29</f>
        <v>52</v>
      </c>
      <c r="AA15" s="14">
        <f>[11]Março!$G$30</f>
        <v>55</v>
      </c>
      <c r="AB15" s="14">
        <f>[11]Março!$G$31</f>
        <v>47</v>
      </c>
      <c r="AC15" s="14">
        <f>[11]Março!$G$32</f>
        <v>61</v>
      </c>
      <c r="AD15" s="14">
        <f>[11]Março!$G$33</f>
        <v>43</v>
      </c>
      <c r="AE15" s="14">
        <f>[11]Março!$G$34</f>
        <v>49</v>
      </c>
      <c r="AF15" s="14">
        <f>[11]Março!$G$35</f>
        <v>51</v>
      </c>
      <c r="AG15" s="29">
        <f t="shared" si="2"/>
        <v>41</v>
      </c>
      <c r="AH15" s="79">
        <f t="shared" si="1"/>
        <v>51.29032258064516</v>
      </c>
    </row>
    <row r="16" spans="1:34" ht="17.100000000000001" customHeight="1" x14ac:dyDescent="0.2">
      <c r="A16" s="73" t="s">
        <v>7</v>
      </c>
      <c r="B16" s="14">
        <f>[12]Março!$G$5</f>
        <v>43</v>
      </c>
      <c r="C16" s="14">
        <f>[12]Março!$G$6</f>
        <v>54</v>
      </c>
      <c r="D16" s="14">
        <f>[12]Março!$G$7</f>
        <v>51</v>
      </c>
      <c r="E16" s="14">
        <f>[12]Março!$G$8</f>
        <v>49</v>
      </c>
      <c r="F16" s="14">
        <f>[12]Março!$G$9</f>
        <v>57</v>
      </c>
      <c r="G16" s="14">
        <f>[12]Março!$G$10</f>
        <v>53</v>
      </c>
      <c r="H16" s="14">
        <f>[12]Março!$G$11</f>
        <v>44</v>
      </c>
      <c r="I16" s="14">
        <f>[12]Março!$G$12</f>
        <v>41</v>
      </c>
      <c r="J16" s="14">
        <f>[12]Março!$G$13</f>
        <v>29</v>
      </c>
      <c r="K16" s="14">
        <f>[12]Março!$G$14</f>
        <v>34</v>
      </c>
      <c r="L16" s="14">
        <f>[12]Março!$G$15</f>
        <v>44</v>
      </c>
      <c r="M16" s="14">
        <f>[12]Março!$G$16</f>
        <v>40</v>
      </c>
      <c r="N16" s="14">
        <f>[12]Março!$G$17</f>
        <v>62</v>
      </c>
      <c r="O16" s="14">
        <f>[12]Março!$G$18</f>
        <v>45</v>
      </c>
      <c r="P16" s="14">
        <f>[12]Março!$G$19</f>
        <v>38</v>
      </c>
      <c r="Q16" s="14">
        <f>[12]Março!$G$20</f>
        <v>44</v>
      </c>
      <c r="R16" s="14">
        <f>[12]Março!$G$21</f>
        <v>70</v>
      </c>
      <c r="S16" s="14">
        <f>[12]Março!$G$22</f>
        <v>67</v>
      </c>
      <c r="T16" s="14">
        <f>[12]Março!$G$23</f>
        <v>75</v>
      </c>
      <c r="U16" s="14">
        <f>[12]Março!$G$24</f>
        <v>54</v>
      </c>
      <c r="V16" s="14">
        <f>[12]Março!$G$25</f>
        <v>37</v>
      </c>
      <c r="W16" s="14">
        <f>[12]Março!$G$26</f>
        <v>51</v>
      </c>
      <c r="X16" s="14">
        <f>[12]Março!$G$27</f>
        <v>46</v>
      </c>
      <c r="Y16" s="14">
        <f>[12]Março!$G$28</f>
        <v>42</v>
      </c>
      <c r="Z16" s="14">
        <f>[12]Março!$G$29</f>
        <v>45</v>
      </c>
      <c r="AA16" s="14">
        <f>[12]Março!$G$30</f>
        <v>64</v>
      </c>
      <c r="AB16" s="14">
        <f>[12]Março!$G$31</f>
        <v>62</v>
      </c>
      <c r="AC16" s="14">
        <f>[12]Março!$G$32</f>
        <v>52</v>
      </c>
      <c r="AD16" s="14">
        <f>[12]Março!$G$33</f>
        <v>49</v>
      </c>
      <c r="AE16" s="14">
        <f>[12]Março!$G$34</f>
        <v>47</v>
      </c>
      <c r="AF16" s="14">
        <f>[12]Março!$G$35</f>
        <v>47</v>
      </c>
      <c r="AG16" s="29">
        <f t="shared" si="2"/>
        <v>29</v>
      </c>
      <c r="AH16" s="79">
        <f t="shared" si="1"/>
        <v>49.548387096774192</v>
      </c>
    </row>
    <row r="17" spans="1:34" ht="17.100000000000001" customHeight="1" x14ac:dyDescent="0.2">
      <c r="A17" s="73" t="s">
        <v>8</v>
      </c>
      <c r="B17" s="14">
        <f>[13]Março!$G$5</f>
        <v>49</v>
      </c>
      <c r="C17" s="14">
        <f>[13]Março!$G$6</f>
        <v>61</v>
      </c>
      <c r="D17" s="14">
        <f>[13]Março!$G$7</f>
        <v>60</v>
      </c>
      <c r="E17" s="14">
        <f>[13]Março!$G$8</f>
        <v>60</v>
      </c>
      <c r="F17" s="14">
        <f>[13]Março!$G$9</f>
        <v>88</v>
      </c>
      <c r="G17" s="14">
        <f>[13]Março!$G$10</f>
        <v>54</v>
      </c>
      <c r="H17" s="14">
        <f>[13]Março!$G$11</f>
        <v>50</v>
      </c>
      <c r="I17" s="14">
        <f>[13]Março!$G$12</f>
        <v>55</v>
      </c>
      <c r="J17" s="14">
        <f>[13]Março!$G$13</f>
        <v>35</v>
      </c>
      <c r="K17" s="14">
        <f>[13]Março!$G$14</f>
        <v>32</v>
      </c>
      <c r="L17" s="14">
        <f>[13]Março!$G$15</f>
        <v>48</v>
      </c>
      <c r="M17" s="14">
        <f>[13]Março!$G$16</f>
        <v>42</v>
      </c>
      <c r="N17" s="14">
        <f>[13]Março!$G$17</f>
        <v>52</v>
      </c>
      <c r="O17" s="14">
        <f>[13]Março!$G$18</f>
        <v>52</v>
      </c>
      <c r="P17" s="14">
        <f>[13]Março!$G$19</f>
        <v>51</v>
      </c>
      <c r="Q17" s="14">
        <f>[13]Março!$G$20</f>
        <v>56</v>
      </c>
      <c r="R17" s="14">
        <f>[13]Março!$G$21</f>
        <v>65</v>
      </c>
      <c r="S17" s="14">
        <f>[13]Março!$G$22</f>
        <v>70</v>
      </c>
      <c r="T17" s="14">
        <f>[13]Março!$G$23</f>
        <v>50</v>
      </c>
      <c r="U17" s="14">
        <f>[13]Março!$G$24</f>
        <v>41</v>
      </c>
      <c r="V17" s="14">
        <f>[13]Março!$G$25</f>
        <v>41</v>
      </c>
      <c r="W17" s="14">
        <f>[13]Março!$G$26</f>
        <v>48</v>
      </c>
      <c r="X17" s="14">
        <f>[13]Março!$G$27</f>
        <v>45</v>
      </c>
      <c r="Y17" s="14">
        <f>[13]Março!$G$28</f>
        <v>40</v>
      </c>
      <c r="Z17" s="14">
        <f>[13]Março!$G$29</f>
        <v>41</v>
      </c>
      <c r="AA17" s="14">
        <f>[13]Março!$G$30</f>
        <v>68</v>
      </c>
      <c r="AB17" s="14">
        <f>[13]Março!$G$31</f>
        <v>68</v>
      </c>
      <c r="AC17" s="14">
        <f>[13]Março!$G$32</f>
        <v>50</v>
      </c>
      <c r="AD17" s="14">
        <f>[13]Março!$G$33</f>
        <v>46</v>
      </c>
      <c r="AE17" s="14">
        <f>[13]Março!$G$34</f>
        <v>44</v>
      </c>
      <c r="AF17" s="14">
        <f>[13]Março!$G$35</f>
        <v>42</v>
      </c>
      <c r="AG17" s="29">
        <f>MIN(B17:AF17)</f>
        <v>32</v>
      </c>
      <c r="AH17" s="79">
        <f>AVERAGE(B17:AF17)</f>
        <v>51.741935483870968</v>
      </c>
    </row>
    <row r="18" spans="1:34" ht="17.100000000000001" customHeight="1" x14ac:dyDescent="0.2">
      <c r="A18" s="73" t="s">
        <v>9</v>
      </c>
      <c r="B18" s="14">
        <f>[14]Março!$G$5</f>
        <v>43</v>
      </c>
      <c r="C18" s="14">
        <f>[14]Março!$G$6</f>
        <v>48</v>
      </c>
      <c r="D18" s="14">
        <f>[14]Março!$G$7</f>
        <v>44</v>
      </c>
      <c r="E18" s="14">
        <f>[14]Março!$G$8</f>
        <v>57</v>
      </c>
      <c r="F18" s="14">
        <f>[14]Março!$G$9</f>
        <v>56</v>
      </c>
      <c r="G18" s="14">
        <f>[14]Março!$G$10</f>
        <v>53</v>
      </c>
      <c r="H18" s="14">
        <f>[14]Março!$G$11</f>
        <v>48</v>
      </c>
      <c r="I18" s="14">
        <f>[14]Março!$G$12</f>
        <v>42</v>
      </c>
      <c r="J18" s="14">
        <f>[14]Março!$G$13</f>
        <v>35</v>
      </c>
      <c r="K18" s="14">
        <f>[14]Março!$G$14</f>
        <v>36</v>
      </c>
      <c r="L18" s="14">
        <f>[14]Março!$G$15</f>
        <v>44</v>
      </c>
      <c r="M18" s="14">
        <f>[14]Março!$G$16</f>
        <v>38</v>
      </c>
      <c r="N18" s="14">
        <f>[14]Março!$G$17</f>
        <v>52</v>
      </c>
      <c r="O18" s="14">
        <f>[14]Março!$G$18</f>
        <v>45</v>
      </c>
      <c r="P18" s="14">
        <f>[14]Março!$G$19</f>
        <v>43</v>
      </c>
      <c r="Q18" s="14">
        <f>[14]Março!$G$20</f>
        <v>42</v>
      </c>
      <c r="R18" s="14">
        <f>[14]Março!$G$21</f>
        <v>66</v>
      </c>
      <c r="S18" s="14">
        <f>[14]Março!$G$22</f>
        <v>64</v>
      </c>
      <c r="T18" s="14">
        <f>[14]Março!$G$23</f>
        <v>68</v>
      </c>
      <c r="U18" s="14">
        <f>[14]Março!$G$24</f>
        <v>51</v>
      </c>
      <c r="V18" s="14">
        <f>[14]Março!$G$25</f>
        <v>37</v>
      </c>
      <c r="W18" s="14">
        <f>[14]Março!$G$26</f>
        <v>46</v>
      </c>
      <c r="X18" s="14">
        <f>[14]Março!$G$27</f>
        <v>41</v>
      </c>
      <c r="Y18" s="14">
        <f>[14]Março!$G$28</f>
        <v>36</v>
      </c>
      <c r="Z18" s="14">
        <f>[14]Março!$G$29</f>
        <v>39</v>
      </c>
      <c r="AA18" s="14">
        <f>[14]Março!$G$30</f>
        <v>56</v>
      </c>
      <c r="AB18" s="14">
        <f>[14]Março!$G$31</f>
        <v>59</v>
      </c>
      <c r="AC18" s="14">
        <f>[14]Março!$G$32</f>
        <v>53</v>
      </c>
      <c r="AD18" s="14">
        <f>[14]Março!$G$33</f>
        <v>42</v>
      </c>
      <c r="AE18" s="14">
        <f>[14]Março!$G$34</f>
        <v>42</v>
      </c>
      <c r="AF18" s="14">
        <f>[14]Março!$G$35</f>
        <v>39</v>
      </c>
      <c r="AG18" s="29">
        <f t="shared" ref="AG18:AG30" si="3">MIN(B18:AF18)</f>
        <v>35</v>
      </c>
      <c r="AH18" s="79">
        <f t="shared" ref="AH18:AH29" si="4">AVERAGE(B18:AF18)</f>
        <v>47.258064516129032</v>
      </c>
    </row>
    <row r="19" spans="1:34" ht="17.100000000000001" customHeight="1" x14ac:dyDescent="0.2">
      <c r="A19" s="73" t="s">
        <v>47</v>
      </c>
      <c r="B19" s="14">
        <f>[15]Março!$G$5</f>
        <v>46</v>
      </c>
      <c r="C19" s="14">
        <f>[15]Março!$G$6</f>
        <v>59</v>
      </c>
      <c r="D19" s="14">
        <f>[15]Março!$G$7</f>
        <v>48</v>
      </c>
      <c r="E19" s="14">
        <f>[15]Março!$G$8</f>
        <v>49</v>
      </c>
      <c r="F19" s="14">
        <f>[15]Março!$G$9</f>
        <v>71</v>
      </c>
      <c r="G19" s="14">
        <f>[15]Março!$G$10</f>
        <v>53</v>
      </c>
      <c r="H19" s="14">
        <f>[15]Março!$G$11</f>
        <v>39</v>
      </c>
      <c r="I19" s="14">
        <f>[15]Março!$G$12</f>
        <v>46</v>
      </c>
      <c r="J19" s="14">
        <f>[15]Março!$G$13</f>
        <v>41</v>
      </c>
      <c r="K19" s="14">
        <f>[15]Março!$G$14</f>
        <v>42</v>
      </c>
      <c r="L19" s="14">
        <f>[15]Março!$G$15</f>
        <v>33</v>
      </c>
      <c r="M19" s="14">
        <f>[15]Março!$G$16</f>
        <v>40</v>
      </c>
      <c r="N19" s="14">
        <f>[15]Março!$G$17</f>
        <v>51</v>
      </c>
      <c r="O19" s="14">
        <f>[15]Março!$G$18</f>
        <v>40</v>
      </c>
      <c r="P19" s="14">
        <f>[15]Março!$G$19</f>
        <v>33</v>
      </c>
      <c r="Q19" s="14">
        <f>[15]Março!$G$20</f>
        <v>52</v>
      </c>
      <c r="R19" s="14">
        <f>[15]Março!$G$21</f>
        <v>64</v>
      </c>
      <c r="S19" s="14">
        <f>[15]Março!$G$22</f>
        <v>58</v>
      </c>
      <c r="T19" s="14">
        <f>[15]Março!$G$23</f>
        <v>51</v>
      </c>
      <c r="U19" s="14">
        <f>[15]Março!$G$24</f>
        <v>37</v>
      </c>
      <c r="V19" s="14">
        <f>[15]Março!$G$25</f>
        <v>32</v>
      </c>
      <c r="W19" s="14">
        <f>[15]Março!$G$26</f>
        <v>48</v>
      </c>
      <c r="X19" s="14">
        <f>[15]Março!$G$27</f>
        <v>49</v>
      </c>
      <c r="Y19" s="14">
        <f>[15]Março!$G$28</f>
        <v>38</v>
      </c>
      <c r="Z19" s="14">
        <f>[15]Março!$G$29</f>
        <v>40</v>
      </c>
      <c r="AA19" s="14">
        <f>[15]Março!$G$30</f>
        <v>53</v>
      </c>
      <c r="AB19" s="14">
        <f>[15]Março!$G$31</f>
        <v>54</v>
      </c>
      <c r="AC19" s="14">
        <f>[15]Março!$G$32</f>
        <v>39</v>
      </c>
      <c r="AD19" s="14">
        <f>[15]Março!$G$33</f>
        <v>34</v>
      </c>
      <c r="AE19" s="14">
        <f>[15]Março!$G$34</f>
        <v>32</v>
      </c>
      <c r="AF19" s="14">
        <f>[15]Março!$G$35</f>
        <v>33</v>
      </c>
      <c r="AG19" s="29">
        <f t="shared" ref="AG19" si="5">MIN(B19:AF19)</f>
        <v>32</v>
      </c>
      <c r="AH19" s="79">
        <f t="shared" ref="AH19" si="6">AVERAGE(B19:AF19)</f>
        <v>45.322580645161288</v>
      </c>
    </row>
    <row r="20" spans="1:34" ht="17.100000000000001" customHeight="1" x14ac:dyDescent="0.2">
      <c r="A20" s="73" t="s">
        <v>10</v>
      </c>
      <c r="B20" s="14">
        <f>[16]Março!$G$5</f>
        <v>37</v>
      </c>
      <c r="C20" s="14">
        <f>[16]Março!$G$6</f>
        <v>52</v>
      </c>
      <c r="D20" s="14">
        <f>[16]Março!$G$7</f>
        <v>49</v>
      </c>
      <c r="E20" s="14">
        <f>[16]Março!$G$8</f>
        <v>55</v>
      </c>
      <c r="F20" s="14">
        <f>[16]Março!$G$9</f>
        <v>71</v>
      </c>
      <c r="G20" s="14">
        <f>[16]Março!$G$10</f>
        <v>55</v>
      </c>
      <c r="H20" s="14">
        <f>[16]Março!$G$11</f>
        <v>45</v>
      </c>
      <c r="I20" s="14">
        <f>[16]Março!$G$12</f>
        <v>44</v>
      </c>
      <c r="J20" s="14">
        <f>[16]Março!$G$13</f>
        <v>30</v>
      </c>
      <c r="K20" s="14">
        <f>[16]Março!$G$14</f>
        <v>34</v>
      </c>
      <c r="L20" s="14">
        <f>[16]Março!$G$15</f>
        <v>43</v>
      </c>
      <c r="M20" s="14">
        <f>[16]Março!$G$16</f>
        <v>44</v>
      </c>
      <c r="N20" s="14">
        <f>[16]Março!$G$17</f>
        <v>56</v>
      </c>
      <c r="O20" s="14">
        <f>[16]Março!$G$18</f>
        <v>45</v>
      </c>
      <c r="P20" s="14">
        <f>[16]Março!$G$19</f>
        <v>39</v>
      </c>
      <c r="Q20" s="14">
        <f>[16]Março!$G$20</f>
        <v>46</v>
      </c>
      <c r="R20" s="14">
        <f>[16]Março!$G$21</f>
        <v>62</v>
      </c>
      <c r="S20" s="14">
        <f>[16]Março!$G$22</f>
        <v>63</v>
      </c>
      <c r="T20" s="14">
        <f>[16]Março!$G$23</f>
        <v>63</v>
      </c>
      <c r="U20" s="14">
        <f>[16]Março!$G$24</f>
        <v>51</v>
      </c>
      <c r="V20" s="14">
        <f>[16]Março!$G$25</f>
        <v>32</v>
      </c>
      <c r="W20" s="14">
        <f>[16]Março!$G$26</f>
        <v>45</v>
      </c>
      <c r="X20" s="14">
        <f>[16]Março!$G$27</f>
        <v>44</v>
      </c>
      <c r="Y20" s="14">
        <f>[16]Março!$G$28</f>
        <v>41</v>
      </c>
      <c r="Z20" s="14">
        <f>[16]Março!$G$29</f>
        <v>40</v>
      </c>
      <c r="AA20" s="14">
        <f>[16]Março!$G$30</f>
        <v>63</v>
      </c>
      <c r="AB20" s="14">
        <f>[16]Março!$G$31</f>
        <v>59</v>
      </c>
      <c r="AC20" s="14">
        <f>[16]Março!$G$32</f>
        <v>50</v>
      </c>
      <c r="AD20" s="14">
        <f>[16]Março!$G$33</f>
        <v>42</v>
      </c>
      <c r="AE20" s="14">
        <f>[16]Março!$G$34</f>
        <v>42</v>
      </c>
      <c r="AF20" s="14">
        <f>[16]Março!$G$35</f>
        <v>36</v>
      </c>
      <c r="AG20" s="29">
        <f t="shared" si="3"/>
        <v>30</v>
      </c>
      <c r="AH20" s="79">
        <f t="shared" si="4"/>
        <v>47.677419354838712</v>
      </c>
    </row>
    <row r="21" spans="1:34" ht="17.100000000000001" customHeight="1" x14ac:dyDescent="0.2">
      <c r="A21" s="73" t="s">
        <v>11</v>
      </c>
      <c r="B21" s="14">
        <f>[17]Março!$G$5</f>
        <v>47</v>
      </c>
      <c r="C21" s="14">
        <f>[17]Março!$G$6</f>
        <v>50</v>
      </c>
      <c r="D21" s="14">
        <f>[17]Março!$G$7</f>
        <v>44</v>
      </c>
      <c r="E21" s="14">
        <f>[17]Março!$G$8</f>
        <v>48</v>
      </c>
      <c r="F21" s="14">
        <f>[17]Março!$G$9</f>
        <v>55</v>
      </c>
      <c r="G21" s="14">
        <f>[17]Março!$G$10</f>
        <v>45</v>
      </c>
      <c r="H21" s="14">
        <f>[17]Março!$G$11</f>
        <v>36</v>
      </c>
      <c r="I21" s="14">
        <f>[17]Março!$G$12</f>
        <v>38</v>
      </c>
      <c r="J21" s="14">
        <f>[17]Março!$G$13</f>
        <v>31</v>
      </c>
      <c r="K21" s="14">
        <f>[17]Março!$G$14</f>
        <v>32</v>
      </c>
      <c r="L21" s="14">
        <f>[17]Março!$G$15</f>
        <v>47</v>
      </c>
      <c r="M21" s="14">
        <f>[17]Março!$G$16</f>
        <v>39</v>
      </c>
      <c r="N21" s="14">
        <f>[17]Março!$G$17</f>
        <v>50</v>
      </c>
      <c r="O21" s="14">
        <f>[17]Março!$G$18</f>
        <v>41</v>
      </c>
      <c r="P21" s="14">
        <f>[17]Março!$G$19</f>
        <v>36</v>
      </c>
      <c r="Q21" s="14">
        <f>[17]Março!$G$20</f>
        <v>47</v>
      </c>
      <c r="R21" s="14">
        <f>[17]Março!$G$21</f>
        <v>70</v>
      </c>
      <c r="S21" s="14">
        <f>[17]Março!$G$22</f>
        <v>60</v>
      </c>
      <c r="T21" s="14">
        <f>[17]Março!$G$23</f>
        <v>65</v>
      </c>
      <c r="U21" s="14">
        <f>[17]Março!$G$24</f>
        <v>50</v>
      </c>
      <c r="V21" s="14">
        <f>[17]Março!$G$25</f>
        <v>43</v>
      </c>
      <c r="W21" s="14">
        <f>[17]Março!$G$26</f>
        <v>47</v>
      </c>
      <c r="X21" s="14">
        <f>[17]Março!$G$27</f>
        <v>44</v>
      </c>
      <c r="Y21" s="14">
        <f>[17]Março!$G$28</f>
        <v>41</v>
      </c>
      <c r="Z21" s="14">
        <f>[17]Março!$G$29</f>
        <v>41</v>
      </c>
      <c r="AA21" s="14">
        <f>[17]Março!$G$30</f>
        <v>53</v>
      </c>
      <c r="AB21" s="14">
        <f>[17]Março!$G$31</f>
        <v>67</v>
      </c>
      <c r="AC21" s="14">
        <f>[17]Março!$G$32</f>
        <v>56</v>
      </c>
      <c r="AD21" s="14">
        <f>[17]Março!$G$33</f>
        <v>47</v>
      </c>
      <c r="AE21" s="14">
        <f>[17]Março!$G$34</f>
        <v>42</v>
      </c>
      <c r="AF21" s="14">
        <f>[17]Março!$G$35</f>
        <v>38</v>
      </c>
      <c r="AG21" s="29">
        <f t="shared" si="3"/>
        <v>31</v>
      </c>
      <c r="AH21" s="79">
        <f t="shared" si="4"/>
        <v>46.774193548387096</v>
      </c>
    </row>
    <row r="22" spans="1:34" ht="17.100000000000001" customHeight="1" x14ac:dyDescent="0.2">
      <c r="A22" s="73" t="s">
        <v>12</v>
      </c>
      <c r="B22" s="14">
        <f>[18]Março!$G$5</f>
        <v>61</v>
      </c>
      <c r="C22" s="14">
        <f>[18]Março!$G$6</f>
        <v>50</v>
      </c>
      <c r="D22" s="14">
        <f>[18]Março!$G$7</f>
        <v>51</v>
      </c>
      <c r="E22" s="14">
        <f>[18]Março!$G$8</f>
        <v>60</v>
      </c>
      <c r="F22" s="14">
        <f>[18]Março!$G$9</f>
        <v>57</v>
      </c>
      <c r="G22" s="14">
        <f>[18]Março!$G$10</f>
        <v>53</v>
      </c>
      <c r="H22" s="14">
        <f>[18]Março!$G$11</f>
        <v>50</v>
      </c>
      <c r="I22" s="14">
        <f>[18]Março!$G$12</f>
        <v>46</v>
      </c>
      <c r="J22" s="14">
        <f>[18]Março!$G$13</f>
        <v>41</v>
      </c>
      <c r="K22" s="14">
        <f>[18]Março!$G$14</f>
        <v>43</v>
      </c>
      <c r="L22" s="14">
        <f>[18]Março!$G$15</f>
        <v>39</v>
      </c>
      <c r="M22" s="14">
        <f>[18]Março!$G$16</f>
        <v>39</v>
      </c>
      <c r="N22" s="14">
        <f>[18]Março!$G$17</f>
        <v>42</v>
      </c>
      <c r="O22" s="14">
        <f>[18]Março!$G$18</f>
        <v>38</v>
      </c>
      <c r="P22" s="14">
        <f>[18]Março!$G$19</f>
        <v>34</v>
      </c>
      <c r="Q22" s="14">
        <f>[18]Março!$G$20</f>
        <v>48</v>
      </c>
      <c r="R22" s="14">
        <f>[18]Março!$G$21</f>
        <v>65</v>
      </c>
      <c r="S22" s="14">
        <f>[18]Março!$G$22</f>
        <v>62</v>
      </c>
      <c r="T22" s="14">
        <f>[18]Março!$G$23</f>
        <v>51</v>
      </c>
      <c r="U22" s="14">
        <f>[18]Março!$G$24</f>
        <v>39</v>
      </c>
      <c r="V22" s="14">
        <f>[18]Março!$G$25</f>
        <v>36</v>
      </c>
      <c r="W22" s="14">
        <f>[18]Março!$G$26</f>
        <v>57</v>
      </c>
      <c r="X22" s="14">
        <f>[18]Março!$G$27</f>
        <v>48</v>
      </c>
      <c r="Y22" s="14">
        <f>[18]Março!$G$28</f>
        <v>46</v>
      </c>
      <c r="Z22" s="14">
        <f>[18]Março!$G$29</f>
        <v>40</v>
      </c>
      <c r="AA22" s="14">
        <f>[18]Março!$G$30</f>
        <v>61</v>
      </c>
      <c r="AB22" s="14">
        <f>[18]Março!$G$31</f>
        <v>67</v>
      </c>
      <c r="AC22" s="14">
        <f>[18]Março!$G$32</f>
        <v>51</v>
      </c>
      <c r="AD22" s="14">
        <f>[18]Março!$G$33</f>
        <v>36</v>
      </c>
      <c r="AE22" s="14">
        <f>[18]Março!$G$34</f>
        <v>42</v>
      </c>
      <c r="AF22" s="14">
        <f>[18]Março!$G$35</f>
        <v>38</v>
      </c>
      <c r="AG22" s="29">
        <f t="shared" si="3"/>
        <v>34</v>
      </c>
      <c r="AH22" s="79">
        <f t="shared" si="4"/>
        <v>48.096774193548384</v>
      </c>
    </row>
    <row r="23" spans="1:34" ht="17.100000000000001" customHeight="1" x14ac:dyDescent="0.2">
      <c r="A23" s="73" t="s">
        <v>13</v>
      </c>
      <c r="B23" s="14">
        <f>[19]Março!$G$5</f>
        <v>62</v>
      </c>
      <c r="C23" s="14">
        <f>[19]Março!$G$6</f>
        <v>50</v>
      </c>
      <c r="D23" s="14">
        <f>[19]Março!$G$7</f>
        <v>50</v>
      </c>
      <c r="E23" s="14">
        <f>[19]Março!$G$8</f>
        <v>47</v>
      </c>
      <c r="F23" s="14">
        <f>[19]Março!$G$9</f>
        <v>56</v>
      </c>
      <c r="G23" s="14">
        <f>[19]Março!$G$10</f>
        <v>57</v>
      </c>
      <c r="H23" s="14">
        <f>[19]Março!$G$11</f>
        <v>47</v>
      </c>
      <c r="I23" s="14">
        <f>[19]Março!$G$12</f>
        <v>52</v>
      </c>
      <c r="J23" s="14">
        <f>[19]Março!$G$13</f>
        <v>45</v>
      </c>
      <c r="K23" s="14">
        <f>[19]Março!$G$14</f>
        <v>42</v>
      </c>
      <c r="L23" s="14">
        <f>[19]Março!$G$15</f>
        <v>38</v>
      </c>
      <c r="M23" s="14">
        <f>[19]Março!$G$16</f>
        <v>46</v>
      </c>
      <c r="N23" s="14">
        <f>[19]Março!$G$17</f>
        <v>56</v>
      </c>
      <c r="O23" s="14">
        <f>[19]Março!$G$18</f>
        <v>52</v>
      </c>
      <c r="P23" s="14">
        <f>[19]Março!$G$19</f>
        <v>42</v>
      </c>
      <c r="Q23" s="14">
        <f>[19]Março!$G$20</f>
        <v>50</v>
      </c>
      <c r="R23" s="14">
        <f>[19]Março!$G$21</f>
        <v>71</v>
      </c>
      <c r="S23" s="14">
        <f>[19]Março!$G$22</f>
        <v>66</v>
      </c>
      <c r="T23" s="14">
        <f>[19]Março!$G$23</f>
        <v>52</v>
      </c>
      <c r="U23" s="14">
        <f>[19]Março!$G$24</f>
        <v>49</v>
      </c>
      <c r="V23" s="14">
        <f>[19]Março!$G$25</f>
        <v>46</v>
      </c>
      <c r="W23" s="14">
        <f>[19]Março!$G$26</f>
        <v>59</v>
      </c>
      <c r="X23" s="14">
        <f>[19]Março!$G$27</f>
        <v>40</v>
      </c>
      <c r="Y23" s="14">
        <f>[19]Março!$G$28</f>
        <v>41</v>
      </c>
      <c r="Z23" s="14">
        <f>[19]Março!$G$29</f>
        <v>43</v>
      </c>
      <c r="AA23" s="14">
        <f>[19]Março!$G$30</f>
        <v>62</v>
      </c>
      <c r="AB23" s="14">
        <f>[19]Março!$G$31</f>
        <v>64</v>
      </c>
      <c r="AC23" s="14">
        <f>[19]Março!$G$32</f>
        <v>57</v>
      </c>
      <c r="AD23" s="14">
        <f>[19]Março!$G$33</f>
        <v>48</v>
      </c>
      <c r="AE23" s="14">
        <f>[19]Março!$G$34</f>
        <v>58</v>
      </c>
      <c r="AF23" s="14">
        <f>[19]Março!$G$35</f>
        <v>51</v>
      </c>
      <c r="AG23" s="29">
        <f t="shared" si="3"/>
        <v>38</v>
      </c>
      <c r="AH23" s="79">
        <f t="shared" si="4"/>
        <v>51.58064516129032</v>
      </c>
    </row>
    <row r="24" spans="1:34" ht="17.100000000000001" customHeight="1" x14ac:dyDescent="0.2">
      <c r="A24" s="73" t="s">
        <v>14</v>
      </c>
      <c r="B24" s="14" t="str">
        <f>[20]Março!$G$5</f>
        <v>*</v>
      </c>
      <c r="C24" s="14" t="str">
        <f>[20]Março!$G$6</f>
        <v>*</v>
      </c>
      <c r="D24" s="14" t="str">
        <f>[20]Março!$G$7</f>
        <v>*</v>
      </c>
      <c r="E24" s="14" t="str">
        <f>[20]Março!$G$8</f>
        <v>*</v>
      </c>
      <c r="F24" s="14" t="str">
        <f>[20]Março!$G$9</f>
        <v>*</v>
      </c>
      <c r="G24" s="14" t="str">
        <f>[20]Março!$G$10</f>
        <v>*</v>
      </c>
      <c r="H24" s="14" t="str">
        <f>[20]Março!$G$11</f>
        <v>*</v>
      </c>
      <c r="I24" s="14" t="str">
        <f>[20]Março!$G$12</f>
        <v>*</v>
      </c>
      <c r="J24" s="14" t="str">
        <f>[20]Março!$G$13</f>
        <v>*</v>
      </c>
      <c r="K24" s="14">
        <f>[20]Março!$G$14</f>
        <v>42</v>
      </c>
      <c r="L24" s="14">
        <f>[20]Março!$G$15</f>
        <v>49</v>
      </c>
      <c r="M24" s="14">
        <f>[20]Março!$G$16</f>
        <v>31</v>
      </c>
      <c r="N24" s="14">
        <f>[20]Março!$G$17</f>
        <v>36</v>
      </c>
      <c r="O24" s="14">
        <f>[20]Março!$G$18</f>
        <v>38</v>
      </c>
      <c r="P24" s="14">
        <f>[20]Março!$G$19</f>
        <v>39</v>
      </c>
      <c r="Q24" s="14">
        <f>[20]Março!$G$20</f>
        <v>35</v>
      </c>
      <c r="R24" s="14">
        <f>[20]Março!$G$21</f>
        <v>34</v>
      </c>
      <c r="S24" s="14">
        <f>[20]Março!$G$22</f>
        <v>63</v>
      </c>
      <c r="T24" s="14">
        <f>[20]Março!$G$23</f>
        <v>51</v>
      </c>
      <c r="U24" s="14">
        <f>[20]Março!$G$24</f>
        <v>50</v>
      </c>
      <c r="V24" s="14">
        <f>[20]Março!$G$25</f>
        <v>51</v>
      </c>
      <c r="W24" s="14">
        <f>[20]Março!$G$26</f>
        <v>48</v>
      </c>
      <c r="X24" s="14">
        <f>[20]Março!$G$27</f>
        <v>49</v>
      </c>
      <c r="Y24" s="14">
        <f>[20]Março!$G$28</f>
        <v>41</v>
      </c>
      <c r="Z24" s="14">
        <f>[20]Março!$G$29</f>
        <v>43</v>
      </c>
      <c r="AA24" s="14">
        <f>[20]Março!$G$30</f>
        <v>52</v>
      </c>
      <c r="AB24" s="14">
        <f>[20]Março!$G$31</f>
        <v>55</v>
      </c>
      <c r="AC24" s="14">
        <f>[20]Março!$G$32</f>
        <v>50</v>
      </c>
      <c r="AD24" s="14">
        <f>[20]Março!$G$33</f>
        <v>47</v>
      </c>
      <c r="AE24" s="14">
        <f>[20]Março!$G$34</f>
        <v>36</v>
      </c>
      <c r="AF24" s="14">
        <f>[20]Março!$G$35</f>
        <v>37</v>
      </c>
      <c r="AG24" s="29">
        <f t="shared" si="3"/>
        <v>31</v>
      </c>
      <c r="AH24" s="79">
        <f t="shared" si="4"/>
        <v>44.409090909090907</v>
      </c>
    </row>
    <row r="25" spans="1:34" ht="17.100000000000001" customHeight="1" x14ac:dyDescent="0.2">
      <c r="A25" s="73" t="s">
        <v>15</v>
      </c>
      <c r="B25" s="14">
        <f>[21]Março!$G$5</f>
        <v>63</v>
      </c>
      <c r="C25" s="14">
        <f>[21]Março!$G$6</f>
        <v>67</v>
      </c>
      <c r="D25" s="14">
        <f>[21]Março!$G$7</f>
        <v>62</v>
      </c>
      <c r="E25" s="14">
        <f>[21]Março!$G$8</f>
        <v>67</v>
      </c>
      <c r="F25" s="14">
        <f>[21]Março!$G$9</f>
        <v>71</v>
      </c>
      <c r="G25" s="14">
        <f>[21]Março!$G$10</f>
        <v>65</v>
      </c>
      <c r="H25" s="14">
        <f>[21]Março!$G$11</f>
        <v>54</v>
      </c>
      <c r="I25" s="14">
        <f>[21]Março!$G$12</f>
        <v>55</v>
      </c>
      <c r="J25" s="14">
        <f>[21]Março!$G$13</f>
        <v>51</v>
      </c>
      <c r="K25" s="14">
        <f>[21]Março!$G$14</f>
        <v>58</v>
      </c>
      <c r="L25" s="14">
        <f>[21]Março!$G$15</f>
        <v>58</v>
      </c>
      <c r="M25" s="14">
        <f>[21]Março!$G$16</f>
        <v>56</v>
      </c>
      <c r="N25" s="14">
        <f>[21]Março!$G$17</f>
        <v>71</v>
      </c>
      <c r="O25" s="14">
        <f>[21]Março!$G$18</f>
        <v>55</v>
      </c>
      <c r="P25" s="14">
        <f>[21]Março!$G$19</f>
        <v>55</v>
      </c>
      <c r="Q25" s="14">
        <f>[21]Março!$G$20</f>
        <v>59</v>
      </c>
      <c r="R25" s="14">
        <f>[21]Março!$G$21</f>
        <v>83</v>
      </c>
      <c r="S25" s="14">
        <f>[21]Março!$G$22</f>
        <v>81</v>
      </c>
      <c r="T25" s="14">
        <f>[21]Março!$G$23</f>
        <v>75</v>
      </c>
      <c r="U25" s="14">
        <f>[21]Março!$G$24</f>
        <v>61</v>
      </c>
      <c r="V25" s="14">
        <f>[21]Março!$G$25</f>
        <v>49</v>
      </c>
      <c r="W25" s="14">
        <f>[21]Março!$G$26</f>
        <v>57</v>
      </c>
      <c r="X25" s="14">
        <f>[21]Março!$G$27</f>
        <v>63</v>
      </c>
      <c r="Y25" s="14">
        <f>[21]Março!$G$28</f>
        <v>59</v>
      </c>
      <c r="Z25" s="14">
        <f>[21]Março!$G$29</f>
        <v>54</v>
      </c>
      <c r="AA25" s="14">
        <f>[21]Março!$G$30</f>
        <v>71</v>
      </c>
      <c r="AB25" s="14">
        <f>[21]Março!$G$31</f>
        <v>76</v>
      </c>
      <c r="AC25" s="14">
        <f>[21]Março!$G$32</f>
        <v>65</v>
      </c>
      <c r="AD25" s="14">
        <f>[21]Março!$G$33</f>
        <v>60</v>
      </c>
      <c r="AE25" s="14">
        <f>[21]Março!$G$34</f>
        <v>55</v>
      </c>
      <c r="AF25" s="14">
        <f>[21]Março!$G$35</f>
        <v>58</v>
      </c>
      <c r="AG25" s="29">
        <f t="shared" si="3"/>
        <v>49</v>
      </c>
      <c r="AH25" s="79">
        <f t="shared" si="4"/>
        <v>62.387096774193552</v>
      </c>
    </row>
    <row r="26" spans="1:34" ht="17.100000000000001" customHeight="1" x14ac:dyDescent="0.2">
      <c r="A26" s="73" t="s">
        <v>16</v>
      </c>
      <c r="B26" s="14">
        <f>[22]Março!$G$5</f>
        <v>47</v>
      </c>
      <c r="C26" s="14">
        <f>[22]Março!$G$6</f>
        <v>39</v>
      </c>
      <c r="D26" s="14">
        <f>[22]Março!$G$7</f>
        <v>40</v>
      </c>
      <c r="E26" s="14">
        <f>[22]Março!$G$8</f>
        <v>43</v>
      </c>
      <c r="F26" s="14">
        <f>[22]Março!$G$9</f>
        <v>56</v>
      </c>
      <c r="G26" s="14">
        <f>[22]Março!$G$10</f>
        <v>59</v>
      </c>
      <c r="H26" s="14">
        <f>[22]Março!$G$11</f>
        <v>48</v>
      </c>
      <c r="I26" s="14">
        <f>[22]Março!$G$12</f>
        <v>45</v>
      </c>
      <c r="J26" s="14">
        <f>[22]Março!$G$13</f>
        <v>38</v>
      </c>
      <c r="K26" s="14">
        <f>[22]Março!$G$14</f>
        <v>39</v>
      </c>
      <c r="L26" s="14">
        <f>[22]Março!$G$15</f>
        <v>40</v>
      </c>
      <c r="M26" s="14">
        <f>[22]Março!$G$16</f>
        <v>33</v>
      </c>
      <c r="N26" s="14">
        <f>[22]Março!$G$17</f>
        <v>57</v>
      </c>
      <c r="O26" s="14">
        <f>[22]Março!$G$18</f>
        <v>31</v>
      </c>
      <c r="P26" s="14">
        <f>[22]Março!$G$19</f>
        <v>33</v>
      </c>
      <c r="Q26" s="14">
        <f>[22]Março!$G$20</f>
        <v>44</v>
      </c>
      <c r="R26" s="14">
        <f>[22]Março!$G$21</f>
        <v>75</v>
      </c>
      <c r="S26" s="14">
        <f>[22]Março!$G$22</f>
        <v>58</v>
      </c>
      <c r="T26" s="14">
        <f>[22]Março!$G$23</f>
        <v>57</v>
      </c>
      <c r="U26" s="14">
        <f>[22]Março!$G$24</f>
        <v>45</v>
      </c>
      <c r="V26" s="14">
        <f>[22]Março!$G$25</f>
        <v>33</v>
      </c>
      <c r="W26" s="14">
        <f>[22]Março!$G$26</f>
        <v>48</v>
      </c>
      <c r="X26" s="14">
        <f>[22]Março!$G$27</f>
        <v>68</v>
      </c>
      <c r="Y26" s="14">
        <f>[22]Março!$G$28</f>
        <v>52</v>
      </c>
      <c r="Z26" s="14">
        <f>[22]Março!$G$29</f>
        <v>44</v>
      </c>
      <c r="AA26" s="14">
        <f>[22]Março!$G$30</f>
        <v>48</v>
      </c>
      <c r="AB26" s="14">
        <f>[22]Março!$G$31</f>
        <v>64</v>
      </c>
      <c r="AC26" s="14">
        <f>[22]Março!$G$32</f>
        <v>47</v>
      </c>
      <c r="AD26" s="14">
        <f>[22]Março!$G$33</f>
        <v>32</v>
      </c>
      <c r="AE26" s="14">
        <f>[22]Março!$G$34</f>
        <v>38</v>
      </c>
      <c r="AF26" s="14">
        <f>[22]Março!$G$35</f>
        <v>35</v>
      </c>
      <c r="AG26" s="29">
        <f t="shared" si="3"/>
        <v>31</v>
      </c>
      <c r="AH26" s="79">
        <f t="shared" si="4"/>
        <v>46.322580645161288</v>
      </c>
    </row>
    <row r="27" spans="1:34" ht="17.100000000000001" customHeight="1" x14ac:dyDescent="0.2">
      <c r="A27" s="73" t="s">
        <v>17</v>
      </c>
      <c r="B27" s="14" t="str">
        <f>[23]Março!$G$5</f>
        <v>*</v>
      </c>
      <c r="C27" s="14" t="str">
        <f>[23]Março!$G$6</f>
        <v>*</v>
      </c>
      <c r="D27" s="14" t="str">
        <f>[23]Março!$G$7</f>
        <v>*</v>
      </c>
      <c r="E27" s="14" t="str">
        <f>[23]Março!$G$8</f>
        <v>*</v>
      </c>
      <c r="F27" s="14" t="str">
        <f>[23]Março!$G$9</f>
        <v>*</v>
      </c>
      <c r="G27" s="14" t="str">
        <f>[23]Março!$G$10</f>
        <v>*</v>
      </c>
      <c r="H27" s="14" t="str">
        <f>[23]Março!$G$11</f>
        <v>*</v>
      </c>
      <c r="I27" s="14" t="str">
        <f>[23]Março!$G$12</f>
        <v>*</v>
      </c>
      <c r="J27" s="14" t="str">
        <f>[23]Março!$G$13</f>
        <v>*</v>
      </c>
      <c r="K27" s="14" t="str">
        <f>[23]Março!$G$14</f>
        <v>*</v>
      </c>
      <c r="L27" s="14" t="str">
        <f>[23]Março!$G$15</f>
        <v>*</v>
      </c>
      <c r="M27" s="14" t="str">
        <f>[23]Março!$G$16</f>
        <v>*</v>
      </c>
      <c r="N27" s="14">
        <f>[23]Março!$G$17</f>
        <v>14</v>
      </c>
      <c r="O27" s="14" t="str">
        <f>[23]Março!$G$18</f>
        <v>*</v>
      </c>
      <c r="P27" s="14" t="str">
        <f>[23]Março!$G$19</f>
        <v>*</v>
      </c>
      <c r="Q27" s="14" t="str">
        <f>[23]Março!$G$20</f>
        <v>*</v>
      </c>
      <c r="R27" s="14" t="str">
        <f>[23]Março!$G$21</f>
        <v>*</v>
      </c>
      <c r="S27" s="14" t="str">
        <f>[23]Março!$G$22</f>
        <v>*</v>
      </c>
      <c r="T27" s="14" t="str">
        <f>[23]Março!$G$23</f>
        <v>*</v>
      </c>
      <c r="U27" s="14" t="str">
        <f>[23]Março!$G$24</f>
        <v>*</v>
      </c>
      <c r="V27" s="14" t="str">
        <f>[23]Março!$G$25</f>
        <v>*</v>
      </c>
      <c r="W27" s="14" t="str">
        <f>[23]Março!$G$26</f>
        <v>*</v>
      </c>
      <c r="X27" s="14" t="str">
        <f>[23]Março!$G$27</f>
        <v>*</v>
      </c>
      <c r="Y27" s="14" t="str">
        <f>[23]Março!$G$28</f>
        <v>*</v>
      </c>
      <c r="Z27" s="14" t="str">
        <f>[23]Março!$G$29</f>
        <v>*</v>
      </c>
      <c r="AA27" s="14" t="str">
        <f>[23]Março!$G$30</f>
        <v>*</v>
      </c>
      <c r="AB27" s="14" t="str">
        <f>[23]Março!$G$31</f>
        <v>*</v>
      </c>
      <c r="AC27" s="14" t="str">
        <f>[23]Março!$G$32</f>
        <v>*</v>
      </c>
      <c r="AD27" s="14" t="str">
        <f>[23]Março!$G$33</f>
        <v>*</v>
      </c>
      <c r="AE27" s="14" t="str">
        <f>[23]Março!$G$34</f>
        <v>*</v>
      </c>
      <c r="AF27" s="14" t="str">
        <f>[23]Março!$G$35</f>
        <v>*</v>
      </c>
      <c r="AG27" s="29">
        <f t="shared" si="3"/>
        <v>14</v>
      </c>
      <c r="AH27" s="79">
        <f t="shared" si="4"/>
        <v>14</v>
      </c>
    </row>
    <row r="28" spans="1:34" ht="17.100000000000001" customHeight="1" x14ac:dyDescent="0.2">
      <c r="A28" s="73" t="s">
        <v>18</v>
      </c>
      <c r="B28" s="14">
        <f>[24]Março!$G$5</f>
        <v>54</v>
      </c>
      <c r="C28" s="14">
        <f>[24]Março!$G$6</f>
        <v>52</v>
      </c>
      <c r="D28" s="14">
        <f>[24]Março!$G$7</f>
        <v>46</v>
      </c>
      <c r="E28" s="14">
        <f>[24]Março!$G$8</f>
        <v>50</v>
      </c>
      <c r="F28" s="14">
        <f>[24]Março!$G$9</f>
        <v>59</v>
      </c>
      <c r="G28" s="14">
        <f>[24]Março!$G$10</f>
        <v>56</v>
      </c>
      <c r="H28" s="14">
        <f>[24]Março!$G$11</f>
        <v>53</v>
      </c>
      <c r="I28" s="14">
        <f>[24]Março!$G$12</f>
        <v>36</v>
      </c>
      <c r="J28" s="14">
        <f>[24]Março!$G$13</f>
        <v>38</v>
      </c>
      <c r="K28" s="14">
        <f>[24]Março!$G$14</f>
        <v>52</v>
      </c>
      <c r="L28" s="14">
        <f>[24]Março!$G$15</f>
        <v>42</v>
      </c>
      <c r="M28" s="14">
        <f>[24]Março!$G$16</f>
        <v>44</v>
      </c>
      <c r="N28" s="14">
        <f>[24]Março!$G$17</f>
        <v>61</v>
      </c>
      <c r="O28" s="14">
        <f>[24]Março!$G$18</f>
        <v>45</v>
      </c>
      <c r="P28" s="14">
        <f>[24]Março!$G$19</f>
        <v>41</v>
      </c>
      <c r="Q28" s="14">
        <f>[24]Março!$G$20</f>
        <v>46</v>
      </c>
      <c r="R28" s="14">
        <f>[24]Março!$G$21</f>
        <v>56</v>
      </c>
      <c r="S28" s="14">
        <f>[24]Março!$G$22</f>
        <v>61</v>
      </c>
      <c r="T28" s="14">
        <f>[24]Março!$G$23</f>
        <v>55</v>
      </c>
      <c r="U28" s="14">
        <f>[24]Março!$G$24</f>
        <v>50</v>
      </c>
      <c r="V28" s="14">
        <f>[24]Março!$G$25</f>
        <v>53</v>
      </c>
      <c r="W28" s="14">
        <f>[24]Março!$G$26</f>
        <v>68</v>
      </c>
      <c r="X28" s="14">
        <f>[24]Março!$G$27</f>
        <v>48</v>
      </c>
      <c r="Y28" s="14">
        <f>[24]Março!$G$28</f>
        <v>45</v>
      </c>
      <c r="Z28" s="14">
        <f>[24]Março!$G$29</f>
        <v>59</v>
      </c>
      <c r="AA28" s="14">
        <f>[24]Março!$G$30</f>
        <v>60</v>
      </c>
      <c r="AB28" s="14">
        <f>[24]Março!$G$31</f>
        <v>62</v>
      </c>
      <c r="AC28" s="14">
        <f>[24]Março!$G$32</f>
        <v>58</v>
      </c>
      <c r="AD28" s="14">
        <f>[24]Março!$G$33</f>
        <v>43</v>
      </c>
      <c r="AE28" s="14">
        <f>[24]Março!$G$34</f>
        <v>49</v>
      </c>
      <c r="AF28" s="14">
        <f>[24]Março!$G$35</f>
        <v>53</v>
      </c>
      <c r="AG28" s="29">
        <f>MIN(B28:AF28)</f>
        <v>36</v>
      </c>
      <c r="AH28" s="79">
        <f t="shared" si="4"/>
        <v>51.451612903225808</v>
      </c>
    </row>
    <row r="29" spans="1:34" ht="17.100000000000001" customHeight="1" x14ac:dyDescent="0.2">
      <c r="A29" s="73" t="s">
        <v>19</v>
      </c>
      <c r="B29" s="14">
        <f>[25]Março!$G$5</f>
        <v>55</v>
      </c>
      <c r="C29" s="14">
        <f>[25]Março!$G$6</f>
        <v>57</v>
      </c>
      <c r="D29" s="14">
        <f>[25]Março!$G$7</f>
        <v>46</v>
      </c>
      <c r="E29" s="14">
        <f>[25]Março!$G$8</f>
        <v>54</v>
      </c>
      <c r="F29" s="14">
        <f>[25]Março!$G$9</f>
        <v>75</v>
      </c>
      <c r="G29" s="14">
        <f>[25]Março!$G$10</f>
        <v>52</v>
      </c>
      <c r="H29" s="14">
        <f>[25]Março!$G$11</f>
        <v>42</v>
      </c>
      <c r="I29" s="14">
        <f>[25]Março!$G$12</f>
        <v>48</v>
      </c>
      <c r="J29" s="14">
        <f>[25]Março!$G$13</f>
        <v>31</v>
      </c>
      <c r="K29" s="14">
        <f>[25]Março!$G$14</f>
        <v>39</v>
      </c>
      <c r="L29" s="14">
        <f>[25]Março!$G$15</f>
        <v>43</v>
      </c>
      <c r="M29" s="14">
        <f>[25]Março!$G$16</f>
        <v>37</v>
      </c>
      <c r="N29" s="14">
        <f>[25]Março!$G$17</f>
        <v>38</v>
      </c>
      <c r="O29" s="14">
        <f>[25]Março!$G$18</f>
        <v>43</v>
      </c>
      <c r="P29" s="14">
        <f>[25]Março!$G$19</f>
        <v>46</v>
      </c>
      <c r="Q29" s="14">
        <f>[25]Março!$G$20</f>
        <v>66</v>
      </c>
      <c r="R29" s="14">
        <f>[25]Março!$G$21</f>
        <v>74</v>
      </c>
      <c r="S29" s="14">
        <f>[25]Março!$G$22</f>
        <v>62</v>
      </c>
      <c r="T29" s="14">
        <f>[25]Março!$G$23</f>
        <v>56</v>
      </c>
      <c r="U29" s="14">
        <f>[25]Março!$G$24</f>
        <v>45</v>
      </c>
      <c r="V29" s="14">
        <f>[25]Março!$G$25</f>
        <v>41</v>
      </c>
      <c r="W29" s="14">
        <f>[25]Março!$G$26</f>
        <v>45</v>
      </c>
      <c r="X29" s="14">
        <f>[25]Março!$G$27</f>
        <v>46</v>
      </c>
      <c r="Y29" s="14">
        <f>[25]Março!$G$28</f>
        <v>39</v>
      </c>
      <c r="Z29" s="14">
        <f>[25]Março!$G$29</f>
        <v>44</v>
      </c>
      <c r="AA29" s="14">
        <f>[25]Março!$G$30</f>
        <v>68</v>
      </c>
      <c r="AB29" s="14">
        <f>[25]Março!$G$31</f>
        <v>66</v>
      </c>
      <c r="AC29" s="14">
        <f>[25]Março!$G$32</f>
        <v>51</v>
      </c>
      <c r="AD29" s="14">
        <f>[25]Março!$G$33</f>
        <v>47</v>
      </c>
      <c r="AE29" s="14">
        <f>[25]Março!$G$34</f>
        <v>48</v>
      </c>
      <c r="AF29" s="14">
        <f>[25]Março!$G$35</f>
        <v>42</v>
      </c>
      <c r="AG29" s="29">
        <f t="shared" si="3"/>
        <v>31</v>
      </c>
      <c r="AH29" s="79">
        <f t="shared" si="4"/>
        <v>49.87096774193548</v>
      </c>
    </row>
    <row r="30" spans="1:34" ht="17.100000000000001" customHeight="1" x14ac:dyDescent="0.2">
      <c r="A30" s="73" t="s">
        <v>31</v>
      </c>
      <c r="B30" s="14">
        <f>[26]Março!$G$5</f>
        <v>55</v>
      </c>
      <c r="C30" s="14">
        <f>[26]Março!$G$6</f>
        <v>66</v>
      </c>
      <c r="D30" s="14">
        <f>[26]Março!$G$7</f>
        <v>60</v>
      </c>
      <c r="E30" s="14">
        <f>[26]Março!$G$8</f>
        <v>57</v>
      </c>
      <c r="F30" s="14">
        <f>[26]Março!$G$9</f>
        <v>53</v>
      </c>
      <c r="G30" s="14">
        <f>[26]Março!$G$10</f>
        <v>56</v>
      </c>
      <c r="H30" s="14">
        <f>[26]Março!$G$11</f>
        <v>45</v>
      </c>
      <c r="I30" s="14">
        <f>[26]Março!$G$12</f>
        <v>49</v>
      </c>
      <c r="J30" s="14">
        <f>[26]Março!$G$13</f>
        <v>39</v>
      </c>
      <c r="K30" s="14">
        <f>[26]Março!$G$14</f>
        <v>45</v>
      </c>
      <c r="L30" s="14">
        <f>[26]Março!$G$15</f>
        <v>40</v>
      </c>
      <c r="M30" s="14">
        <f>[26]Março!$G$16</f>
        <v>45</v>
      </c>
      <c r="N30" s="14">
        <f>[26]Março!$G$17</f>
        <v>46</v>
      </c>
      <c r="O30" s="14">
        <f>[26]Março!$G$18</f>
        <v>49</v>
      </c>
      <c r="P30" s="14">
        <f>[26]Março!$G$19</f>
        <v>40</v>
      </c>
      <c r="Q30" s="14">
        <f>[26]Março!$G$20</f>
        <v>53</v>
      </c>
      <c r="R30" s="14">
        <f>[26]Março!$G$21</f>
        <v>71</v>
      </c>
      <c r="S30" s="14">
        <f>[26]Março!$G$22</f>
        <v>57</v>
      </c>
      <c r="T30" s="14">
        <f>[26]Março!$G$23</f>
        <v>58</v>
      </c>
      <c r="U30" s="14">
        <f>[26]Março!$G$24</f>
        <v>47</v>
      </c>
      <c r="V30" s="14">
        <f>[26]Março!$G$25</f>
        <v>39</v>
      </c>
      <c r="W30" s="14">
        <f>[26]Março!$G$26</f>
        <v>57</v>
      </c>
      <c r="X30" s="14">
        <f>[26]Março!$G$27</f>
        <v>44</v>
      </c>
      <c r="Y30" s="14">
        <f>[26]Março!$G$28</f>
        <v>42</v>
      </c>
      <c r="Z30" s="14">
        <f>[26]Março!$G$29</f>
        <v>39</v>
      </c>
      <c r="AA30" s="14">
        <f>[26]Março!$G$30</f>
        <v>53</v>
      </c>
      <c r="AB30" s="14">
        <f>[26]Março!$G$31</f>
        <v>69</v>
      </c>
      <c r="AC30" s="14">
        <f>[26]Março!$G$32</f>
        <v>50</v>
      </c>
      <c r="AD30" s="14">
        <f>[26]Março!$G$33</f>
        <v>41</v>
      </c>
      <c r="AE30" s="14">
        <f>[26]Março!$G$34</f>
        <v>38</v>
      </c>
      <c r="AF30" s="14">
        <f>[26]Março!$G$35</f>
        <v>37</v>
      </c>
      <c r="AG30" s="29">
        <f t="shared" si="3"/>
        <v>37</v>
      </c>
      <c r="AH30" s="79">
        <f>AVERAGE(B30:AF30)</f>
        <v>49.677419354838712</v>
      </c>
    </row>
    <row r="31" spans="1:34" ht="17.100000000000001" customHeight="1" x14ac:dyDescent="0.2">
      <c r="A31" s="73" t="s">
        <v>49</v>
      </c>
      <c r="B31" s="14">
        <f>[27]Março!$G$5</f>
        <v>59</v>
      </c>
      <c r="C31" s="14">
        <f>[27]Março!$G$6</f>
        <v>68</v>
      </c>
      <c r="D31" s="14">
        <f>[27]Março!$G$7</f>
        <v>50</v>
      </c>
      <c r="E31" s="14">
        <f>[27]Março!$G$8</f>
        <v>43</v>
      </c>
      <c r="F31" s="14">
        <f>[27]Março!$G$9</f>
        <v>56</v>
      </c>
      <c r="G31" s="14">
        <f>[27]Março!$G$10</f>
        <v>58</v>
      </c>
      <c r="H31" s="14">
        <f>[27]Março!$G$11</f>
        <v>51</v>
      </c>
      <c r="I31" s="14">
        <f>[27]Março!$G$12</f>
        <v>45</v>
      </c>
      <c r="J31" s="14">
        <f>[27]Março!$G$13</f>
        <v>38</v>
      </c>
      <c r="K31" s="14">
        <f>[27]Março!$G$14</f>
        <v>54</v>
      </c>
      <c r="L31" s="14">
        <f>[27]Março!$G$15</f>
        <v>44</v>
      </c>
      <c r="M31" s="14">
        <f>[27]Março!$G$16</f>
        <v>50</v>
      </c>
      <c r="N31" s="14">
        <f>[27]Março!$G$17</f>
        <v>43</v>
      </c>
      <c r="O31" s="14">
        <f>[27]Março!$G$18</f>
        <v>37</v>
      </c>
      <c r="P31" s="14">
        <f>[27]Março!$G$19</f>
        <v>40</v>
      </c>
      <c r="Q31" s="14">
        <f>[27]Março!$G$20</f>
        <v>40</v>
      </c>
      <c r="R31" s="14">
        <f>[27]Março!$G$21</f>
        <v>52</v>
      </c>
      <c r="S31" s="14">
        <f>[27]Março!$G$22</f>
        <v>62</v>
      </c>
      <c r="T31" s="14">
        <f>[27]Março!$G$23</f>
        <v>47</v>
      </c>
      <c r="U31" s="14">
        <f>[27]Março!$G$24</f>
        <v>48</v>
      </c>
      <c r="V31" s="14">
        <f>[27]Março!$G$25</f>
        <v>60</v>
      </c>
      <c r="W31" s="14">
        <f>[27]Março!$G$26</f>
        <v>56</v>
      </c>
      <c r="X31" s="14">
        <f>[27]Março!$G$27</f>
        <v>40</v>
      </c>
      <c r="Y31" s="14">
        <f>[27]Março!$G$28</f>
        <v>41</v>
      </c>
      <c r="Z31" s="14">
        <f>[27]Março!$G$29</f>
        <v>55</v>
      </c>
      <c r="AA31" s="14">
        <f>[27]Março!$G$30</f>
        <v>49</v>
      </c>
      <c r="AB31" s="14">
        <f>[27]Março!$G$31</f>
        <v>52</v>
      </c>
      <c r="AC31" s="14">
        <f>[27]Março!$G$32</f>
        <v>60</v>
      </c>
      <c r="AD31" s="14">
        <f>[27]Março!$G$33</f>
        <v>51</v>
      </c>
      <c r="AE31" s="14">
        <f>[27]Março!$G$34</f>
        <v>52</v>
      </c>
      <c r="AF31" s="14">
        <f>[27]Março!$G$35</f>
        <v>59</v>
      </c>
      <c r="AG31" s="29">
        <f>MIN(B31:AF31)</f>
        <v>37</v>
      </c>
      <c r="AH31" s="79">
        <f>AVERAGE(B31:AF31)</f>
        <v>50.322580645161288</v>
      </c>
    </row>
    <row r="32" spans="1:34" ht="17.100000000000001" customHeight="1" x14ac:dyDescent="0.2">
      <c r="A32" s="73" t="s">
        <v>20</v>
      </c>
      <c r="B32" s="14">
        <f>[28]Março!$G$5</f>
        <v>44</v>
      </c>
      <c r="C32" s="14">
        <f>[28]Março!$G$6</f>
        <v>55</v>
      </c>
      <c r="D32" s="14">
        <f>[28]Março!$G$7</f>
        <v>51</v>
      </c>
      <c r="E32" s="14">
        <f>[28]Março!$G$8</f>
        <v>47</v>
      </c>
      <c r="F32" s="14">
        <f>[28]Março!$G$9</f>
        <v>52</v>
      </c>
      <c r="G32" s="14">
        <f>[28]Março!$G$10</f>
        <v>51</v>
      </c>
      <c r="H32" s="14">
        <f>[28]Março!$G$11</f>
        <v>43</v>
      </c>
      <c r="I32" s="14">
        <f>[28]Março!$G$12</f>
        <v>41</v>
      </c>
      <c r="J32" s="14">
        <f>[28]Março!$G$13</f>
        <v>42</v>
      </c>
      <c r="K32" s="14">
        <f>[28]Março!$G$14</f>
        <v>40</v>
      </c>
      <c r="L32" s="14">
        <f>[28]Março!$G$15</f>
        <v>49</v>
      </c>
      <c r="M32" s="14">
        <f>[28]Março!$G$16</f>
        <v>34</v>
      </c>
      <c r="N32" s="14">
        <f>[28]Março!$G$17</f>
        <v>42</v>
      </c>
      <c r="O32" s="14">
        <f>[28]Março!$G$18</f>
        <v>33</v>
      </c>
      <c r="P32" s="14">
        <f>[28]Março!$G$19</f>
        <v>38</v>
      </c>
      <c r="Q32" s="14">
        <f>[28]Março!$G$20</f>
        <v>31</v>
      </c>
      <c r="R32" s="14">
        <f>[28]Março!$G$21</f>
        <v>47</v>
      </c>
      <c r="S32" s="14">
        <f>[28]Março!$G$22</f>
        <v>72</v>
      </c>
      <c r="T32" s="14">
        <f>[28]Março!$G$23</f>
        <v>57</v>
      </c>
      <c r="U32" s="14">
        <f>[28]Março!$G$24</f>
        <v>47</v>
      </c>
      <c r="V32" s="14">
        <f>[28]Março!$G$25</f>
        <v>43</v>
      </c>
      <c r="W32" s="14">
        <f>[28]Março!$G$26</f>
        <v>40</v>
      </c>
      <c r="X32" s="14">
        <f>[28]Março!$G$27</f>
        <v>36</v>
      </c>
      <c r="Y32" s="14">
        <f>[28]Março!$G$28</f>
        <v>34</v>
      </c>
      <c r="Z32" s="14">
        <f>[28]Março!$G$29</f>
        <v>34</v>
      </c>
      <c r="AA32" s="14">
        <f>[28]Março!$G$30</f>
        <v>49</v>
      </c>
      <c r="AB32" s="14">
        <f>[28]Março!$G$31</f>
        <v>54</v>
      </c>
      <c r="AC32" s="14">
        <f>[28]Março!$G$32</f>
        <v>45</v>
      </c>
      <c r="AD32" s="14">
        <f>[28]Março!$G$33</f>
        <v>40</v>
      </c>
      <c r="AE32" s="14">
        <f>[28]Março!$G$34</f>
        <v>38</v>
      </c>
      <c r="AF32" s="14">
        <f>[28]Março!$G$35</f>
        <v>32</v>
      </c>
      <c r="AG32" s="29">
        <f>MIN(B32:AF32)</f>
        <v>31</v>
      </c>
      <c r="AH32" s="79">
        <f>AVERAGE(B32:AF32)</f>
        <v>43.903225806451616</v>
      </c>
    </row>
    <row r="33" spans="1:35" s="5" customFormat="1" ht="17.100000000000001" customHeight="1" x14ac:dyDescent="0.2">
      <c r="A33" s="81" t="s">
        <v>35</v>
      </c>
      <c r="B33" s="22">
        <f t="shared" ref="B33:AG33" si="7">MIN(B5:B32)</f>
        <v>37</v>
      </c>
      <c r="C33" s="22">
        <f t="shared" si="7"/>
        <v>39</v>
      </c>
      <c r="D33" s="22">
        <f t="shared" si="7"/>
        <v>40</v>
      </c>
      <c r="E33" s="22">
        <f t="shared" si="7"/>
        <v>42</v>
      </c>
      <c r="F33" s="22">
        <f t="shared" si="7"/>
        <v>46</v>
      </c>
      <c r="G33" s="22">
        <f t="shared" si="7"/>
        <v>45</v>
      </c>
      <c r="H33" s="22">
        <f t="shared" si="7"/>
        <v>35</v>
      </c>
      <c r="I33" s="22">
        <f t="shared" si="7"/>
        <v>35</v>
      </c>
      <c r="J33" s="22">
        <f t="shared" si="7"/>
        <v>25</v>
      </c>
      <c r="K33" s="22">
        <f t="shared" si="7"/>
        <v>32</v>
      </c>
      <c r="L33" s="22">
        <f t="shared" si="7"/>
        <v>29</v>
      </c>
      <c r="M33" s="22">
        <f t="shared" si="7"/>
        <v>31</v>
      </c>
      <c r="N33" s="22">
        <f t="shared" si="7"/>
        <v>14</v>
      </c>
      <c r="O33" s="22">
        <f t="shared" si="7"/>
        <v>31</v>
      </c>
      <c r="P33" s="22">
        <f t="shared" si="7"/>
        <v>29</v>
      </c>
      <c r="Q33" s="22">
        <f t="shared" si="7"/>
        <v>29</v>
      </c>
      <c r="R33" s="22">
        <f t="shared" si="7"/>
        <v>34</v>
      </c>
      <c r="S33" s="22">
        <f t="shared" si="7"/>
        <v>47</v>
      </c>
      <c r="T33" s="22">
        <f t="shared" si="7"/>
        <v>38</v>
      </c>
      <c r="U33" s="22">
        <f t="shared" si="7"/>
        <v>26</v>
      </c>
      <c r="V33" s="22">
        <f t="shared" si="7"/>
        <v>31</v>
      </c>
      <c r="W33" s="22">
        <f t="shared" si="7"/>
        <v>39</v>
      </c>
      <c r="X33" s="22">
        <f t="shared" si="7"/>
        <v>36</v>
      </c>
      <c r="Y33" s="22">
        <f t="shared" si="7"/>
        <v>26</v>
      </c>
      <c r="Z33" s="22">
        <f t="shared" si="7"/>
        <v>31</v>
      </c>
      <c r="AA33" s="22">
        <f t="shared" si="7"/>
        <v>13</v>
      </c>
      <c r="AB33" s="22">
        <f t="shared" si="7"/>
        <v>47</v>
      </c>
      <c r="AC33" s="22">
        <f t="shared" si="7"/>
        <v>34</v>
      </c>
      <c r="AD33" s="22">
        <f t="shared" si="7"/>
        <v>23</v>
      </c>
      <c r="AE33" s="22">
        <f t="shared" si="7"/>
        <v>27</v>
      </c>
      <c r="AF33" s="22">
        <f t="shared" si="7"/>
        <v>28</v>
      </c>
      <c r="AG33" s="29">
        <f t="shared" si="7"/>
        <v>13</v>
      </c>
      <c r="AH33" s="79">
        <f>AVERAGE(AH5:AH32)</f>
        <v>46.094630379576614</v>
      </c>
    </row>
    <row r="34" spans="1:35" x14ac:dyDescent="0.2">
      <c r="A34" s="66"/>
      <c r="B34" s="67"/>
      <c r="C34" s="67"/>
      <c r="D34" s="67" t="s">
        <v>136</v>
      </c>
      <c r="E34" s="67"/>
      <c r="F34" s="67"/>
      <c r="G34" s="67"/>
      <c r="H34" s="68"/>
      <c r="I34" s="68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92"/>
      <c r="AE34" s="93"/>
      <c r="AF34" s="94"/>
      <c r="AG34" s="94"/>
      <c r="AH34" s="95"/>
    </row>
    <row r="35" spans="1:35" x14ac:dyDescent="0.2">
      <c r="A35" s="66"/>
      <c r="B35" s="69" t="s">
        <v>137</v>
      </c>
      <c r="C35" s="69"/>
      <c r="D35" s="69"/>
      <c r="E35" s="69"/>
      <c r="F35" s="69"/>
      <c r="G35" s="69"/>
      <c r="H35" s="69"/>
      <c r="I35" s="69"/>
      <c r="J35" s="70"/>
      <c r="K35" s="70"/>
      <c r="L35" s="70"/>
      <c r="M35" s="70" t="s">
        <v>51</v>
      </c>
      <c r="N35" s="70"/>
      <c r="O35" s="70"/>
      <c r="P35" s="70"/>
      <c r="Q35" s="70"/>
      <c r="R35" s="70"/>
      <c r="S35" s="70"/>
      <c r="T35" s="135" t="s">
        <v>134</v>
      </c>
      <c r="U35" s="135"/>
      <c r="V35" s="135"/>
      <c r="W35" s="135"/>
      <c r="X35" s="135"/>
      <c r="Y35" s="70"/>
      <c r="Z35" s="70"/>
      <c r="AA35" s="70"/>
      <c r="AB35" s="70"/>
      <c r="AC35" s="70"/>
      <c r="AD35" s="92"/>
      <c r="AE35" s="70"/>
      <c r="AF35" s="70"/>
      <c r="AG35" s="92"/>
      <c r="AH35" s="98"/>
    </row>
    <row r="36" spans="1:35" x14ac:dyDescent="0.2">
      <c r="A36" s="97"/>
      <c r="B36" s="70"/>
      <c r="C36" s="70"/>
      <c r="D36" s="70"/>
      <c r="E36" s="70"/>
      <c r="F36" s="70"/>
      <c r="G36" s="70"/>
      <c r="H36" s="70"/>
      <c r="I36" s="70"/>
      <c r="J36" s="71"/>
      <c r="K36" s="71"/>
      <c r="L36" s="71"/>
      <c r="M36" s="71" t="s">
        <v>52</v>
      </c>
      <c r="N36" s="71"/>
      <c r="O36" s="71"/>
      <c r="P36" s="71"/>
      <c r="Q36" s="70"/>
      <c r="R36" s="70"/>
      <c r="S36" s="70"/>
      <c r="T36" s="136" t="s">
        <v>135</v>
      </c>
      <c r="U36" s="136"/>
      <c r="V36" s="136"/>
      <c r="W36" s="136"/>
      <c r="X36" s="136"/>
      <c r="Y36" s="70"/>
      <c r="Z36" s="70"/>
      <c r="AA36" s="70"/>
      <c r="AB36" s="70"/>
      <c r="AC36" s="70"/>
      <c r="AD36" s="92"/>
      <c r="AE36" s="93"/>
      <c r="AF36" s="94"/>
      <c r="AG36" s="70"/>
      <c r="AH36" s="98"/>
      <c r="AI36" s="2"/>
    </row>
    <row r="37" spans="1:35" x14ac:dyDescent="0.2">
      <c r="A37" s="97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92"/>
      <c r="AE37" s="93"/>
      <c r="AF37" s="94"/>
      <c r="AG37" s="71"/>
      <c r="AH37" s="99"/>
      <c r="AI37" s="2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6"/>
      <c r="AH38" s="105"/>
    </row>
    <row r="42" spans="1:35" x14ac:dyDescent="0.2">
      <c r="K42" s="2" t="s">
        <v>50</v>
      </c>
      <c r="W42" s="2" t="s">
        <v>50</v>
      </c>
    </row>
    <row r="43" spans="1:35" x14ac:dyDescent="0.2">
      <c r="M43" s="2" t="s">
        <v>50</v>
      </c>
      <c r="AG43" s="6" t="s">
        <v>50</v>
      </c>
    </row>
  </sheetData>
  <sheetProtection password="C6EC" sheet="1" objects="1" scenarios="1"/>
  <mergeCells count="36">
    <mergeCell ref="T35:X35"/>
    <mergeCell ref="T36:X36"/>
    <mergeCell ref="Z3:Z4"/>
    <mergeCell ref="AE3:AE4"/>
    <mergeCell ref="AA3:AA4"/>
    <mergeCell ref="AB3:AB4"/>
    <mergeCell ref="AC3:AC4"/>
    <mergeCell ref="AD3:AD4"/>
    <mergeCell ref="Y3:Y4"/>
    <mergeCell ref="X3:X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topLeftCell="A16" zoomScale="90" zoomScaleNormal="90" workbookViewId="0">
      <selection activeCell="T43" sqref="T43"/>
    </sheetView>
  </sheetViews>
  <sheetFormatPr defaultRowHeight="12.75" x14ac:dyDescent="0.2"/>
  <cols>
    <col min="1" max="1" width="18.85546875" style="2" customWidth="1"/>
    <col min="2" max="3" width="5.85546875" style="3" customWidth="1"/>
    <col min="4" max="4" width="6.28515625" style="3" customWidth="1"/>
    <col min="5" max="5" width="5.7109375" style="3" customWidth="1"/>
    <col min="6" max="7" width="5.85546875" style="3" customWidth="1"/>
    <col min="8" max="8" width="6.28515625" style="3" customWidth="1"/>
    <col min="9" max="9" width="5.85546875" style="3" customWidth="1"/>
    <col min="10" max="10" width="5.5703125" style="3" customWidth="1"/>
    <col min="11" max="11" width="5.85546875" style="3" customWidth="1"/>
    <col min="12" max="13" width="5.140625" style="3" customWidth="1"/>
    <col min="14" max="14" width="5.28515625" style="3" customWidth="1"/>
    <col min="15" max="15" width="5.140625" style="3" customWidth="1"/>
    <col min="16" max="16" width="5" style="3" customWidth="1"/>
    <col min="17" max="17" width="5.140625" style="3" customWidth="1"/>
    <col min="18" max="18" width="5" style="3" customWidth="1"/>
    <col min="19" max="19" width="5.140625" style="3" customWidth="1"/>
    <col min="20" max="20" width="5.28515625" style="3" customWidth="1"/>
    <col min="21" max="21" width="5.140625" style="3" customWidth="1"/>
    <col min="22" max="22" width="5.28515625" style="3" customWidth="1"/>
    <col min="23" max="23" width="5" style="3" customWidth="1"/>
    <col min="24" max="26" width="5.140625" style="3" customWidth="1"/>
    <col min="27" max="27" width="5" style="3" customWidth="1"/>
    <col min="28" max="28" width="5.42578125" style="3" bestFit="1" customWidth="1"/>
    <col min="29" max="29" width="5" style="3" customWidth="1"/>
    <col min="30" max="30" width="5.42578125" style="3" bestFit="1" customWidth="1"/>
    <col min="31" max="31" width="5.140625" style="3" customWidth="1"/>
    <col min="32" max="32" width="5.28515625" style="3" customWidth="1"/>
    <col min="33" max="33" width="7.42578125" style="9" bestFit="1" customWidth="1"/>
  </cols>
  <sheetData>
    <row r="1" spans="1:33" ht="20.100000000000001" customHeight="1" x14ac:dyDescent="0.2">
      <c r="A1" s="131" t="s">
        <v>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3"/>
    </row>
    <row r="2" spans="1:33" s="4" customFormat="1" ht="20.100000000000001" customHeight="1" x14ac:dyDescent="0.2">
      <c r="A2" s="134" t="s">
        <v>21</v>
      </c>
      <c r="B2" s="129" t="s">
        <v>132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30"/>
    </row>
    <row r="3" spans="1:33" s="5" customFormat="1" ht="20.100000000000001" customHeight="1" x14ac:dyDescent="0.2">
      <c r="A3" s="134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72" t="s">
        <v>41</v>
      </c>
    </row>
    <row r="4" spans="1:33" s="5" customFormat="1" ht="20.100000000000001" customHeight="1" x14ac:dyDescent="0.2">
      <c r="A4" s="134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72" t="s">
        <v>39</v>
      </c>
    </row>
    <row r="5" spans="1:33" s="5" customFormat="1" ht="20.100000000000001" customHeight="1" x14ac:dyDescent="0.2">
      <c r="A5" s="73" t="s">
        <v>45</v>
      </c>
      <c r="B5" s="14">
        <f>[1]Março!$H$5</f>
        <v>16.559999999999999</v>
      </c>
      <c r="C5" s="14">
        <f>[1]Março!$H$6</f>
        <v>13.32</v>
      </c>
      <c r="D5" s="14">
        <f>[1]Março!$H$7</f>
        <v>9.7200000000000006</v>
      </c>
      <c r="E5" s="14">
        <f>[1]Março!$H$8</f>
        <v>13.68</v>
      </c>
      <c r="F5" s="14">
        <f>[1]Março!$H$9</f>
        <v>17.28</v>
      </c>
      <c r="G5" s="14">
        <f>[1]Março!$H$10</f>
        <v>14.76</v>
      </c>
      <c r="H5" s="14">
        <f>[1]Março!$H$11</f>
        <v>6.84</v>
      </c>
      <c r="I5" s="14">
        <f>[1]Março!$H$12</f>
        <v>7.5600000000000005</v>
      </c>
      <c r="J5" s="14">
        <f>[1]Março!$H$13</f>
        <v>10.8</v>
      </c>
      <c r="K5" s="14">
        <f>[1]Março!$H$14</f>
        <v>9</v>
      </c>
      <c r="L5" s="14">
        <f>[1]Março!$H$15</f>
        <v>8.64</v>
      </c>
      <c r="M5" s="14">
        <f>[1]Março!$H$16</f>
        <v>7.5600000000000005</v>
      </c>
      <c r="N5" s="14">
        <f>[1]Março!$H$17</f>
        <v>11.16</v>
      </c>
      <c r="O5" s="14">
        <f>[1]Março!$H$18</f>
        <v>9</v>
      </c>
      <c r="P5" s="14">
        <f>[1]Março!$H$19</f>
        <v>10.8</v>
      </c>
      <c r="Q5" s="14">
        <f>[1]Março!$H$20</f>
        <v>10.8</v>
      </c>
      <c r="R5" s="14">
        <f>[1]Março!$H$21</f>
        <v>11.520000000000001</v>
      </c>
      <c r="S5" s="14">
        <f>[1]Março!$H$22</f>
        <v>11.879999999999999</v>
      </c>
      <c r="T5" s="14">
        <f>[1]Março!$H$23</f>
        <v>12.24</v>
      </c>
      <c r="U5" s="14">
        <f>[1]Março!$H$24</f>
        <v>7.9200000000000008</v>
      </c>
      <c r="V5" s="14">
        <f>[1]Março!$H$25</f>
        <v>10.08</v>
      </c>
      <c r="W5" s="14">
        <f>[1]Março!$H$26</f>
        <v>11.16</v>
      </c>
      <c r="X5" s="14">
        <f>[1]Março!$H$27</f>
        <v>6.48</v>
      </c>
      <c r="Y5" s="14">
        <f>[1]Março!$H$28</f>
        <v>7.2</v>
      </c>
      <c r="Z5" s="14">
        <f>[1]Março!$H$29</f>
        <v>11.16</v>
      </c>
      <c r="AA5" s="14">
        <f>[1]Março!$H$30</f>
        <v>9.7200000000000006</v>
      </c>
      <c r="AB5" s="14">
        <f>[1]Março!$H$31</f>
        <v>10.08</v>
      </c>
      <c r="AC5" s="14">
        <f>[1]Março!$H$32</f>
        <v>8.64</v>
      </c>
      <c r="AD5" s="14">
        <f>[1]Março!$H$33</f>
        <v>11.16</v>
      </c>
      <c r="AE5" s="14">
        <f>[1]Março!$H$34</f>
        <v>9.3600000000000012</v>
      </c>
      <c r="AF5" s="14">
        <f>[1]Março!$H$35</f>
        <v>12.6</v>
      </c>
      <c r="AG5" s="74">
        <f>MAX(B5:AF5)</f>
        <v>17.28</v>
      </c>
    </row>
    <row r="6" spans="1:33" ht="17.100000000000001" customHeight="1" x14ac:dyDescent="0.2">
      <c r="A6" s="73" t="s">
        <v>0</v>
      </c>
      <c r="B6" s="14">
        <f>[2]Março!$H$5</f>
        <v>14.04</v>
      </c>
      <c r="C6" s="14">
        <f>[2]Março!$H$6</f>
        <v>10.8</v>
      </c>
      <c r="D6" s="14">
        <f>[2]Março!$H$7</f>
        <v>14.04</v>
      </c>
      <c r="E6" s="14">
        <f>[2]Março!$H$8</f>
        <v>18.720000000000002</v>
      </c>
      <c r="F6" s="14">
        <f>[2]Março!$H$9</f>
        <v>12.6</v>
      </c>
      <c r="G6" s="14">
        <f>[2]Março!$H$10</f>
        <v>8.2799999999999994</v>
      </c>
      <c r="H6" s="14">
        <f>[2]Março!$H$11</f>
        <v>12.6</v>
      </c>
      <c r="I6" s="14">
        <f>[2]Março!$H$12</f>
        <v>12.96</v>
      </c>
      <c r="J6" s="14">
        <f>[2]Março!$H$13</f>
        <v>23.400000000000002</v>
      </c>
      <c r="K6" s="14">
        <f>[2]Março!$H$14</f>
        <v>12.6</v>
      </c>
      <c r="L6" s="14">
        <f>[2]Março!$H$15</f>
        <v>15.120000000000001</v>
      </c>
      <c r="M6" s="14">
        <f>[2]Março!$H$16</f>
        <v>14.4</v>
      </c>
      <c r="N6" s="14">
        <f>[2]Março!$H$17</f>
        <v>10.8</v>
      </c>
      <c r="O6" s="14">
        <f>[2]Março!$H$18</f>
        <v>11.16</v>
      </c>
      <c r="P6" s="14">
        <f>[2]Março!$H$19</f>
        <v>19.079999999999998</v>
      </c>
      <c r="Q6" s="14">
        <f>[2]Março!$H$20</f>
        <v>11.520000000000001</v>
      </c>
      <c r="R6" s="14">
        <f>[2]Março!$H$21</f>
        <v>14.04</v>
      </c>
      <c r="S6" s="14">
        <f>[2]Março!$H$22</f>
        <v>7.2</v>
      </c>
      <c r="T6" s="14">
        <f>[2]Março!$H$23</f>
        <v>11.16</v>
      </c>
      <c r="U6" s="14">
        <f>[2]Março!$H$24</f>
        <v>14.4</v>
      </c>
      <c r="V6" s="14">
        <f>[2]Março!$H$25</f>
        <v>18.36</v>
      </c>
      <c r="W6" s="14">
        <f>[2]Março!$H$26</f>
        <v>15.120000000000001</v>
      </c>
      <c r="X6" s="14">
        <f>[2]Março!$H$27</f>
        <v>13.32</v>
      </c>
      <c r="Y6" s="14">
        <f>[2]Março!$H$28</f>
        <v>10.8</v>
      </c>
      <c r="Z6" s="14">
        <f>[2]Março!$H$29</f>
        <v>7.5600000000000005</v>
      </c>
      <c r="AA6" s="14">
        <f>[2]Março!$H$30</f>
        <v>17.28</v>
      </c>
      <c r="AB6" s="14">
        <f>[2]Março!$H$31</f>
        <v>10.08</v>
      </c>
      <c r="AC6" s="14">
        <f>[2]Março!$H$32</f>
        <v>14.76</v>
      </c>
      <c r="AD6" s="14">
        <f>[2]Março!$H$33</f>
        <v>22.32</v>
      </c>
      <c r="AE6" s="14">
        <f>[2]Março!$H$34</f>
        <v>18</v>
      </c>
      <c r="AF6" s="14">
        <f>[2]Março!$H$35</f>
        <v>20.16</v>
      </c>
      <c r="AG6" s="75">
        <f>MAX(B6:AF6)</f>
        <v>23.400000000000002</v>
      </c>
    </row>
    <row r="7" spans="1:33" ht="17.100000000000001" customHeight="1" x14ac:dyDescent="0.2">
      <c r="A7" s="73" t="s">
        <v>1</v>
      </c>
      <c r="B7" s="14">
        <f>[3]Março!$H$5</f>
        <v>16.920000000000002</v>
      </c>
      <c r="C7" s="14">
        <f>[3]Março!$H$6</f>
        <v>11.16</v>
      </c>
      <c r="D7" s="14">
        <f>[3]Março!$H$7</f>
        <v>15.120000000000001</v>
      </c>
      <c r="E7" s="14">
        <f>[3]Março!$H$8</f>
        <v>8.64</v>
      </c>
      <c r="F7" s="14">
        <f>[3]Março!$H$9</f>
        <v>10.44</v>
      </c>
      <c r="G7" s="14">
        <f>[3]Março!$H$10</f>
        <v>3.9600000000000004</v>
      </c>
      <c r="H7" s="14">
        <f>[3]Março!$H$11</f>
        <v>12.96</v>
      </c>
      <c r="I7" s="14">
        <f>[3]Março!$H$12</f>
        <v>12.24</v>
      </c>
      <c r="J7" s="14">
        <f>[3]Março!$H$13</f>
        <v>14.04</v>
      </c>
      <c r="K7" s="14">
        <f>[3]Março!$H$14</f>
        <v>12.24</v>
      </c>
      <c r="L7" s="14">
        <f>[3]Março!$H$15</f>
        <v>14.76</v>
      </c>
      <c r="M7" s="14">
        <f>[3]Março!$H$16</f>
        <v>8.64</v>
      </c>
      <c r="N7" s="14">
        <f>[3]Março!$H$17</f>
        <v>22.32</v>
      </c>
      <c r="O7" s="14">
        <f>[3]Março!$H$18</f>
        <v>18.36</v>
      </c>
      <c r="P7" s="14">
        <f>[3]Março!$H$19</f>
        <v>12.96</v>
      </c>
      <c r="Q7" s="14">
        <f>[3]Março!$H$20</f>
        <v>11.520000000000001</v>
      </c>
      <c r="R7" s="14">
        <f>[3]Março!$H$21</f>
        <v>9.7200000000000006</v>
      </c>
      <c r="S7" s="14">
        <f>[3]Março!$H$22</f>
        <v>6.48</v>
      </c>
      <c r="T7" s="14">
        <f>[3]Março!$H$23</f>
        <v>5.04</v>
      </c>
      <c r="U7" s="14">
        <f>[3]Março!$H$24</f>
        <v>9</v>
      </c>
      <c r="V7" s="14">
        <f>[3]Março!$H$25</f>
        <v>16.920000000000002</v>
      </c>
      <c r="W7" s="14">
        <f>[3]Março!$H$26</f>
        <v>3.24</v>
      </c>
      <c r="X7" s="14">
        <f>[3]Março!$H$27</f>
        <v>3.6</v>
      </c>
      <c r="Y7" s="14">
        <f>[3]Março!$H$28</f>
        <v>10.44</v>
      </c>
      <c r="Z7" s="14">
        <f>[3]Março!$H$29</f>
        <v>8.2799999999999994</v>
      </c>
      <c r="AA7" s="14">
        <f>[3]Março!$H$30</f>
        <v>8.2799999999999994</v>
      </c>
      <c r="AB7" s="14">
        <f>[3]Março!$H$31</f>
        <v>6.12</v>
      </c>
      <c r="AC7" s="14">
        <f>[3]Março!$H$32</f>
        <v>5.7600000000000007</v>
      </c>
      <c r="AD7" s="14">
        <f>[3]Março!$H$33</f>
        <v>16.920000000000002</v>
      </c>
      <c r="AE7" s="14">
        <f>[3]Março!$H$34</f>
        <v>14.04</v>
      </c>
      <c r="AF7" s="14">
        <f>[3]Março!$H$35</f>
        <v>11.16</v>
      </c>
      <c r="AG7" s="75">
        <f t="shared" ref="AG7:AG19" si="1">MAX(B7:AF7)</f>
        <v>22.32</v>
      </c>
    </row>
    <row r="8" spans="1:33" ht="17.100000000000001" customHeight="1" x14ac:dyDescent="0.2">
      <c r="A8" s="73" t="s">
        <v>55</v>
      </c>
      <c r="B8" s="14">
        <f>[4]Março!$H$5</f>
        <v>14.4</v>
      </c>
      <c r="C8" s="14">
        <f>[4]Março!$H$6</f>
        <v>15.840000000000002</v>
      </c>
      <c r="D8" s="14">
        <f>[4]Março!$H$7</f>
        <v>27.36</v>
      </c>
      <c r="E8" s="14">
        <f>[4]Março!$H$8</f>
        <v>12.24</v>
      </c>
      <c r="F8" s="14">
        <f>[4]Março!$H$9</f>
        <v>21.6</v>
      </c>
      <c r="G8" s="14">
        <f>[4]Março!$H$10</f>
        <v>9.7200000000000006</v>
      </c>
      <c r="H8" s="14">
        <f>[4]Março!$H$11</f>
        <v>12.24</v>
      </c>
      <c r="I8" s="14">
        <f>[4]Março!$H$12</f>
        <v>14.76</v>
      </c>
      <c r="J8" s="14">
        <f>[4]Março!$H$13</f>
        <v>15.120000000000001</v>
      </c>
      <c r="K8" s="14">
        <f>[4]Março!$H$14</f>
        <v>13.68</v>
      </c>
      <c r="L8" s="14">
        <f>[4]Março!$H$15</f>
        <v>11.879999999999999</v>
      </c>
      <c r="M8" s="14">
        <f>[4]Março!$H$16</f>
        <v>35.28</v>
      </c>
      <c r="N8" s="14">
        <f>[4]Março!$H$17</f>
        <v>28.08</v>
      </c>
      <c r="O8" s="14">
        <f>[4]Março!$H$18</f>
        <v>19.440000000000001</v>
      </c>
      <c r="P8" s="14">
        <f>[4]Março!$H$19</f>
        <v>16.920000000000002</v>
      </c>
      <c r="Q8" s="14">
        <f>[4]Março!$H$20</f>
        <v>12.24</v>
      </c>
      <c r="R8" s="14">
        <f>[4]Março!$H$21</f>
        <v>17.28</v>
      </c>
      <c r="S8" s="14">
        <f>[4]Março!$H$22</f>
        <v>16.559999999999999</v>
      </c>
      <c r="T8" s="14">
        <f>[4]Março!$H$23</f>
        <v>18.720000000000002</v>
      </c>
      <c r="U8" s="14">
        <f>[4]Março!$H$24</f>
        <v>13.68</v>
      </c>
      <c r="V8" s="14">
        <f>[4]Março!$H$25</f>
        <v>19.8</v>
      </c>
      <c r="W8" s="14">
        <f>[4]Março!$H$26</f>
        <v>15.840000000000002</v>
      </c>
      <c r="X8" s="14">
        <f>[4]Março!$H$27</f>
        <v>16.2</v>
      </c>
      <c r="Y8" s="14">
        <f>[4]Março!$H$28</f>
        <v>10.44</v>
      </c>
      <c r="Z8" s="14">
        <f>[4]Março!$H$29</f>
        <v>10.08</v>
      </c>
      <c r="AA8" s="14">
        <f>[4]Março!$H$30</f>
        <v>19.8</v>
      </c>
      <c r="AB8" s="14">
        <f>[4]Março!$H$31</f>
        <v>21.96</v>
      </c>
      <c r="AC8" s="14">
        <f>[4]Março!$H$32</f>
        <v>14.04</v>
      </c>
      <c r="AD8" s="14">
        <f>[4]Março!$H$33</f>
        <v>20.88</v>
      </c>
      <c r="AE8" s="14">
        <f>[4]Março!$H$34</f>
        <v>21.6</v>
      </c>
      <c r="AF8" s="14">
        <f>[4]Março!$H$35</f>
        <v>21.96</v>
      </c>
      <c r="AG8" s="75">
        <f t="shared" ref="AG8" si="2">MAX(B8:AF8)</f>
        <v>35.28</v>
      </c>
    </row>
    <row r="9" spans="1:33" ht="17.100000000000001" customHeight="1" x14ac:dyDescent="0.2">
      <c r="A9" s="73" t="s">
        <v>46</v>
      </c>
      <c r="B9" s="14">
        <f>[5]Março!$H$5</f>
        <v>16.559999999999999</v>
      </c>
      <c r="C9" s="14">
        <f>[5]Março!$H$6</f>
        <v>12.96</v>
      </c>
      <c r="D9" s="14">
        <f>[5]Março!$H$7</f>
        <v>17.28</v>
      </c>
      <c r="E9" s="14">
        <f>[5]Março!$H$8</f>
        <v>12.96</v>
      </c>
      <c r="F9" s="14">
        <f>[5]Março!$H$9</f>
        <v>9</v>
      </c>
      <c r="G9" s="14">
        <f>[5]Março!$H$10</f>
        <v>10.44</v>
      </c>
      <c r="H9" s="14">
        <f>[5]Março!$H$11</f>
        <v>7.2</v>
      </c>
      <c r="I9" s="14">
        <f>[5]Março!$H$12</f>
        <v>15.120000000000001</v>
      </c>
      <c r="J9" s="14">
        <f>[5]Março!$H$13</f>
        <v>17.28</v>
      </c>
      <c r="K9" s="14">
        <f>[5]Março!$H$14</f>
        <v>15.120000000000001</v>
      </c>
      <c r="L9" s="14">
        <f>[5]Março!$H$15</f>
        <v>12.24</v>
      </c>
      <c r="M9" s="14">
        <f>[5]Março!$H$16</f>
        <v>16.2</v>
      </c>
      <c r="N9" s="14">
        <f>[5]Março!$H$17</f>
        <v>11.16</v>
      </c>
      <c r="O9" s="14">
        <f>[5]Março!$H$18</f>
        <v>13.32</v>
      </c>
      <c r="P9" s="14">
        <f>[5]Março!$H$19</f>
        <v>16.559999999999999</v>
      </c>
      <c r="Q9" s="14">
        <f>[5]Março!$H$20</f>
        <v>20.88</v>
      </c>
      <c r="R9" s="14">
        <f>[5]Março!$H$21</f>
        <v>14.76</v>
      </c>
      <c r="S9" s="14">
        <f>[5]Março!$H$22</f>
        <v>11.879999999999999</v>
      </c>
      <c r="T9" s="14">
        <f>[5]Março!$H$23</f>
        <v>7.9200000000000008</v>
      </c>
      <c r="U9" s="14">
        <f>[5]Março!$H$24</f>
        <v>10.08</v>
      </c>
      <c r="V9" s="14">
        <f>[5]Março!$H$25</f>
        <v>11.16</v>
      </c>
      <c r="W9" s="14">
        <f>[5]Março!$H$26</f>
        <v>12.24</v>
      </c>
      <c r="X9" s="14">
        <f>[5]Março!$H$27</f>
        <v>11.16</v>
      </c>
      <c r="Y9" s="14">
        <f>[5]Março!$H$28</f>
        <v>9</v>
      </c>
      <c r="Z9" s="14">
        <f>[5]Março!$H$29</f>
        <v>7.5600000000000005</v>
      </c>
      <c r="AA9" s="14">
        <f>[5]Março!$H$30</f>
        <v>14.4</v>
      </c>
      <c r="AB9" s="14">
        <f>[5]Março!$H$31</f>
        <v>9</v>
      </c>
      <c r="AC9" s="14">
        <f>[5]Março!$H$32</f>
        <v>9.3600000000000012</v>
      </c>
      <c r="AD9" s="14">
        <f>[5]Março!$H$33</f>
        <v>11.520000000000001</v>
      </c>
      <c r="AE9" s="14">
        <f>[5]Março!$H$34</f>
        <v>12.6</v>
      </c>
      <c r="AF9" s="14">
        <f>[5]Março!$H$35</f>
        <v>10.8</v>
      </c>
      <c r="AG9" s="75">
        <f t="shared" si="1"/>
        <v>20.88</v>
      </c>
    </row>
    <row r="10" spans="1:33" ht="17.100000000000001" customHeight="1" x14ac:dyDescent="0.2">
      <c r="A10" s="73" t="s">
        <v>2</v>
      </c>
      <c r="B10" s="14">
        <f>[6]Março!$H$5</f>
        <v>16.559999999999999</v>
      </c>
      <c r="C10" s="14">
        <f>[6]Março!$H$6</f>
        <v>16.2</v>
      </c>
      <c r="D10" s="14">
        <f>[6]Março!$H$7</f>
        <v>15.120000000000001</v>
      </c>
      <c r="E10" s="14">
        <f>[6]Março!$H$8</f>
        <v>16.559999999999999</v>
      </c>
      <c r="F10" s="14">
        <f>[6]Março!$H$9</f>
        <v>22.32</v>
      </c>
      <c r="G10" s="14">
        <f>[6]Março!$H$10</f>
        <v>11.16</v>
      </c>
      <c r="H10" s="14">
        <f>[6]Março!$H$11</f>
        <v>15.48</v>
      </c>
      <c r="I10" s="14">
        <f>[6]Março!$H$12</f>
        <v>12.96</v>
      </c>
      <c r="J10" s="14">
        <f>[6]Março!$H$13</f>
        <v>13.68</v>
      </c>
      <c r="K10" s="14">
        <f>[6]Março!$H$14</f>
        <v>20.16</v>
      </c>
      <c r="L10" s="14">
        <f>[6]Março!$H$15</f>
        <v>15.840000000000002</v>
      </c>
      <c r="M10" s="14">
        <f>[6]Março!$H$16</f>
        <v>14.04</v>
      </c>
      <c r="N10" s="14">
        <f>[6]Março!$H$17</f>
        <v>24.12</v>
      </c>
      <c r="O10" s="14">
        <f>[6]Março!$H$18</f>
        <v>18.36</v>
      </c>
      <c r="P10" s="14">
        <f>[6]Março!$H$19</f>
        <v>23.040000000000003</v>
      </c>
      <c r="Q10" s="14">
        <f>[6]Março!$H$20</f>
        <v>13.68</v>
      </c>
      <c r="R10" s="14">
        <f>[6]Março!$H$21</f>
        <v>19.8</v>
      </c>
      <c r="S10" s="14">
        <f>[6]Março!$H$22</f>
        <v>15.840000000000002</v>
      </c>
      <c r="T10" s="14">
        <f>[6]Março!$H$23</f>
        <v>18.36</v>
      </c>
      <c r="U10" s="14">
        <f>[6]Março!$H$24</f>
        <v>19.8</v>
      </c>
      <c r="V10" s="14">
        <f>[6]Março!$H$25</f>
        <v>27.720000000000002</v>
      </c>
      <c r="W10" s="14">
        <f>[6]Março!$H$26</f>
        <v>15.840000000000002</v>
      </c>
      <c r="X10" s="14">
        <f>[6]Março!$H$27</f>
        <v>15.120000000000001</v>
      </c>
      <c r="Y10" s="14">
        <f>[6]Março!$H$28</f>
        <v>22.68</v>
      </c>
      <c r="Z10" s="14">
        <f>[6]Março!$H$29</f>
        <v>20.52</v>
      </c>
      <c r="AA10" s="14">
        <f>[6]Março!$H$30</f>
        <v>11.16</v>
      </c>
      <c r="AB10" s="14">
        <f>[6]Março!$H$31</f>
        <v>15.48</v>
      </c>
      <c r="AC10" s="14">
        <f>[6]Março!$H$32</f>
        <v>15.840000000000002</v>
      </c>
      <c r="AD10" s="14">
        <f>[6]Março!$H$33</f>
        <v>20.88</v>
      </c>
      <c r="AE10" s="14">
        <f>[6]Março!$H$34</f>
        <v>28.44</v>
      </c>
      <c r="AF10" s="14">
        <f>[6]Março!$H$35</f>
        <v>23.759999999999998</v>
      </c>
      <c r="AG10" s="75">
        <f t="shared" si="1"/>
        <v>28.44</v>
      </c>
    </row>
    <row r="11" spans="1:33" ht="17.100000000000001" customHeight="1" x14ac:dyDescent="0.2">
      <c r="A11" s="73" t="s">
        <v>3</v>
      </c>
      <c r="B11" s="14">
        <f>[7]Março!$H$5</f>
        <v>16.920000000000002</v>
      </c>
      <c r="C11" s="14">
        <f>[7]Março!$H$6</f>
        <v>14.04</v>
      </c>
      <c r="D11" s="14">
        <f>[7]Março!$H$7</f>
        <v>13.68</v>
      </c>
      <c r="E11" s="14">
        <f>[7]Março!$H$8</f>
        <v>18.36</v>
      </c>
      <c r="F11" s="14">
        <f>[7]Março!$H$9</f>
        <v>16.920000000000002</v>
      </c>
      <c r="G11" s="14">
        <f>[7]Março!$H$10</f>
        <v>11.879999999999999</v>
      </c>
      <c r="H11" s="14">
        <f>[7]Março!$H$11</f>
        <v>6.84</v>
      </c>
      <c r="I11" s="14">
        <f>[7]Março!$H$12</f>
        <v>7.2</v>
      </c>
      <c r="J11" s="14">
        <f>[7]Março!$H$13</f>
        <v>11.16</v>
      </c>
      <c r="K11" s="14">
        <f>[7]Março!$H$14</f>
        <v>19.079999999999998</v>
      </c>
      <c r="L11" s="14">
        <f>[7]Março!$H$15</f>
        <v>12.24</v>
      </c>
      <c r="M11" s="14">
        <f>[7]Março!$H$16</f>
        <v>11.520000000000001</v>
      </c>
      <c r="N11" s="14">
        <f>[7]Março!$H$17</f>
        <v>27.720000000000002</v>
      </c>
      <c r="O11" s="14">
        <f>[7]Março!$H$18</f>
        <v>24.12</v>
      </c>
      <c r="P11" s="14">
        <f>[7]Março!$H$19</f>
        <v>12.24</v>
      </c>
      <c r="Q11" s="14">
        <f>[7]Março!$H$20</f>
        <v>11.16</v>
      </c>
      <c r="R11" s="14">
        <f>[7]Março!$H$21</f>
        <v>15.120000000000001</v>
      </c>
      <c r="S11" s="14">
        <f>[7]Março!$H$22</f>
        <v>11.520000000000001</v>
      </c>
      <c r="T11" s="14">
        <f>[7]Março!$H$23</f>
        <v>9</v>
      </c>
      <c r="U11" s="14">
        <f>[7]Março!$H$24</f>
        <v>10.44</v>
      </c>
      <c r="V11" s="14">
        <f>[7]Março!$H$25</f>
        <v>11.879999999999999</v>
      </c>
      <c r="W11" s="14">
        <f>[7]Março!$H$26</f>
        <v>7.9200000000000008</v>
      </c>
      <c r="X11" s="14">
        <f>[7]Março!$H$27</f>
        <v>10.8</v>
      </c>
      <c r="Y11" s="14">
        <f>[7]Março!$H$28</f>
        <v>9.3600000000000012</v>
      </c>
      <c r="Z11" s="14">
        <f>[7]Março!$H$29</f>
        <v>12.24</v>
      </c>
      <c r="AA11" s="14">
        <f>[7]Março!$H$30</f>
        <v>24.48</v>
      </c>
      <c r="AB11" s="14">
        <f>[7]Março!$H$31</f>
        <v>12.96</v>
      </c>
      <c r="AC11" s="14">
        <f>[7]Março!$H$32</f>
        <v>11.879999999999999</v>
      </c>
      <c r="AD11" s="14">
        <f>[7]Março!$H$33</f>
        <v>18.720000000000002</v>
      </c>
      <c r="AE11" s="14">
        <f>[7]Março!$H$34</f>
        <v>12.96</v>
      </c>
      <c r="AF11" s="14">
        <f>[7]Março!$H$35</f>
        <v>12.96</v>
      </c>
      <c r="AG11" s="75">
        <f>MAX(B11:AF11)</f>
        <v>27.720000000000002</v>
      </c>
    </row>
    <row r="12" spans="1:33" ht="17.100000000000001" customHeight="1" x14ac:dyDescent="0.2">
      <c r="A12" s="73" t="s">
        <v>4</v>
      </c>
      <c r="B12" s="14">
        <f>[8]Março!$H$5</f>
        <v>19.8</v>
      </c>
      <c r="C12" s="14">
        <f>[8]Março!$H$6</f>
        <v>18.36</v>
      </c>
      <c r="D12" s="14">
        <f>[8]Março!$H$7</f>
        <v>20.52</v>
      </c>
      <c r="E12" s="14">
        <f>[8]Março!$H$8</f>
        <v>11.879999999999999</v>
      </c>
      <c r="F12" s="14">
        <f>[8]Março!$H$9</f>
        <v>16.559999999999999</v>
      </c>
      <c r="G12" s="14">
        <f>[8]Março!$H$10</f>
        <v>10.44</v>
      </c>
      <c r="H12" s="14">
        <f>[8]Março!$H$11</f>
        <v>8.64</v>
      </c>
      <c r="I12" s="14">
        <f>[8]Março!$H$12</f>
        <v>9.3600000000000012</v>
      </c>
      <c r="J12" s="14">
        <f>[8]Março!$H$13</f>
        <v>27.720000000000002</v>
      </c>
      <c r="K12" s="14">
        <f>[8]Março!$H$14</f>
        <v>12.24</v>
      </c>
      <c r="L12" s="14">
        <f>[8]Março!$H$15</f>
        <v>18.720000000000002</v>
      </c>
      <c r="M12" s="14">
        <f>[8]Março!$H$16</f>
        <v>12.96</v>
      </c>
      <c r="N12" s="14">
        <f>[8]Março!$H$17</f>
        <v>18</v>
      </c>
      <c r="O12" s="14">
        <f>[8]Março!$H$18</f>
        <v>20.52</v>
      </c>
      <c r="P12" s="14">
        <f>[8]Março!$H$19</f>
        <v>12.96</v>
      </c>
      <c r="Q12" s="14">
        <f>[8]Março!$H$20</f>
        <v>13.32</v>
      </c>
      <c r="R12" s="14">
        <f>[8]Março!$H$21</f>
        <v>9.3600000000000012</v>
      </c>
      <c r="S12" s="14">
        <f>[8]Março!$H$22</f>
        <v>17.64</v>
      </c>
      <c r="T12" s="14">
        <f>[8]Março!$H$23</f>
        <v>11.879999999999999</v>
      </c>
      <c r="U12" s="14" t="str">
        <f>[8]Março!$H$24</f>
        <v>*</v>
      </c>
      <c r="V12" s="14" t="str">
        <f>[8]Março!$H$25</f>
        <v>*</v>
      </c>
      <c r="W12" s="14">
        <f>[8]Março!$H$26</f>
        <v>9</v>
      </c>
      <c r="X12" s="14">
        <f>[8]Março!$H$27</f>
        <v>19.440000000000001</v>
      </c>
      <c r="Y12" s="14">
        <f>[8]Março!$H$28</f>
        <v>13.68</v>
      </c>
      <c r="Z12" s="14">
        <f>[8]Março!$H$29</f>
        <v>9.3600000000000012</v>
      </c>
      <c r="AA12" s="14">
        <f>[8]Março!$H$30</f>
        <v>20.16</v>
      </c>
      <c r="AB12" s="14">
        <f>[8]Março!$H$31</f>
        <v>18</v>
      </c>
      <c r="AC12" s="14">
        <f>[8]Março!$H$32</f>
        <v>9</v>
      </c>
      <c r="AD12" s="14">
        <f>[8]Março!$H$33</f>
        <v>16.559999999999999</v>
      </c>
      <c r="AE12" s="14">
        <f>[8]Março!$H$34</f>
        <v>17.28</v>
      </c>
      <c r="AF12" s="14">
        <f>[8]Março!$H$35</f>
        <v>16.2</v>
      </c>
      <c r="AG12" s="75">
        <f t="shared" si="1"/>
        <v>27.720000000000002</v>
      </c>
    </row>
    <row r="13" spans="1:33" ht="17.100000000000001" customHeight="1" x14ac:dyDescent="0.2">
      <c r="A13" s="73" t="s">
        <v>5</v>
      </c>
      <c r="B13" s="14" t="str">
        <f>[9]Março!$H$5</f>
        <v>*</v>
      </c>
      <c r="C13" s="14" t="str">
        <f>[9]Março!$H$6</f>
        <v>*</v>
      </c>
      <c r="D13" s="14" t="str">
        <f>[9]Março!$H$7</f>
        <v>*</v>
      </c>
      <c r="E13" s="14" t="str">
        <f>[9]Março!$H$8</f>
        <v>*</v>
      </c>
      <c r="F13" s="14" t="str">
        <f>[9]Março!$H$9</f>
        <v>*</v>
      </c>
      <c r="G13" s="14" t="str">
        <f>[9]Março!$H$10</f>
        <v>*</v>
      </c>
      <c r="H13" s="14" t="str">
        <f>[9]Março!$H$11</f>
        <v>*</v>
      </c>
      <c r="I13" s="14" t="str">
        <f>[9]Março!$H$12</f>
        <v>*</v>
      </c>
      <c r="J13" s="14" t="str">
        <f>[9]Março!$H$13</f>
        <v>*</v>
      </c>
      <c r="K13" s="14" t="str">
        <f>[9]Março!$H$14</f>
        <v>*</v>
      </c>
      <c r="L13" s="14" t="str">
        <f>[9]Março!$H$15</f>
        <v>*</v>
      </c>
      <c r="M13" s="14" t="str">
        <f>[9]Março!$H$16</f>
        <v>*</v>
      </c>
      <c r="N13" s="14" t="str">
        <f>[9]Março!$H$17</f>
        <v>*</v>
      </c>
      <c r="O13" s="14" t="str">
        <f>[9]Março!$H$18</f>
        <v>*</v>
      </c>
      <c r="P13" s="14" t="str">
        <f>[9]Março!$H$19</f>
        <v>*</v>
      </c>
      <c r="Q13" s="14" t="str">
        <f>[9]Março!$H$20</f>
        <v>*</v>
      </c>
      <c r="R13" s="14" t="str">
        <f>[9]Março!$H$21</f>
        <v>*</v>
      </c>
      <c r="S13" s="14" t="str">
        <f>[9]Março!$H$22</f>
        <v>*</v>
      </c>
      <c r="T13" s="14" t="str">
        <f>[9]Março!$H$23</f>
        <v>*</v>
      </c>
      <c r="U13" s="14" t="str">
        <f>[9]Março!$H$24</f>
        <v>*</v>
      </c>
      <c r="V13" s="14" t="str">
        <f>[9]Março!$H$25</f>
        <v>*</v>
      </c>
      <c r="W13" s="14" t="str">
        <f>[9]Março!$H$26</f>
        <v>*</v>
      </c>
      <c r="X13" s="14" t="str">
        <f>[9]Março!$H$27</f>
        <v>*</v>
      </c>
      <c r="Y13" s="14" t="str">
        <f>[9]Março!$H$28</f>
        <v>*</v>
      </c>
      <c r="Z13" s="14" t="str">
        <f>[9]Março!$H$29</f>
        <v>*</v>
      </c>
      <c r="AA13" s="14" t="str">
        <f>[9]Março!$H$30</f>
        <v>*</v>
      </c>
      <c r="AB13" s="14" t="str">
        <f>[9]Março!$H$31</f>
        <v>*</v>
      </c>
      <c r="AC13" s="14" t="str">
        <f>[9]Março!$H$32</f>
        <v>*</v>
      </c>
      <c r="AD13" s="14" t="str">
        <f>[9]Março!$H$33</f>
        <v>*</v>
      </c>
      <c r="AE13" s="14" t="str">
        <f>[9]Março!$H$34</f>
        <v>*</v>
      </c>
      <c r="AF13" s="14" t="str">
        <f>[9]Março!$H$35</f>
        <v>*</v>
      </c>
      <c r="AG13" s="75" t="s">
        <v>133</v>
      </c>
    </row>
    <row r="14" spans="1:33" ht="17.100000000000001" customHeight="1" x14ac:dyDescent="0.2">
      <c r="A14" s="73" t="s">
        <v>48</v>
      </c>
      <c r="B14" s="14">
        <f>[10]Março!$H$5</f>
        <v>21.6</v>
      </c>
      <c r="C14" s="14">
        <f>[10]Março!$H$6</f>
        <v>18</v>
      </c>
      <c r="D14" s="14">
        <f>[10]Março!$H$7</f>
        <v>25.2</v>
      </c>
      <c r="E14" s="14">
        <f>[10]Março!$H$8</f>
        <v>19.079999999999998</v>
      </c>
      <c r="F14" s="14">
        <f>[10]Março!$H$9</f>
        <v>19.8</v>
      </c>
      <c r="G14" s="14">
        <f>[10]Março!$H$10</f>
        <v>15.48</v>
      </c>
      <c r="H14" s="14">
        <f>[10]Março!$H$11</f>
        <v>14.04</v>
      </c>
      <c r="I14" s="14">
        <f>[10]Março!$H$12</f>
        <v>17.64</v>
      </c>
      <c r="J14" s="14">
        <f>[10]Março!$H$13</f>
        <v>14.76</v>
      </c>
      <c r="K14" s="14">
        <f>[10]Março!$H$14</f>
        <v>17.28</v>
      </c>
      <c r="L14" s="14">
        <f>[10]Março!$H$15</f>
        <v>18.720000000000002</v>
      </c>
      <c r="M14" s="14">
        <f>[10]Março!$H$16</f>
        <v>16.559999999999999</v>
      </c>
      <c r="N14" s="14">
        <f>[10]Março!$H$17</f>
        <v>18.36</v>
      </c>
      <c r="O14" s="14">
        <f>[10]Março!$H$18</f>
        <v>20.16</v>
      </c>
      <c r="P14" s="14">
        <f>[10]Março!$H$19</f>
        <v>15.840000000000002</v>
      </c>
      <c r="Q14" s="14">
        <f>[10]Março!$H$20</f>
        <v>16.920000000000002</v>
      </c>
      <c r="R14" s="14">
        <f>[10]Março!$H$21</f>
        <v>25.92</v>
      </c>
      <c r="S14" s="14">
        <f>[10]Março!$H$22</f>
        <v>22.68</v>
      </c>
      <c r="T14" s="14">
        <f>[10]Março!$H$23</f>
        <v>15.840000000000002</v>
      </c>
      <c r="U14" s="14">
        <f>[10]Março!$H$24</f>
        <v>19.079999999999998</v>
      </c>
      <c r="V14" s="14">
        <f>[10]Março!$H$25</f>
        <v>11.879999999999999</v>
      </c>
      <c r="W14" s="14">
        <f>[10]Março!$H$26</f>
        <v>36.36</v>
      </c>
      <c r="X14" s="14">
        <f>[10]Março!$H$27</f>
        <v>22.68</v>
      </c>
      <c r="Y14" s="14">
        <f>[10]Março!$H$28</f>
        <v>14.4</v>
      </c>
      <c r="Z14" s="14">
        <f>[10]Março!$H$29</f>
        <v>28.44</v>
      </c>
      <c r="AA14" s="14">
        <f>[10]Março!$H$30</f>
        <v>17.64</v>
      </c>
      <c r="AB14" s="14">
        <f>[10]Março!$H$31</f>
        <v>22.32</v>
      </c>
      <c r="AC14" s="14">
        <f>[10]Março!$H$32</f>
        <v>20.52</v>
      </c>
      <c r="AD14" s="14">
        <f>[10]Março!$H$33</f>
        <v>16.2</v>
      </c>
      <c r="AE14" s="14">
        <f>[10]Março!$H$34</f>
        <v>17.28</v>
      </c>
      <c r="AF14" s="14">
        <f>[10]Março!$H$35</f>
        <v>21.6</v>
      </c>
      <c r="AG14" s="75">
        <f>MAX(B14:AF14)</f>
        <v>36.36</v>
      </c>
    </row>
    <row r="15" spans="1:33" ht="17.100000000000001" customHeight="1" x14ac:dyDescent="0.2">
      <c r="A15" s="73" t="s">
        <v>6</v>
      </c>
      <c r="B15" s="14">
        <f>[11]Março!$H$5</f>
        <v>13.32</v>
      </c>
      <c r="C15" s="14">
        <f>[11]Março!$H$6</f>
        <v>12.96</v>
      </c>
      <c r="D15" s="14">
        <f>[11]Março!$H$7</f>
        <v>16.2</v>
      </c>
      <c r="E15" s="14">
        <f>[11]Março!$H$8</f>
        <v>13.68</v>
      </c>
      <c r="F15" s="14">
        <f>[11]Março!$H$9</f>
        <v>24.12</v>
      </c>
      <c r="G15" s="14">
        <f>[11]Março!$H$10</f>
        <v>11.520000000000001</v>
      </c>
      <c r="H15" s="14">
        <f>[11]Março!$H$11</f>
        <v>12.24</v>
      </c>
      <c r="I15" s="14">
        <f>[11]Março!$H$12</f>
        <v>10.8</v>
      </c>
      <c r="J15" s="14">
        <f>[11]Março!$H$13</f>
        <v>19.8</v>
      </c>
      <c r="K15" s="14">
        <f>[11]Março!$H$14</f>
        <v>14.4</v>
      </c>
      <c r="L15" s="14">
        <f>[11]Março!$H$15</f>
        <v>10.44</v>
      </c>
      <c r="M15" s="14">
        <f>[11]Março!$H$16</f>
        <v>13.68</v>
      </c>
      <c r="N15" s="14">
        <f>[11]Março!$H$17</f>
        <v>10.44</v>
      </c>
      <c r="O15" s="14">
        <f>[11]Março!$H$18</f>
        <v>10.8</v>
      </c>
      <c r="P15" s="14">
        <f>[11]Março!$H$19</f>
        <v>14.04</v>
      </c>
      <c r="Q15" s="14">
        <f>[11]Março!$H$20</f>
        <v>6.84</v>
      </c>
      <c r="R15" s="14">
        <f>[11]Março!$H$21</f>
        <v>10.08</v>
      </c>
      <c r="S15" s="14">
        <f>[11]Março!$H$22</f>
        <v>10.08</v>
      </c>
      <c r="T15" s="14">
        <f>[11]Março!$H$23</f>
        <v>9</v>
      </c>
      <c r="U15" s="14">
        <f>[11]Março!$H$24</f>
        <v>7.5600000000000005</v>
      </c>
      <c r="V15" s="14">
        <f>[11]Março!$H$25</f>
        <v>9.3600000000000012</v>
      </c>
      <c r="W15" s="14">
        <f>[11]Março!$H$26</f>
        <v>15.840000000000002</v>
      </c>
      <c r="X15" s="14">
        <f>[11]Março!$H$27</f>
        <v>12.24</v>
      </c>
      <c r="Y15" s="14">
        <f>[11]Março!$H$28</f>
        <v>5.7600000000000007</v>
      </c>
      <c r="Z15" s="14">
        <f>[11]Março!$H$29</f>
        <v>16.920000000000002</v>
      </c>
      <c r="AA15" s="14">
        <f>[11]Março!$H$30</f>
        <v>12.96</v>
      </c>
      <c r="AB15" s="14">
        <f>[11]Março!$H$31</f>
        <v>14.76</v>
      </c>
      <c r="AC15" s="14">
        <f>[11]Março!$H$32</f>
        <v>8.64</v>
      </c>
      <c r="AD15" s="14">
        <f>[11]Março!$H$33</f>
        <v>9.3600000000000012</v>
      </c>
      <c r="AE15" s="14">
        <f>[11]Março!$H$34</f>
        <v>7.9200000000000008</v>
      </c>
      <c r="AF15" s="14">
        <f>[11]Março!$H$35</f>
        <v>10.44</v>
      </c>
      <c r="AG15" s="75">
        <f t="shared" si="1"/>
        <v>24.12</v>
      </c>
    </row>
    <row r="16" spans="1:33" ht="17.100000000000001" customHeight="1" x14ac:dyDescent="0.2">
      <c r="A16" s="73" t="s">
        <v>7</v>
      </c>
      <c r="B16" s="14">
        <f>[12]Março!$H$5</f>
        <v>18.720000000000002</v>
      </c>
      <c r="C16" s="14">
        <f>[12]Março!$H$6</f>
        <v>18</v>
      </c>
      <c r="D16" s="14">
        <f>[12]Março!$H$7</f>
        <v>19.079999999999998</v>
      </c>
      <c r="E16" s="14">
        <f>[12]Março!$H$8</f>
        <v>17.28</v>
      </c>
      <c r="F16" s="14">
        <f>[12]Março!$H$9</f>
        <v>22.32</v>
      </c>
      <c r="G16" s="14">
        <f>[12]Março!$H$10</f>
        <v>13.32</v>
      </c>
      <c r="H16" s="14">
        <f>[12]Março!$H$11</f>
        <v>8.2799999999999994</v>
      </c>
      <c r="I16" s="14">
        <f>[12]Março!$H$12</f>
        <v>12.24</v>
      </c>
      <c r="J16" s="14">
        <f>[12]Março!$H$13</f>
        <v>23.759999999999998</v>
      </c>
      <c r="K16" s="14">
        <f>[12]Março!$H$14</f>
        <v>24.840000000000003</v>
      </c>
      <c r="L16" s="14">
        <f>[12]Março!$H$15</f>
        <v>15.48</v>
      </c>
      <c r="M16" s="14">
        <f>[12]Março!$H$16</f>
        <v>22.32</v>
      </c>
      <c r="N16" s="14">
        <f>[12]Março!$H$17</f>
        <v>21.6</v>
      </c>
      <c r="O16" s="14">
        <f>[12]Março!$H$18</f>
        <v>18</v>
      </c>
      <c r="P16" s="14">
        <f>[12]Março!$H$19</f>
        <v>15.120000000000001</v>
      </c>
      <c r="Q16" s="14">
        <f>[12]Março!$H$20</f>
        <v>18.36</v>
      </c>
      <c r="R16" s="14">
        <f>[12]Março!$H$21</f>
        <v>17.28</v>
      </c>
      <c r="S16" s="14">
        <f>[12]Março!$H$22</f>
        <v>18.720000000000002</v>
      </c>
      <c r="T16" s="14">
        <f>[12]Março!$H$23</f>
        <v>12.24</v>
      </c>
      <c r="U16" s="14">
        <f>[12]Março!$H$24</f>
        <v>14.4</v>
      </c>
      <c r="V16" s="14">
        <f>[12]Março!$H$25</f>
        <v>18.36</v>
      </c>
      <c r="W16" s="14">
        <f>[12]Março!$H$26</f>
        <v>16.2</v>
      </c>
      <c r="X16" s="14">
        <f>[12]Março!$H$27</f>
        <v>11.879999999999999</v>
      </c>
      <c r="Y16" s="14">
        <f>[12]Março!$H$28</f>
        <v>9</v>
      </c>
      <c r="Z16" s="14">
        <f>[12]Março!$H$29</f>
        <v>14.04</v>
      </c>
      <c r="AA16" s="14">
        <f>[12]Março!$H$30</f>
        <v>20.16</v>
      </c>
      <c r="AB16" s="14">
        <f>[12]Março!$H$31</f>
        <v>10.8</v>
      </c>
      <c r="AC16" s="14">
        <f>[12]Março!$H$32</f>
        <v>11.16</v>
      </c>
      <c r="AD16" s="14">
        <f>[12]Março!$H$33</f>
        <v>19.440000000000001</v>
      </c>
      <c r="AE16" s="14">
        <f>[12]Março!$H$34</f>
        <v>17.64</v>
      </c>
      <c r="AF16" s="14">
        <f>[12]Março!$H$35</f>
        <v>18</v>
      </c>
      <c r="AG16" s="75">
        <f t="shared" si="1"/>
        <v>24.840000000000003</v>
      </c>
    </row>
    <row r="17" spans="1:33" ht="17.100000000000001" customHeight="1" x14ac:dyDescent="0.2">
      <c r="A17" s="73" t="s">
        <v>8</v>
      </c>
      <c r="B17" s="14">
        <f>[13]Março!$H$5</f>
        <v>11.879999999999999</v>
      </c>
      <c r="C17" s="14">
        <f>[13]Março!$H$6</f>
        <v>2.16</v>
      </c>
      <c r="D17" s="14">
        <f>[13]Março!$H$7</f>
        <v>2.8800000000000003</v>
      </c>
      <c r="E17" s="14">
        <f>[13]Março!$H$8</f>
        <v>5.4</v>
      </c>
      <c r="F17" s="14">
        <f>[13]Março!$H$9</f>
        <v>12.6</v>
      </c>
      <c r="G17" s="14">
        <f>[13]Março!$H$10</f>
        <v>0</v>
      </c>
      <c r="H17" s="14">
        <f>[13]Março!$H$11</f>
        <v>0.72000000000000008</v>
      </c>
      <c r="I17" s="14">
        <f>[13]Março!$H$12</f>
        <v>15.120000000000001</v>
      </c>
      <c r="J17" s="14">
        <f>[13]Março!$H$13</f>
        <v>17.28</v>
      </c>
      <c r="K17" s="14">
        <f>[13]Março!$H$14</f>
        <v>7.2</v>
      </c>
      <c r="L17" s="14">
        <f>[13]Março!$H$15</f>
        <v>7.9200000000000008</v>
      </c>
      <c r="M17" s="14">
        <f>[13]Março!$H$16</f>
        <v>18.720000000000002</v>
      </c>
      <c r="N17" s="14">
        <f>[13]Março!$H$17</f>
        <v>3.24</v>
      </c>
      <c r="O17" s="14">
        <f>[13]Março!$H$18</f>
        <v>1.4400000000000002</v>
      </c>
      <c r="P17" s="14">
        <f>[13]Março!$H$19</f>
        <v>16.920000000000002</v>
      </c>
      <c r="Q17" s="14">
        <f>[13]Março!$H$20</f>
        <v>27.720000000000002</v>
      </c>
      <c r="R17" s="14">
        <f>[13]Março!$H$21</f>
        <v>7.2</v>
      </c>
      <c r="S17" s="14">
        <f>[13]Março!$H$22</f>
        <v>5.4</v>
      </c>
      <c r="T17" s="14">
        <f>[13]Março!$H$23</f>
        <v>16.920000000000002</v>
      </c>
      <c r="U17" s="14">
        <f>[13]Março!$H$24</f>
        <v>14.04</v>
      </c>
      <c r="V17" s="14">
        <f>[13]Março!$H$25</f>
        <v>14.04</v>
      </c>
      <c r="W17" s="14">
        <f>[13]Março!$H$26</f>
        <v>11.16</v>
      </c>
      <c r="X17" s="14">
        <f>[13]Março!$H$27</f>
        <v>6.48</v>
      </c>
      <c r="Y17" s="14">
        <f>[13]Março!$H$28</f>
        <v>0</v>
      </c>
      <c r="Z17" s="14">
        <f>[13]Março!$H$29</f>
        <v>0.36000000000000004</v>
      </c>
      <c r="AA17" s="14">
        <f>[13]Março!$H$30</f>
        <v>16.559999999999999</v>
      </c>
      <c r="AB17" s="14">
        <f>[13]Março!$H$31</f>
        <v>7.5600000000000005</v>
      </c>
      <c r="AC17" s="14">
        <f>[13]Março!$H$32</f>
        <v>2.8800000000000003</v>
      </c>
      <c r="AD17" s="14">
        <f>[13]Março!$H$33</f>
        <v>21.240000000000002</v>
      </c>
      <c r="AE17" s="14">
        <f>[13]Março!$H$34</f>
        <v>18.720000000000002</v>
      </c>
      <c r="AF17" s="14">
        <f>[13]Março!$H$35</f>
        <v>19.079999999999998</v>
      </c>
      <c r="AG17" s="75">
        <f t="shared" si="1"/>
        <v>27.720000000000002</v>
      </c>
    </row>
    <row r="18" spans="1:33" ht="17.100000000000001" customHeight="1" x14ac:dyDescent="0.2">
      <c r="A18" s="73" t="s">
        <v>9</v>
      </c>
      <c r="B18" s="14">
        <f>[14]Março!$H$5</f>
        <v>17.28</v>
      </c>
      <c r="C18" s="14">
        <f>[14]Março!$H$6</f>
        <v>19.079999999999998</v>
      </c>
      <c r="D18" s="14">
        <f>[14]Março!$H$7</f>
        <v>22.68</v>
      </c>
      <c r="E18" s="14">
        <f>[14]Março!$H$8</f>
        <v>15.120000000000001</v>
      </c>
      <c r="F18" s="14">
        <f>[14]Março!$H$9</f>
        <v>23.400000000000002</v>
      </c>
      <c r="G18" s="14">
        <f>[14]Março!$H$10</f>
        <v>7.5600000000000005</v>
      </c>
      <c r="H18" s="14">
        <f>[14]Março!$H$11</f>
        <v>10.8</v>
      </c>
      <c r="I18" s="14">
        <f>[14]Março!$H$12</f>
        <v>10.8</v>
      </c>
      <c r="J18" s="14">
        <f>[14]Março!$H$13</f>
        <v>19.440000000000001</v>
      </c>
      <c r="K18" s="14">
        <f>[14]Março!$H$14</f>
        <v>17.64</v>
      </c>
      <c r="L18" s="14">
        <f>[14]Março!$H$15</f>
        <v>16.559999999999999</v>
      </c>
      <c r="M18" s="14">
        <f>[14]Março!$H$16</f>
        <v>27.36</v>
      </c>
      <c r="N18" s="14">
        <f>[14]Março!$H$17</f>
        <v>17.64</v>
      </c>
      <c r="O18" s="14">
        <f>[14]Março!$H$18</f>
        <v>12.24</v>
      </c>
      <c r="P18" s="14">
        <f>[14]Março!$H$19</f>
        <v>14.4</v>
      </c>
      <c r="Q18" s="14">
        <f>[14]Março!$H$20</f>
        <v>22.32</v>
      </c>
      <c r="R18" s="14">
        <f>[14]Março!$H$21</f>
        <v>18</v>
      </c>
      <c r="S18" s="14">
        <f>[14]Março!$H$22</f>
        <v>20.16</v>
      </c>
      <c r="T18" s="14">
        <f>[14]Março!$H$23</f>
        <v>10.44</v>
      </c>
      <c r="U18" s="14">
        <f>[14]Março!$H$24</f>
        <v>17.28</v>
      </c>
      <c r="V18" s="14">
        <f>[14]Março!$H$25</f>
        <v>16.559999999999999</v>
      </c>
      <c r="W18" s="14">
        <f>[14]Março!$H$26</f>
        <v>13.32</v>
      </c>
      <c r="X18" s="14">
        <f>[14]Março!$H$27</f>
        <v>14.4</v>
      </c>
      <c r="Y18" s="14">
        <f>[14]Março!$H$28</f>
        <v>8.64</v>
      </c>
      <c r="Z18" s="14">
        <f>[14]Março!$H$29</f>
        <v>12.24</v>
      </c>
      <c r="AA18" s="14">
        <f>[14]Março!$H$30</f>
        <v>10.08</v>
      </c>
      <c r="AB18" s="14">
        <f>[14]Março!$H$31</f>
        <v>10.08</v>
      </c>
      <c r="AC18" s="14">
        <f>[14]Março!$H$32</f>
        <v>12.96</v>
      </c>
      <c r="AD18" s="14">
        <f>[14]Março!$H$33</f>
        <v>18.36</v>
      </c>
      <c r="AE18" s="14">
        <f>[14]Março!$H$34</f>
        <v>15.120000000000001</v>
      </c>
      <c r="AF18" s="14">
        <f>[14]Março!$H$35</f>
        <v>18</v>
      </c>
      <c r="AG18" s="75">
        <f t="shared" si="1"/>
        <v>27.36</v>
      </c>
    </row>
    <row r="19" spans="1:33" ht="17.100000000000001" customHeight="1" x14ac:dyDescent="0.2">
      <c r="A19" s="73" t="s">
        <v>47</v>
      </c>
      <c r="B19" s="14">
        <f>[15]Março!$H$5</f>
        <v>12.6</v>
      </c>
      <c r="C19" s="14">
        <f>[15]Março!$H$6</f>
        <v>12.96</v>
      </c>
      <c r="D19" s="14">
        <f>[15]Março!$H$7</f>
        <v>18</v>
      </c>
      <c r="E19" s="14">
        <f>[15]Março!$H$8</f>
        <v>12.96</v>
      </c>
      <c r="F19" s="14">
        <f>[15]Março!$H$9</f>
        <v>7.9200000000000008</v>
      </c>
      <c r="G19" s="14">
        <f>[15]Março!$H$10</f>
        <v>6.48</v>
      </c>
      <c r="H19" s="14">
        <f>[15]Março!$H$11</f>
        <v>7.2</v>
      </c>
      <c r="I19" s="14">
        <f>[15]Março!$H$12</f>
        <v>13.32</v>
      </c>
      <c r="J19" s="14">
        <f>[15]Março!$H$13</f>
        <v>18</v>
      </c>
      <c r="K19" s="14">
        <f>[15]Março!$H$14</f>
        <v>12.24</v>
      </c>
      <c r="L19" s="14">
        <f>[15]Março!$H$15</f>
        <v>9.3600000000000012</v>
      </c>
      <c r="M19" s="14">
        <f>[15]Março!$H$16</f>
        <v>14.04</v>
      </c>
      <c r="N19" s="14">
        <f>[15]Março!$H$17</f>
        <v>10.08</v>
      </c>
      <c r="O19" s="14">
        <f>[15]Março!$H$18</f>
        <v>15.120000000000001</v>
      </c>
      <c r="P19" s="14">
        <f>[15]Março!$H$19</f>
        <v>14.76</v>
      </c>
      <c r="Q19" s="14">
        <f>[15]Março!$H$20</f>
        <v>18.720000000000002</v>
      </c>
      <c r="R19" s="14">
        <f>[15]Março!$H$21</f>
        <v>10.08</v>
      </c>
      <c r="S19" s="14">
        <f>[15]Março!$H$22</f>
        <v>9</v>
      </c>
      <c r="T19" s="14">
        <f>[15]Março!$H$23</f>
        <v>5.7600000000000007</v>
      </c>
      <c r="U19" s="14">
        <f>[15]Março!$H$24</f>
        <v>9.3600000000000012</v>
      </c>
      <c r="V19" s="14">
        <f>[15]Março!$H$25</f>
        <v>14.04</v>
      </c>
      <c r="W19" s="14">
        <f>[15]Março!$H$26</f>
        <v>9.3600000000000012</v>
      </c>
      <c r="X19" s="14">
        <f>[15]Março!$H$27</f>
        <v>6.12</v>
      </c>
      <c r="Y19" s="14">
        <f>[15]Março!$H$28</f>
        <v>9</v>
      </c>
      <c r="Z19" s="14">
        <f>[15]Março!$H$29</f>
        <v>11.16</v>
      </c>
      <c r="AA19" s="14">
        <f>[15]Março!$H$30</f>
        <v>15.840000000000002</v>
      </c>
      <c r="AB19" s="14">
        <f>[15]Março!$H$31</f>
        <v>9.3600000000000012</v>
      </c>
      <c r="AC19" s="14">
        <f>[15]Março!$H$32</f>
        <v>8.2799999999999994</v>
      </c>
      <c r="AD19" s="14">
        <f>[15]Março!$H$33</f>
        <v>11.520000000000001</v>
      </c>
      <c r="AE19" s="14">
        <f>[15]Março!$H$34</f>
        <v>10.8</v>
      </c>
      <c r="AF19" s="14">
        <f>[15]Março!$H$35</f>
        <v>13.32</v>
      </c>
      <c r="AG19" s="75">
        <f t="shared" si="1"/>
        <v>18.720000000000002</v>
      </c>
    </row>
    <row r="20" spans="1:33" ht="17.100000000000001" customHeight="1" x14ac:dyDescent="0.2">
      <c r="A20" s="73" t="s">
        <v>10</v>
      </c>
      <c r="B20" s="14">
        <f>[16]Março!$H$5</f>
        <v>12.96</v>
      </c>
      <c r="C20" s="14">
        <f>[16]Março!$H$6</f>
        <v>10.08</v>
      </c>
      <c r="D20" s="14">
        <f>[16]Março!$H$7</f>
        <v>11.520000000000001</v>
      </c>
      <c r="E20" s="14">
        <f>[16]Março!$H$8</f>
        <v>9.7200000000000006</v>
      </c>
      <c r="F20" s="14">
        <f>[16]Março!$H$9</f>
        <v>14.76</v>
      </c>
      <c r="G20" s="14">
        <f>[16]Março!$H$10</f>
        <v>4.32</v>
      </c>
      <c r="H20" s="14">
        <f>[16]Março!$H$11</f>
        <v>5.04</v>
      </c>
      <c r="I20" s="14">
        <f>[16]Março!$H$12</f>
        <v>13.32</v>
      </c>
      <c r="J20" s="14">
        <f>[16]Março!$H$13</f>
        <v>19.440000000000001</v>
      </c>
      <c r="K20" s="14">
        <f>[16]Março!$H$14</f>
        <v>17.64</v>
      </c>
      <c r="L20" s="14">
        <f>[16]Março!$H$15</f>
        <v>14.4</v>
      </c>
      <c r="M20" s="14">
        <f>[16]Março!$H$16</f>
        <v>19.079999999999998</v>
      </c>
      <c r="N20" s="14">
        <f>[16]Março!$H$17</f>
        <v>7.5600000000000005</v>
      </c>
      <c r="O20" s="14">
        <f>[16]Março!$H$18</f>
        <v>9</v>
      </c>
      <c r="P20" s="14">
        <f>[16]Março!$H$19</f>
        <v>16.920000000000002</v>
      </c>
      <c r="Q20" s="14">
        <f>[16]Março!$H$20</f>
        <v>12.96</v>
      </c>
      <c r="R20" s="14">
        <f>[16]Março!$H$21</f>
        <v>10.8</v>
      </c>
      <c r="S20" s="14">
        <f>[16]Março!$H$22</f>
        <v>9.7200000000000006</v>
      </c>
      <c r="T20" s="14">
        <f>[16]Março!$H$23</f>
        <v>5.7600000000000007</v>
      </c>
      <c r="U20" s="14">
        <f>[16]Março!$H$24</f>
        <v>10.44</v>
      </c>
      <c r="V20" s="14">
        <f>[16]Março!$H$25</f>
        <v>11.520000000000001</v>
      </c>
      <c r="W20" s="14">
        <f>[16]Março!$H$26</f>
        <v>11.879999999999999</v>
      </c>
      <c r="X20" s="14">
        <f>[16]Março!$H$27</f>
        <v>6.48</v>
      </c>
      <c r="Y20" s="14">
        <f>[16]Março!$H$28</f>
        <v>8.64</v>
      </c>
      <c r="Z20" s="14">
        <f>[16]Março!$H$29</f>
        <v>8.64</v>
      </c>
      <c r="AA20" s="14">
        <f>[16]Março!$H$30</f>
        <v>18</v>
      </c>
      <c r="AB20" s="14">
        <f>[16]Março!$H$31</f>
        <v>10.8</v>
      </c>
      <c r="AC20" s="14">
        <f>[16]Março!$H$32</f>
        <v>9.7200000000000006</v>
      </c>
      <c r="AD20" s="14">
        <f>[16]Março!$H$33</f>
        <v>13.32</v>
      </c>
      <c r="AE20" s="14">
        <f>[16]Março!$H$34</f>
        <v>13.68</v>
      </c>
      <c r="AF20" s="14">
        <f>[16]Março!$H$35</f>
        <v>14.76</v>
      </c>
      <c r="AG20" s="75">
        <f>MAX(B20:AF20)</f>
        <v>19.440000000000001</v>
      </c>
    </row>
    <row r="21" spans="1:33" ht="17.100000000000001" customHeight="1" x14ac:dyDescent="0.2">
      <c r="A21" s="73" t="s">
        <v>11</v>
      </c>
      <c r="B21" s="14">
        <f>[17]Março!$H$5</f>
        <v>11.520000000000001</v>
      </c>
      <c r="C21" s="14">
        <f>[17]Março!$H$6</f>
        <v>12.6</v>
      </c>
      <c r="D21" s="14">
        <f>[17]Março!$H$7</f>
        <v>15.120000000000001</v>
      </c>
      <c r="E21" s="14">
        <f>[17]Março!$H$8</f>
        <v>15.48</v>
      </c>
      <c r="F21" s="14">
        <f>[17]Março!$H$9</f>
        <v>19.8</v>
      </c>
      <c r="G21" s="14">
        <f>[17]Março!$H$10</f>
        <v>7.2</v>
      </c>
      <c r="H21" s="14">
        <f>[17]Março!$H$11</f>
        <v>9.3600000000000012</v>
      </c>
      <c r="I21" s="14">
        <f>[17]Março!$H$12</f>
        <v>6.84</v>
      </c>
      <c r="J21" s="14">
        <f>[17]Março!$H$13</f>
        <v>10.44</v>
      </c>
      <c r="K21" s="14">
        <f>[17]Março!$H$14</f>
        <v>25.92</v>
      </c>
      <c r="L21" s="14">
        <f>[17]Março!$H$15</f>
        <v>6.12</v>
      </c>
      <c r="M21" s="14">
        <f>[17]Março!$H$16</f>
        <v>11.879999999999999</v>
      </c>
      <c r="N21" s="14">
        <f>[17]Março!$H$17</f>
        <v>9.3600000000000012</v>
      </c>
      <c r="O21" s="14">
        <f>[17]Março!$H$18</f>
        <v>7.9200000000000008</v>
      </c>
      <c r="P21" s="14">
        <f>[17]Março!$H$19</f>
        <v>10.8</v>
      </c>
      <c r="Q21" s="14">
        <f>[17]Março!$H$20</f>
        <v>14.76</v>
      </c>
      <c r="R21" s="14">
        <f>[17]Março!$H$21</f>
        <v>10.08</v>
      </c>
      <c r="S21" s="14">
        <f>[17]Março!$H$22</f>
        <v>12.96</v>
      </c>
      <c r="T21" s="14">
        <f>[17]Março!$H$23</f>
        <v>10.44</v>
      </c>
      <c r="U21" s="14">
        <f>[17]Março!$H$24</f>
        <v>12.6</v>
      </c>
      <c r="V21" s="14">
        <f>[17]Março!$H$25</f>
        <v>12.96</v>
      </c>
      <c r="W21" s="14">
        <f>[17]Março!$H$26</f>
        <v>8.2799999999999994</v>
      </c>
      <c r="X21" s="14">
        <f>[17]Março!$H$27</f>
        <v>8.2799999999999994</v>
      </c>
      <c r="Y21" s="14">
        <f>[17]Março!$H$28</f>
        <v>5.04</v>
      </c>
      <c r="Z21" s="14">
        <f>[17]Março!$H$29</f>
        <v>14.76</v>
      </c>
      <c r="AA21" s="14">
        <f>[17]Março!$H$30</f>
        <v>9.3600000000000012</v>
      </c>
      <c r="AB21" s="14">
        <f>[17]Março!$H$31</f>
        <v>7.2</v>
      </c>
      <c r="AC21" s="14">
        <f>[17]Março!$H$32</f>
        <v>8.2799999999999994</v>
      </c>
      <c r="AD21" s="14">
        <f>[17]Março!$H$33</f>
        <v>12.96</v>
      </c>
      <c r="AE21" s="14">
        <f>[17]Março!$H$34</f>
        <v>12.6</v>
      </c>
      <c r="AF21" s="14">
        <f>[17]Março!$H$35</f>
        <v>11.520000000000001</v>
      </c>
      <c r="AG21" s="75">
        <f>MAX(B21:AF21)</f>
        <v>25.92</v>
      </c>
    </row>
    <row r="22" spans="1:33" ht="17.100000000000001" customHeight="1" x14ac:dyDescent="0.2">
      <c r="A22" s="73" t="s">
        <v>12</v>
      </c>
      <c r="B22" s="14">
        <f>[18]Março!$H$5</f>
        <v>11.520000000000001</v>
      </c>
      <c r="C22" s="14">
        <f>[18]Março!$H$6</f>
        <v>12.96</v>
      </c>
      <c r="D22" s="14">
        <f>[18]Março!$H$7</f>
        <v>12.24</v>
      </c>
      <c r="E22" s="14">
        <f>[18]Março!$H$8</f>
        <v>10.08</v>
      </c>
      <c r="F22" s="14">
        <f>[18]Março!$H$9</f>
        <v>12.24</v>
      </c>
      <c r="G22" s="14">
        <f>[18]Março!$H$10</f>
        <v>12.6</v>
      </c>
      <c r="H22" s="14">
        <f>[18]Março!$H$11</f>
        <v>11.879999999999999</v>
      </c>
      <c r="I22" s="14">
        <f>[18]Março!$H$12</f>
        <v>12.24</v>
      </c>
      <c r="J22" s="14">
        <f>[18]Março!$H$13</f>
        <v>14.76</v>
      </c>
      <c r="K22" s="14">
        <f>[18]Março!$H$14</f>
        <v>11.520000000000001</v>
      </c>
      <c r="L22" s="14">
        <f>[18]Março!$H$15</f>
        <v>8.64</v>
      </c>
      <c r="M22" s="14">
        <f>[18]Março!$H$16</f>
        <v>9</v>
      </c>
      <c r="N22" s="14">
        <f>[18]Março!$H$17</f>
        <v>10.08</v>
      </c>
      <c r="O22" s="14">
        <f>[18]Março!$H$18</f>
        <v>8.64</v>
      </c>
      <c r="P22" s="14">
        <f>[18]Março!$H$19</f>
        <v>15.48</v>
      </c>
      <c r="Q22" s="14">
        <f>[18]Março!$H$20</f>
        <v>13.32</v>
      </c>
      <c r="R22" s="14">
        <f>[18]Março!$H$21</f>
        <v>11.520000000000001</v>
      </c>
      <c r="S22" s="14">
        <f>[18]Março!$H$22</f>
        <v>8.2799999999999994</v>
      </c>
      <c r="T22" s="14">
        <f>[18]Março!$H$23</f>
        <v>7.9200000000000008</v>
      </c>
      <c r="U22" s="14">
        <f>[18]Março!$H$24</f>
        <v>8.2799999999999994</v>
      </c>
      <c r="V22" s="14">
        <f>[18]Março!$H$25</f>
        <v>6.84</v>
      </c>
      <c r="W22" s="14">
        <f>[18]Março!$H$26</f>
        <v>7.5600000000000005</v>
      </c>
      <c r="X22" s="14">
        <f>[18]Março!$H$27</f>
        <v>7.2</v>
      </c>
      <c r="Y22" s="14">
        <f>[18]Março!$H$28</f>
        <v>8.2799999999999994</v>
      </c>
      <c r="Z22" s="14">
        <f>[18]Março!$H$29</f>
        <v>10.08</v>
      </c>
      <c r="AA22" s="14">
        <f>[18]Março!$H$30</f>
        <v>10.44</v>
      </c>
      <c r="AB22" s="14">
        <f>[18]Março!$H$31</f>
        <v>9</v>
      </c>
      <c r="AC22" s="14">
        <f>[18]Março!$H$32</f>
        <v>4.6800000000000006</v>
      </c>
      <c r="AD22" s="14">
        <f>[18]Março!$H$33</f>
        <v>7.2</v>
      </c>
      <c r="AE22" s="14">
        <f>[18]Março!$H$34</f>
        <v>10.8</v>
      </c>
      <c r="AF22" s="14">
        <f>[18]Março!$H$35</f>
        <v>9</v>
      </c>
      <c r="AG22" s="75">
        <f>MAX(B22:AF22)</f>
        <v>15.48</v>
      </c>
    </row>
    <row r="23" spans="1:33" ht="17.100000000000001" customHeight="1" x14ac:dyDescent="0.2">
      <c r="A23" s="73" t="s">
        <v>13</v>
      </c>
      <c r="B23" s="14">
        <f>[19]Março!$H$5</f>
        <v>18.720000000000002</v>
      </c>
      <c r="C23" s="14">
        <f>[19]Março!$H$6</f>
        <v>11.879999999999999</v>
      </c>
      <c r="D23" s="14">
        <f>[19]Março!$H$7</f>
        <v>15.120000000000001</v>
      </c>
      <c r="E23" s="14">
        <f>[19]Março!$H$8</f>
        <v>10.08</v>
      </c>
      <c r="F23" s="14">
        <f>[19]Março!$H$9</f>
        <v>6.48</v>
      </c>
      <c r="G23" s="14">
        <f>[19]Março!$H$10</f>
        <v>6.12</v>
      </c>
      <c r="H23" s="14">
        <f>[19]Março!$H$11</f>
        <v>2.16</v>
      </c>
      <c r="I23" s="14">
        <f>[19]Março!$H$12</f>
        <v>11.16</v>
      </c>
      <c r="J23" s="14">
        <f>[19]Março!$H$13</f>
        <v>16.559999999999999</v>
      </c>
      <c r="K23" s="14">
        <f>[19]Março!$H$14</f>
        <v>12.6</v>
      </c>
      <c r="L23" s="14">
        <f>[19]Março!$H$15</f>
        <v>0</v>
      </c>
      <c r="M23" s="14">
        <f>[19]Março!$H$16</f>
        <v>11.16</v>
      </c>
      <c r="N23" s="14">
        <f>[19]Março!$H$17</f>
        <v>14.4</v>
      </c>
      <c r="O23" s="14">
        <f>[19]Março!$H$18</f>
        <v>7.5600000000000005</v>
      </c>
      <c r="P23" s="14">
        <f>[19]Março!$H$19</f>
        <v>10.8</v>
      </c>
      <c r="Q23" s="14">
        <f>[19]Março!$H$20</f>
        <v>16.559999999999999</v>
      </c>
      <c r="R23" s="14">
        <f>[19]Março!$H$21</f>
        <v>18</v>
      </c>
      <c r="S23" s="14">
        <f>[19]Março!$H$22</f>
        <v>13.68</v>
      </c>
      <c r="T23" s="14">
        <f>[19]Março!$H$23</f>
        <v>11.520000000000001</v>
      </c>
      <c r="U23" s="14">
        <f>[19]Março!$H$24</f>
        <v>2.52</v>
      </c>
      <c r="V23" s="14">
        <f>[19]Março!$H$25</f>
        <v>10.8</v>
      </c>
      <c r="W23" s="14">
        <f>[19]Março!$H$26</f>
        <v>14.76</v>
      </c>
      <c r="X23" s="14">
        <f>[19]Março!$H$27</f>
        <v>7.2</v>
      </c>
      <c r="Y23" s="14">
        <f>[19]Março!$H$28</f>
        <v>11.16</v>
      </c>
      <c r="Z23" s="14">
        <f>[19]Março!$H$29</f>
        <v>11.879999999999999</v>
      </c>
      <c r="AA23" s="14">
        <f>[19]Março!$H$30</f>
        <v>8.2799999999999994</v>
      </c>
      <c r="AB23" s="14">
        <f>[19]Março!$H$31</f>
        <v>18.720000000000002</v>
      </c>
      <c r="AC23" s="14">
        <f>[19]Março!$H$32</f>
        <v>19.079999999999998</v>
      </c>
      <c r="AD23" s="14">
        <f>[19]Março!$H$33</f>
        <v>12.24</v>
      </c>
      <c r="AE23" s="14">
        <f>[19]Março!$H$34</f>
        <v>6.84</v>
      </c>
      <c r="AF23" s="14">
        <f>[19]Março!$H$35</f>
        <v>12.6</v>
      </c>
      <c r="AG23" s="75">
        <f>MAX(B23:AF23)</f>
        <v>19.079999999999998</v>
      </c>
    </row>
    <row r="24" spans="1:33" ht="17.100000000000001" customHeight="1" x14ac:dyDescent="0.2">
      <c r="A24" s="73" t="s">
        <v>14</v>
      </c>
      <c r="B24" s="14" t="str">
        <f>[20]Março!$H$5</f>
        <v>*</v>
      </c>
      <c r="C24" s="14" t="str">
        <f>[20]Março!$H$6</f>
        <v>*</v>
      </c>
      <c r="D24" s="14" t="str">
        <f>[20]Março!$H$7</f>
        <v>*</v>
      </c>
      <c r="E24" s="14" t="str">
        <f>[20]Março!$H$8</f>
        <v>*</v>
      </c>
      <c r="F24" s="14" t="str">
        <f>[20]Março!$H$9</f>
        <v>*</v>
      </c>
      <c r="G24" s="14" t="str">
        <f>[20]Março!$H$10</f>
        <v>*</v>
      </c>
      <c r="H24" s="14" t="str">
        <f>[20]Março!$H$11</f>
        <v>*</v>
      </c>
      <c r="I24" s="14" t="str">
        <f>[20]Março!$H$12</f>
        <v>*</v>
      </c>
      <c r="J24" s="14" t="str">
        <f>[20]Março!$H$13</f>
        <v>*</v>
      </c>
      <c r="K24" s="14">
        <f>[20]Março!$H$14</f>
        <v>18.720000000000002</v>
      </c>
      <c r="L24" s="14">
        <f>[20]Março!$H$15</f>
        <v>7.9200000000000008</v>
      </c>
      <c r="M24" s="14">
        <f>[20]Março!$H$16</f>
        <v>13.32</v>
      </c>
      <c r="N24" s="14">
        <f>[20]Março!$H$17</f>
        <v>14.04</v>
      </c>
      <c r="O24" s="14">
        <f>[20]Março!$H$18</f>
        <v>10.8</v>
      </c>
      <c r="P24" s="14">
        <f>[20]Março!$H$19</f>
        <v>12.6</v>
      </c>
      <c r="Q24" s="14">
        <f>[20]Março!$H$20</f>
        <v>13.32</v>
      </c>
      <c r="R24" s="14">
        <f>[20]Março!$H$21</f>
        <v>14.04</v>
      </c>
      <c r="S24" s="14">
        <f>[20]Março!$H$22</f>
        <v>12.6</v>
      </c>
      <c r="T24" s="14">
        <f>[20]Março!$H$23</f>
        <v>11.879999999999999</v>
      </c>
      <c r="U24" s="14">
        <f>[20]Março!$H$24</f>
        <v>12.96</v>
      </c>
      <c r="V24" s="14">
        <f>[20]Março!$H$25</f>
        <v>11.879999999999999</v>
      </c>
      <c r="W24" s="14">
        <f>[20]Março!$H$26</f>
        <v>11.16</v>
      </c>
      <c r="X24" s="14">
        <f>[20]Março!$H$27</f>
        <v>16.920000000000002</v>
      </c>
      <c r="Y24" s="14">
        <f>[20]Março!$H$28</f>
        <v>8.64</v>
      </c>
      <c r="Z24" s="14">
        <f>[20]Março!$H$29</f>
        <v>11.16</v>
      </c>
      <c r="AA24" s="14">
        <f>[20]Março!$H$30</f>
        <v>20.16</v>
      </c>
      <c r="AB24" s="14">
        <f>[20]Março!$H$31</f>
        <v>19.079999999999998</v>
      </c>
      <c r="AC24" s="14">
        <f>[20]Março!$H$32</f>
        <v>13.32</v>
      </c>
      <c r="AD24" s="14">
        <f>[20]Março!$H$33</f>
        <v>15.48</v>
      </c>
      <c r="AE24" s="14">
        <f>[20]Março!$H$34</f>
        <v>12.96</v>
      </c>
      <c r="AF24" s="14">
        <f>[20]Março!$H$35</f>
        <v>13.32</v>
      </c>
      <c r="AG24" s="75">
        <f>MAX(B24:AF24)</f>
        <v>20.16</v>
      </c>
    </row>
    <row r="25" spans="1:33" ht="17.100000000000001" customHeight="1" x14ac:dyDescent="0.2">
      <c r="A25" s="73" t="s">
        <v>15</v>
      </c>
      <c r="B25" s="14">
        <f>[21]Março!$H$5</f>
        <v>15.48</v>
      </c>
      <c r="C25" s="14">
        <f>[21]Março!$H$6</f>
        <v>12.24</v>
      </c>
      <c r="D25" s="14">
        <f>[21]Março!$H$7</f>
        <v>15.120000000000001</v>
      </c>
      <c r="E25" s="14">
        <f>[21]Março!$H$8</f>
        <v>18</v>
      </c>
      <c r="F25" s="14">
        <f>[21]Março!$H$9</f>
        <v>20.16</v>
      </c>
      <c r="G25" s="14">
        <f>[21]Março!$H$10</f>
        <v>9.7200000000000006</v>
      </c>
      <c r="H25" s="14">
        <f>[21]Março!$H$11</f>
        <v>8.2799999999999994</v>
      </c>
      <c r="I25" s="14">
        <f>[21]Março!$H$12</f>
        <v>11.16</v>
      </c>
      <c r="J25" s="14">
        <f>[21]Março!$H$13</f>
        <v>19.079999999999998</v>
      </c>
      <c r="K25" s="14">
        <f>[21]Março!$H$14</f>
        <v>12.96</v>
      </c>
      <c r="L25" s="14">
        <f>[21]Março!$H$15</f>
        <v>17.64</v>
      </c>
      <c r="M25" s="14">
        <f>[21]Março!$H$16</f>
        <v>21.6</v>
      </c>
      <c r="N25" s="14">
        <f>[21]Março!$H$17</f>
        <v>17.28</v>
      </c>
      <c r="O25" s="14">
        <f>[21]Março!$H$18</f>
        <v>14.4</v>
      </c>
      <c r="P25" s="14">
        <f>[21]Março!$H$19</f>
        <v>20.16</v>
      </c>
      <c r="Q25" s="14">
        <f>[21]Março!$H$20</f>
        <v>16.559999999999999</v>
      </c>
      <c r="R25" s="14">
        <f>[21]Março!$H$21</f>
        <v>15.120000000000001</v>
      </c>
      <c r="S25" s="14">
        <f>[21]Março!$H$22</f>
        <v>12.24</v>
      </c>
      <c r="T25" s="14">
        <f>[21]Março!$H$23</f>
        <v>11.520000000000001</v>
      </c>
      <c r="U25" s="14">
        <f>[21]Março!$H$24</f>
        <v>19.079999999999998</v>
      </c>
      <c r="V25" s="14">
        <f>[21]Março!$H$25</f>
        <v>23.400000000000002</v>
      </c>
      <c r="W25" s="14">
        <f>[21]Março!$H$26</f>
        <v>18</v>
      </c>
      <c r="X25" s="14">
        <f>[21]Março!$H$27</f>
        <v>15.48</v>
      </c>
      <c r="Y25" s="14">
        <f>[21]Março!$H$28</f>
        <v>10.8</v>
      </c>
      <c r="Z25" s="14">
        <f>[21]Março!$H$29</f>
        <v>12.96</v>
      </c>
      <c r="AA25" s="14">
        <f>[21]Março!$H$30</f>
        <v>13.68</v>
      </c>
      <c r="AB25" s="14">
        <f>[21]Março!$H$31</f>
        <v>19.440000000000001</v>
      </c>
      <c r="AC25" s="14">
        <f>[21]Março!$H$32</f>
        <v>17.64</v>
      </c>
      <c r="AD25" s="14">
        <f>[21]Março!$H$33</f>
        <v>27.36</v>
      </c>
      <c r="AE25" s="14">
        <f>[21]Março!$H$34</f>
        <v>25.2</v>
      </c>
      <c r="AF25" s="14">
        <f>[21]Março!$H$35</f>
        <v>20.88</v>
      </c>
      <c r="AG25" s="75">
        <f t="shared" ref="AG25:AG32" si="3">MAX(B25:AF25)</f>
        <v>27.36</v>
      </c>
    </row>
    <row r="26" spans="1:33" ht="17.100000000000001" customHeight="1" x14ac:dyDescent="0.2">
      <c r="A26" s="73" t="s">
        <v>16</v>
      </c>
      <c r="B26" s="14">
        <f>[22]Março!$H$5</f>
        <v>11.520000000000001</v>
      </c>
      <c r="C26" s="14">
        <f>[22]Março!$H$6</f>
        <v>14.4</v>
      </c>
      <c r="D26" s="14">
        <f>[22]Março!$H$7</f>
        <v>15.840000000000002</v>
      </c>
      <c r="E26" s="14">
        <f>[22]Março!$H$8</f>
        <v>14.76</v>
      </c>
      <c r="F26" s="14">
        <f>[22]Março!$H$9</f>
        <v>18.36</v>
      </c>
      <c r="G26" s="14">
        <f>[22]Março!$H$10</f>
        <v>6.48</v>
      </c>
      <c r="H26" s="14">
        <f>[22]Março!$H$11</f>
        <v>6.48</v>
      </c>
      <c r="I26" s="14">
        <f>[22]Março!$H$12</f>
        <v>12.96</v>
      </c>
      <c r="J26" s="14">
        <f>[22]Março!$H$13</f>
        <v>19.440000000000001</v>
      </c>
      <c r="K26" s="14">
        <f>[22]Março!$H$14</f>
        <v>12.6</v>
      </c>
      <c r="L26" s="14">
        <f>[22]Março!$H$15</f>
        <v>11.879999999999999</v>
      </c>
      <c r="M26" s="14">
        <f>[22]Março!$H$16</f>
        <v>20.16</v>
      </c>
      <c r="N26" s="14">
        <f>[22]Março!$H$17</f>
        <v>18.720000000000002</v>
      </c>
      <c r="O26" s="14">
        <f>[22]Março!$H$18</f>
        <v>8.2799999999999994</v>
      </c>
      <c r="P26" s="14">
        <f>[22]Março!$H$19</f>
        <v>12.96</v>
      </c>
      <c r="Q26" s="14">
        <f>[22]Março!$H$20</f>
        <v>24.48</v>
      </c>
      <c r="R26" s="14">
        <f>[22]Março!$H$21</f>
        <v>18</v>
      </c>
      <c r="S26" s="14">
        <f>[22]Março!$H$22</f>
        <v>10.44</v>
      </c>
      <c r="T26" s="14">
        <f>[22]Março!$H$23</f>
        <v>12.24</v>
      </c>
      <c r="U26" s="14">
        <f>[22]Março!$H$24</f>
        <v>13.32</v>
      </c>
      <c r="V26" s="14">
        <f>[22]Março!$H$25</f>
        <v>9</v>
      </c>
      <c r="W26" s="14">
        <f>[22]Março!$H$26</f>
        <v>10.44</v>
      </c>
      <c r="X26" s="14">
        <f>[22]Março!$H$27</f>
        <v>6.48</v>
      </c>
      <c r="Y26" s="14">
        <f>[22]Março!$H$28</f>
        <v>14.76</v>
      </c>
      <c r="Z26" s="14">
        <f>[22]Março!$H$29</f>
        <v>8.64</v>
      </c>
      <c r="AA26" s="14">
        <f>[22]Março!$H$30</f>
        <v>14.04</v>
      </c>
      <c r="AB26" s="14">
        <f>[22]Março!$H$31</f>
        <v>17.28</v>
      </c>
      <c r="AC26" s="14">
        <f>[22]Março!$H$32</f>
        <v>12.96</v>
      </c>
      <c r="AD26" s="14">
        <f>[22]Março!$H$33</f>
        <v>6.84</v>
      </c>
      <c r="AE26" s="14">
        <f>[22]Março!$H$34</f>
        <v>10.8</v>
      </c>
      <c r="AF26" s="14">
        <f>[22]Março!$H$35</f>
        <v>12.96</v>
      </c>
      <c r="AG26" s="75">
        <f t="shared" si="3"/>
        <v>24.48</v>
      </c>
    </row>
    <row r="27" spans="1:33" ht="17.100000000000001" customHeight="1" x14ac:dyDescent="0.2">
      <c r="A27" s="73" t="s">
        <v>17</v>
      </c>
      <c r="B27" s="14">
        <f>[23]Março!$H$5</f>
        <v>19.079999999999998</v>
      </c>
      <c r="C27" s="14">
        <f>[23]Março!$H$6</f>
        <v>32.04</v>
      </c>
      <c r="D27" s="14">
        <f>[23]Março!$H$7</f>
        <v>16.559999999999999</v>
      </c>
      <c r="E27" s="14">
        <f>[23]Março!$H$8</f>
        <v>21.240000000000002</v>
      </c>
      <c r="F27" s="14">
        <f>[23]Março!$H$9</f>
        <v>16.920000000000002</v>
      </c>
      <c r="G27" s="14">
        <f>[23]Março!$H$10</f>
        <v>7.9200000000000008</v>
      </c>
      <c r="H27" s="14">
        <f>[23]Março!$H$11</f>
        <v>11.16</v>
      </c>
      <c r="I27" s="14">
        <f>[23]Março!$H$12</f>
        <v>12.96</v>
      </c>
      <c r="J27" s="14">
        <f>[23]Março!$H$13</f>
        <v>21.240000000000002</v>
      </c>
      <c r="K27" s="14">
        <f>[23]Março!$H$14</f>
        <v>23.759999999999998</v>
      </c>
      <c r="L27" s="14">
        <f>[23]Março!$H$15</f>
        <v>13.32</v>
      </c>
      <c r="M27" s="14">
        <f>[23]Março!$H$16</f>
        <v>21.6</v>
      </c>
      <c r="N27" s="14">
        <f>[23]Março!$H$17</f>
        <v>14.76</v>
      </c>
      <c r="O27" s="14">
        <f>[23]Março!$H$18</f>
        <v>15.840000000000002</v>
      </c>
      <c r="P27" s="14">
        <f>[23]Março!$H$19</f>
        <v>15.48</v>
      </c>
      <c r="Q27" s="14">
        <f>[23]Março!$H$20</f>
        <v>31.319999999999997</v>
      </c>
      <c r="R27" s="14">
        <f>[23]Março!$H$21</f>
        <v>16.920000000000002</v>
      </c>
      <c r="S27" s="14">
        <f>[23]Março!$H$22</f>
        <v>14.4</v>
      </c>
      <c r="T27" s="14">
        <f>[23]Março!$H$23</f>
        <v>13.32</v>
      </c>
      <c r="U27" s="14">
        <f>[23]Março!$H$24</f>
        <v>11.879999999999999</v>
      </c>
      <c r="V27" s="14">
        <f>[23]Março!$H$25</f>
        <v>13.32</v>
      </c>
      <c r="W27" s="14">
        <f>[23]Março!$H$26</f>
        <v>14.4</v>
      </c>
      <c r="X27" s="14">
        <f>[23]Março!$H$27</f>
        <v>9.3600000000000012</v>
      </c>
      <c r="Y27" s="14">
        <f>[23]Março!$H$28</f>
        <v>12.24</v>
      </c>
      <c r="Z27" s="14">
        <f>[23]Março!$H$29</f>
        <v>32.4</v>
      </c>
      <c r="AA27" s="14">
        <f>[23]Março!$H$30</f>
        <v>19.8</v>
      </c>
      <c r="AB27" s="14">
        <f>[23]Março!$H$31</f>
        <v>9</v>
      </c>
      <c r="AC27" s="14">
        <f>[23]Março!$H$32</f>
        <v>9</v>
      </c>
      <c r="AD27" s="14">
        <f>[23]Março!$H$33</f>
        <v>12.96</v>
      </c>
      <c r="AE27" s="14">
        <f>[23]Março!$H$34</f>
        <v>11.520000000000001</v>
      </c>
      <c r="AF27" s="14">
        <f>[23]Março!$H$35</f>
        <v>13.68</v>
      </c>
      <c r="AG27" s="75">
        <f t="shared" si="3"/>
        <v>32.4</v>
      </c>
    </row>
    <row r="28" spans="1:33" ht="17.100000000000001" customHeight="1" x14ac:dyDescent="0.2">
      <c r="A28" s="73" t="s">
        <v>18</v>
      </c>
      <c r="B28" s="14">
        <f>[24]Março!$H$5</f>
        <v>23.400000000000002</v>
      </c>
      <c r="C28" s="14">
        <f>[24]Março!$H$6</f>
        <v>21.6</v>
      </c>
      <c r="D28" s="14">
        <f>[24]Março!$H$7</f>
        <v>22.32</v>
      </c>
      <c r="E28" s="14">
        <f>[24]Março!$H$8</f>
        <v>15.840000000000002</v>
      </c>
      <c r="F28" s="14">
        <f>[24]Março!$H$9</f>
        <v>27</v>
      </c>
      <c r="G28" s="14">
        <f>[24]Março!$H$10</f>
        <v>15.48</v>
      </c>
      <c r="H28" s="14">
        <f>[24]Março!$H$11</f>
        <v>16.920000000000002</v>
      </c>
      <c r="I28" s="14">
        <f>[24]Março!$H$12</f>
        <v>6.48</v>
      </c>
      <c r="J28" s="14">
        <f>[24]Março!$H$13</f>
        <v>15.840000000000002</v>
      </c>
      <c r="K28" s="14">
        <f>[24]Março!$H$14</f>
        <v>26.28</v>
      </c>
      <c r="L28" s="14">
        <f>[24]Março!$H$15</f>
        <v>1.8</v>
      </c>
      <c r="M28" s="14">
        <f>[24]Março!$H$16</f>
        <v>28.44</v>
      </c>
      <c r="N28" s="14">
        <f>[24]Março!$H$17</f>
        <v>26.28</v>
      </c>
      <c r="O28" s="14">
        <f>[24]Março!$H$18</f>
        <v>22.68</v>
      </c>
      <c r="P28" s="14">
        <f>[24]Março!$H$19</f>
        <v>6.84</v>
      </c>
      <c r="Q28" s="14">
        <f>[24]Março!$H$20</f>
        <v>4.6800000000000006</v>
      </c>
      <c r="R28" s="14">
        <f>[24]Março!$H$21</f>
        <v>26.28</v>
      </c>
      <c r="S28" s="14">
        <f>[24]Março!$H$22</f>
        <v>4.32</v>
      </c>
      <c r="T28" s="14">
        <f>[24]Março!$H$23</f>
        <v>10.8</v>
      </c>
      <c r="U28" s="14">
        <f>[24]Março!$H$24</f>
        <v>6.12</v>
      </c>
      <c r="V28" s="14">
        <f>[24]Março!$H$25</f>
        <v>14.4</v>
      </c>
      <c r="W28" s="14">
        <f>[24]Março!$H$26</f>
        <v>15.840000000000002</v>
      </c>
      <c r="X28" s="14">
        <f>[24]Março!$H$27</f>
        <v>0.36000000000000004</v>
      </c>
      <c r="Y28" s="14">
        <f>[24]Março!$H$28</f>
        <v>18.36</v>
      </c>
      <c r="Z28" s="14">
        <f>[24]Março!$H$29</f>
        <v>3.9600000000000004</v>
      </c>
      <c r="AA28" s="14">
        <f>[24]Março!$H$30</f>
        <v>14.4</v>
      </c>
      <c r="AB28" s="14">
        <f>[24]Março!$H$31</f>
        <v>12.24</v>
      </c>
      <c r="AC28" s="14">
        <f>[24]Março!$H$32</f>
        <v>5.4</v>
      </c>
      <c r="AD28" s="14">
        <f>[24]Março!$H$33</f>
        <v>8.64</v>
      </c>
      <c r="AE28" s="14">
        <f>[24]Março!$H$34</f>
        <v>17.64</v>
      </c>
      <c r="AF28" s="14">
        <f>[24]Março!$H$35</f>
        <v>0</v>
      </c>
      <c r="AG28" s="75">
        <f t="shared" si="3"/>
        <v>28.44</v>
      </c>
    </row>
    <row r="29" spans="1:33" ht="17.100000000000001" customHeight="1" x14ac:dyDescent="0.2">
      <c r="A29" s="73" t="s">
        <v>19</v>
      </c>
      <c r="B29" s="14">
        <f>[25]Março!$H$5</f>
        <v>13.68</v>
      </c>
      <c r="C29" s="14">
        <f>[25]Março!$H$6</f>
        <v>12.96</v>
      </c>
      <c r="D29" s="14">
        <f>[25]Março!$H$7</f>
        <v>12.96</v>
      </c>
      <c r="E29" s="14">
        <f>[25]Março!$H$8</f>
        <v>18</v>
      </c>
      <c r="F29" s="14">
        <f>[25]Março!$H$9</f>
        <v>10.8</v>
      </c>
      <c r="G29" s="14">
        <f>[25]Março!$H$10</f>
        <v>6.12</v>
      </c>
      <c r="H29" s="14">
        <f>[25]Março!$H$11</f>
        <v>9.3600000000000012</v>
      </c>
      <c r="I29" s="14">
        <f>[25]Março!$H$12</f>
        <v>12.96</v>
      </c>
      <c r="J29" s="14">
        <f>[25]Março!$H$13</f>
        <v>18.720000000000002</v>
      </c>
      <c r="K29" s="14">
        <f>[25]Março!$H$14</f>
        <v>22.68</v>
      </c>
      <c r="L29" s="14">
        <f>[25]Março!$H$15</f>
        <v>12.6</v>
      </c>
      <c r="M29" s="14">
        <f>[25]Março!$H$16</f>
        <v>28.44</v>
      </c>
      <c r="N29" s="14">
        <f>[25]Março!$H$17</f>
        <v>21.240000000000002</v>
      </c>
      <c r="O29" s="14">
        <f>[25]Março!$H$18</f>
        <v>13.32</v>
      </c>
      <c r="P29" s="14">
        <f>[25]Março!$H$19</f>
        <v>23.400000000000002</v>
      </c>
      <c r="Q29" s="14">
        <f>[25]Março!$H$20</f>
        <v>20.16</v>
      </c>
      <c r="R29" s="14">
        <f>[25]Março!$H$21</f>
        <v>14.4</v>
      </c>
      <c r="S29" s="14">
        <f>[25]Março!$H$22</f>
        <v>17.64</v>
      </c>
      <c r="T29" s="14">
        <f>[25]Março!$H$23</f>
        <v>8.64</v>
      </c>
      <c r="U29" s="14">
        <f>[25]Março!$H$24</f>
        <v>14.04</v>
      </c>
      <c r="V29" s="14">
        <f>[25]Março!$H$25</f>
        <v>15.840000000000002</v>
      </c>
      <c r="W29" s="14">
        <f>[25]Março!$H$26</f>
        <v>15.48</v>
      </c>
      <c r="X29" s="14">
        <f>[25]Março!$H$27</f>
        <v>14.76</v>
      </c>
      <c r="Y29" s="14">
        <f>[25]Março!$H$28</f>
        <v>6.84</v>
      </c>
      <c r="Z29" s="14">
        <f>[25]Março!$H$29</f>
        <v>9</v>
      </c>
      <c r="AA29" s="14">
        <f>[25]Março!$H$30</f>
        <v>21.96</v>
      </c>
      <c r="AB29" s="14">
        <f>[25]Março!$H$31</f>
        <v>12.96</v>
      </c>
      <c r="AC29" s="14">
        <f>[25]Março!$H$32</f>
        <v>13.68</v>
      </c>
      <c r="AD29" s="14">
        <f>[25]Março!$H$33</f>
        <v>19.079999999999998</v>
      </c>
      <c r="AE29" s="14">
        <f>[25]Março!$H$34</f>
        <v>18</v>
      </c>
      <c r="AF29" s="14">
        <f>[25]Março!$H$35</f>
        <v>20.52</v>
      </c>
      <c r="AG29" s="75">
        <f t="shared" si="3"/>
        <v>28.44</v>
      </c>
    </row>
    <row r="30" spans="1:33" ht="17.100000000000001" customHeight="1" x14ac:dyDescent="0.2">
      <c r="A30" s="73" t="s">
        <v>31</v>
      </c>
      <c r="B30" s="14">
        <f>[26]Março!$H$5</f>
        <v>15.840000000000002</v>
      </c>
      <c r="C30" s="14">
        <f>[26]Março!$H$6</f>
        <v>14.04</v>
      </c>
      <c r="D30" s="14">
        <f>[26]Março!$H$7</f>
        <v>19.079999999999998</v>
      </c>
      <c r="E30" s="14">
        <f>[26]Março!$H$8</f>
        <v>15.48</v>
      </c>
      <c r="F30" s="14">
        <f>[26]Março!$H$9</f>
        <v>14.76</v>
      </c>
      <c r="G30" s="14">
        <f>[26]Março!$H$10</f>
        <v>16.559999999999999</v>
      </c>
      <c r="H30" s="14">
        <f>[26]Março!$H$11</f>
        <v>9</v>
      </c>
      <c r="I30" s="14">
        <f>[26]Março!$H$12</f>
        <v>13.32</v>
      </c>
      <c r="J30" s="14">
        <f>[26]Março!$H$13</f>
        <v>16.2</v>
      </c>
      <c r="K30" s="14">
        <f>[26]Março!$H$14</f>
        <v>20.88</v>
      </c>
      <c r="L30" s="14">
        <f>[26]Março!$H$15</f>
        <v>16.2</v>
      </c>
      <c r="M30" s="14">
        <f>[26]Março!$H$16</f>
        <v>11.16</v>
      </c>
      <c r="N30" s="14">
        <f>[26]Março!$H$17</f>
        <v>18</v>
      </c>
      <c r="O30" s="14">
        <f>[26]Março!$H$18</f>
        <v>13.68</v>
      </c>
      <c r="P30" s="14">
        <f>[26]Março!$H$19</f>
        <v>16.920000000000002</v>
      </c>
      <c r="Q30" s="14">
        <f>[26]Março!$H$20</f>
        <v>21.96</v>
      </c>
      <c r="R30" s="14">
        <f>[26]Março!$H$21</f>
        <v>14.76</v>
      </c>
      <c r="S30" s="14">
        <f>[26]Março!$H$22</f>
        <v>13.32</v>
      </c>
      <c r="T30" s="14">
        <f>[26]Março!$H$23</f>
        <v>18</v>
      </c>
      <c r="U30" s="14">
        <f>[26]Março!$H$24</f>
        <v>13.68</v>
      </c>
      <c r="V30" s="14">
        <f>[26]Março!$H$25</f>
        <v>12.6</v>
      </c>
      <c r="W30" s="14">
        <f>[26]Março!$H$26</f>
        <v>9</v>
      </c>
      <c r="X30" s="14">
        <f>[26]Março!$H$27</f>
        <v>14.4</v>
      </c>
      <c r="Y30" s="14">
        <f>[26]Março!$H$28</f>
        <v>17.28</v>
      </c>
      <c r="Z30" s="14">
        <f>[26]Março!$H$29</f>
        <v>14.04</v>
      </c>
      <c r="AA30" s="14">
        <f>[26]Março!$H$30</f>
        <v>15.120000000000001</v>
      </c>
      <c r="AB30" s="14">
        <f>[26]Março!$H$31</f>
        <v>10.8</v>
      </c>
      <c r="AC30" s="14">
        <f>[26]Março!$H$32</f>
        <v>15.48</v>
      </c>
      <c r="AD30" s="14">
        <f>[26]Março!$H$33</f>
        <v>14.76</v>
      </c>
      <c r="AE30" s="14">
        <f>[26]Março!$H$34</f>
        <v>24.840000000000003</v>
      </c>
      <c r="AF30" s="14">
        <f>[26]Março!$H$35</f>
        <v>16.2</v>
      </c>
      <c r="AG30" s="75">
        <f t="shared" si="3"/>
        <v>24.840000000000003</v>
      </c>
    </row>
    <row r="31" spans="1:33" ht="17.100000000000001" customHeight="1" x14ac:dyDescent="0.2">
      <c r="A31" s="73" t="s">
        <v>49</v>
      </c>
      <c r="B31" s="14">
        <f>[27]Março!$H$5</f>
        <v>24.12</v>
      </c>
      <c r="C31" s="14">
        <f>[27]Março!$H$6</f>
        <v>20.16</v>
      </c>
      <c r="D31" s="14">
        <f>[27]Março!$H$7</f>
        <v>22.32</v>
      </c>
      <c r="E31" s="14">
        <f>[27]Março!$H$8</f>
        <v>16.559999999999999</v>
      </c>
      <c r="F31" s="14">
        <f>[27]Março!$H$9</f>
        <v>16.920000000000002</v>
      </c>
      <c r="G31" s="14">
        <f>[27]Março!$H$10</f>
        <v>13.32</v>
      </c>
      <c r="H31" s="14">
        <f>[27]Março!$H$11</f>
        <v>18</v>
      </c>
      <c r="I31" s="14">
        <f>[27]Março!$H$12</f>
        <v>14.4</v>
      </c>
      <c r="J31" s="14">
        <f>[27]Março!$H$13</f>
        <v>19.079999999999998</v>
      </c>
      <c r="K31" s="14">
        <f>[27]Março!$H$14</f>
        <v>22.68</v>
      </c>
      <c r="L31" s="14">
        <f>[27]Março!$H$15</f>
        <v>23.400000000000002</v>
      </c>
      <c r="M31" s="14">
        <f>[27]Março!$H$16</f>
        <v>27.720000000000002</v>
      </c>
      <c r="N31" s="14">
        <f>[27]Março!$H$17</f>
        <v>24.48</v>
      </c>
      <c r="O31" s="14">
        <f>[27]Março!$H$18</f>
        <v>23.040000000000003</v>
      </c>
      <c r="P31" s="14">
        <f>[27]Março!$H$19</f>
        <v>24.12</v>
      </c>
      <c r="Q31" s="14">
        <f>[27]Março!$H$20</f>
        <v>20.16</v>
      </c>
      <c r="R31" s="14">
        <f>[27]Março!$H$21</f>
        <v>19.079999999999998</v>
      </c>
      <c r="S31" s="14">
        <f>[27]Março!$H$22</f>
        <v>10.8</v>
      </c>
      <c r="T31" s="14">
        <f>[27]Março!$H$23</f>
        <v>16.2</v>
      </c>
      <c r="U31" s="14">
        <f>[27]Março!$H$24</f>
        <v>11.879999999999999</v>
      </c>
      <c r="V31" s="14">
        <f>[27]Março!$H$25</f>
        <v>11.520000000000001</v>
      </c>
      <c r="W31" s="14">
        <f>[27]Março!$H$26</f>
        <v>19.440000000000001</v>
      </c>
      <c r="X31" s="14">
        <f>[27]Março!$H$27</f>
        <v>16.2</v>
      </c>
      <c r="Y31" s="14">
        <f>[27]Março!$H$28</f>
        <v>21.240000000000002</v>
      </c>
      <c r="Z31" s="14">
        <f>[27]Março!$H$29</f>
        <v>16.2</v>
      </c>
      <c r="AA31" s="14">
        <f>[27]Março!$H$30</f>
        <v>23.759999999999998</v>
      </c>
      <c r="AB31" s="14">
        <f>[27]Março!$H$31</f>
        <v>16.2</v>
      </c>
      <c r="AC31" s="14">
        <f>[27]Março!$H$32</f>
        <v>10.44</v>
      </c>
      <c r="AD31" s="14">
        <f>[27]Março!$H$33</f>
        <v>18.36</v>
      </c>
      <c r="AE31" s="14">
        <f>[27]Março!$H$34</f>
        <v>13.32</v>
      </c>
      <c r="AF31" s="14">
        <f>[27]Março!$H$35</f>
        <v>14.76</v>
      </c>
      <c r="AG31" s="75">
        <f>MAX(B31:AF31)</f>
        <v>27.720000000000002</v>
      </c>
    </row>
    <row r="32" spans="1:33" ht="17.100000000000001" customHeight="1" x14ac:dyDescent="0.2">
      <c r="A32" s="73" t="s">
        <v>20</v>
      </c>
      <c r="B32" s="14">
        <f>[28]Março!$H$5</f>
        <v>16.920000000000002</v>
      </c>
      <c r="C32" s="14">
        <f>[28]Março!$H$6</f>
        <v>14.4</v>
      </c>
      <c r="D32" s="14">
        <f>[28]Março!$H$7</f>
        <v>9</v>
      </c>
      <c r="E32" s="14">
        <f>[28]Março!$H$8</f>
        <v>12.24</v>
      </c>
      <c r="F32" s="14">
        <f>[28]Março!$H$9</f>
        <v>18</v>
      </c>
      <c r="G32" s="14">
        <f>[28]Março!$H$10</f>
        <v>7.2</v>
      </c>
      <c r="H32" s="14">
        <f>[28]Março!$H$11</f>
        <v>7.9200000000000008</v>
      </c>
      <c r="I32" s="14">
        <f>[28]Março!$H$12</f>
        <v>10.44</v>
      </c>
      <c r="J32" s="14">
        <f>[28]Março!$H$13</f>
        <v>10.44</v>
      </c>
      <c r="K32" s="14">
        <f>[28]Março!$H$14</f>
        <v>15.840000000000002</v>
      </c>
      <c r="L32" s="14">
        <f>[28]Março!$H$15</f>
        <v>10.44</v>
      </c>
      <c r="M32" s="14">
        <f>[28]Março!$H$16</f>
        <v>11.520000000000001</v>
      </c>
      <c r="N32" s="14">
        <f>[28]Março!$H$17</f>
        <v>18.720000000000002</v>
      </c>
      <c r="O32" s="14">
        <f>[28]Março!$H$18</f>
        <v>8.64</v>
      </c>
      <c r="P32" s="14">
        <f>[28]Março!$H$19</f>
        <v>10.8</v>
      </c>
      <c r="Q32" s="14">
        <f>[28]Março!$H$20</f>
        <v>9.3600000000000012</v>
      </c>
      <c r="R32" s="14">
        <f>[28]Março!$H$21</f>
        <v>18.36</v>
      </c>
      <c r="S32" s="14">
        <f>[28]Março!$H$22</f>
        <v>6.12</v>
      </c>
      <c r="T32" s="14">
        <f>[28]Março!$H$23</f>
        <v>11.16</v>
      </c>
      <c r="U32" s="14">
        <f>[28]Março!$H$24</f>
        <v>9.7200000000000006</v>
      </c>
      <c r="V32" s="14">
        <f>[28]Março!$H$25</f>
        <v>9</v>
      </c>
      <c r="W32" s="14">
        <f>[28]Março!$H$26</f>
        <v>9.3600000000000012</v>
      </c>
      <c r="X32" s="14">
        <f>[28]Março!$H$27</f>
        <v>7.5600000000000005</v>
      </c>
      <c r="Y32" s="14">
        <f>[28]Março!$H$28</f>
        <v>8.2799999999999994</v>
      </c>
      <c r="Z32" s="14">
        <f>[28]Março!$H$29</f>
        <v>14.76</v>
      </c>
      <c r="AA32" s="14">
        <f>[28]Março!$H$30</f>
        <v>13.32</v>
      </c>
      <c r="AB32" s="14">
        <f>[28]Março!$H$31</f>
        <v>12.24</v>
      </c>
      <c r="AC32" s="14">
        <f>[28]Março!$H$32</f>
        <v>8.64</v>
      </c>
      <c r="AD32" s="14">
        <f>[28]Março!$H$33</f>
        <v>10.08</v>
      </c>
      <c r="AE32" s="14">
        <f>[28]Março!$H$34</f>
        <v>7.2</v>
      </c>
      <c r="AF32" s="14">
        <f>[28]Março!$H$35</f>
        <v>9</v>
      </c>
      <c r="AG32" s="75">
        <f t="shared" si="3"/>
        <v>18.720000000000002</v>
      </c>
    </row>
    <row r="33" spans="1:35" s="5" customFormat="1" ht="17.100000000000001" customHeight="1" x14ac:dyDescent="0.2">
      <c r="A33" s="76" t="s">
        <v>33</v>
      </c>
      <c r="B33" s="22">
        <f t="shared" ref="B33:AG33" si="4">MAX(B5:B32)</f>
        <v>24.12</v>
      </c>
      <c r="C33" s="22">
        <f t="shared" si="4"/>
        <v>32.04</v>
      </c>
      <c r="D33" s="22">
        <f t="shared" si="4"/>
        <v>27.36</v>
      </c>
      <c r="E33" s="22">
        <f t="shared" si="4"/>
        <v>21.240000000000002</v>
      </c>
      <c r="F33" s="22">
        <f t="shared" si="4"/>
        <v>27</v>
      </c>
      <c r="G33" s="22">
        <f t="shared" si="4"/>
        <v>16.559999999999999</v>
      </c>
      <c r="H33" s="22">
        <f t="shared" si="4"/>
        <v>18</v>
      </c>
      <c r="I33" s="22">
        <f t="shared" si="4"/>
        <v>17.64</v>
      </c>
      <c r="J33" s="22">
        <f t="shared" si="4"/>
        <v>27.720000000000002</v>
      </c>
      <c r="K33" s="22">
        <f t="shared" si="4"/>
        <v>26.28</v>
      </c>
      <c r="L33" s="22">
        <f t="shared" si="4"/>
        <v>23.400000000000002</v>
      </c>
      <c r="M33" s="22">
        <f t="shared" si="4"/>
        <v>35.28</v>
      </c>
      <c r="N33" s="22">
        <f t="shared" si="4"/>
        <v>28.08</v>
      </c>
      <c r="O33" s="22">
        <f t="shared" si="4"/>
        <v>24.12</v>
      </c>
      <c r="P33" s="22">
        <f t="shared" si="4"/>
        <v>24.12</v>
      </c>
      <c r="Q33" s="22">
        <f t="shared" si="4"/>
        <v>31.319999999999997</v>
      </c>
      <c r="R33" s="22">
        <f t="shared" si="4"/>
        <v>26.28</v>
      </c>
      <c r="S33" s="22">
        <f t="shared" si="4"/>
        <v>22.68</v>
      </c>
      <c r="T33" s="22">
        <f t="shared" si="4"/>
        <v>18.720000000000002</v>
      </c>
      <c r="U33" s="22">
        <f t="shared" si="4"/>
        <v>19.8</v>
      </c>
      <c r="V33" s="22">
        <f t="shared" si="4"/>
        <v>27.720000000000002</v>
      </c>
      <c r="W33" s="22">
        <f t="shared" si="4"/>
        <v>36.36</v>
      </c>
      <c r="X33" s="22">
        <f t="shared" si="4"/>
        <v>22.68</v>
      </c>
      <c r="Y33" s="22">
        <f t="shared" si="4"/>
        <v>22.68</v>
      </c>
      <c r="Z33" s="22">
        <f t="shared" si="4"/>
        <v>32.4</v>
      </c>
      <c r="AA33" s="22">
        <f t="shared" si="4"/>
        <v>24.48</v>
      </c>
      <c r="AB33" s="22">
        <f t="shared" si="4"/>
        <v>22.32</v>
      </c>
      <c r="AC33" s="22">
        <f t="shared" si="4"/>
        <v>20.52</v>
      </c>
      <c r="AD33" s="22">
        <f t="shared" si="4"/>
        <v>27.36</v>
      </c>
      <c r="AE33" s="22">
        <f t="shared" si="4"/>
        <v>28.44</v>
      </c>
      <c r="AF33" s="22">
        <f t="shared" si="4"/>
        <v>23.759999999999998</v>
      </c>
      <c r="AG33" s="75">
        <f t="shared" si="4"/>
        <v>36.36</v>
      </c>
    </row>
    <row r="34" spans="1:35" x14ac:dyDescent="0.2">
      <c r="A34" s="66"/>
      <c r="B34" s="67"/>
      <c r="C34" s="67"/>
      <c r="D34" s="67" t="s">
        <v>136</v>
      </c>
      <c r="E34" s="67"/>
      <c r="F34" s="67"/>
      <c r="G34" s="67"/>
      <c r="H34" s="68"/>
      <c r="I34" s="68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92"/>
      <c r="AE34" s="93"/>
      <c r="AF34" s="94"/>
      <c r="AG34" s="95"/>
    </row>
    <row r="35" spans="1:35" x14ac:dyDescent="0.2">
      <c r="A35" s="66"/>
      <c r="B35" s="69" t="s">
        <v>137</v>
      </c>
      <c r="C35" s="69"/>
      <c r="D35" s="69"/>
      <c r="E35" s="69"/>
      <c r="F35" s="69"/>
      <c r="G35" s="69"/>
      <c r="H35" s="69"/>
      <c r="I35" s="69"/>
      <c r="J35" s="70"/>
      <c r="K35" s="70"/>
      <c r="L35" s="70"/>
      <c r="M35" s="70" t="s">
        <v>51</v>
      </c>
      <c r="N35" s="70"/>
      <c r="O35" s="70"/>
      <c r="P35" s="70"/>
      <c r="Q35" s="70"/>
      <c r="R35" s="70"/>
      <c r="S35" s="70"/>
      <c r="T35" s="135" t="s">
        <v>134</v>
      </c>
      <c r="U35" s="135"/>
      <c r="V35" s="135"/>
      <c r="W35" s="135"/>
      <c r="X35" s="135"/>
      <c r="Y35" s="70"/>
      <c r="Z35" s="70"/>
      <c r="AA35" s="70"/>
      <c r="AB35" s="135"/>
      <c r="AC35" s="135"/>
      <c r="AD35" s="135"/>
      <c r="AE35" s="135"/>
      <c r="AF35" s="135"/>
      <c r="AG35" s="96"/>
      <c r="AH35" s="2"/>
    </row>
    <row r="36" spans="1:35" x14ac:dyDescent="0.2">
      <c r="A36" s="97"/>
      <c r="B36" s="70"/>
      <c r="C36" s="70"/>
      <c r="D36" s="70"/>
      <c r="E36" s="70"/>
      <c r="F36" s="70"/>
      <c r="G36" s="70"/>
      <c r="H36" s="70"/>
      <c r="I36" s="70"/>
      <c r="J36" s="71"/>
      <c r="K36" s="71"/>
      <c r="L36" s="71"/>
      <c r="M36" s="71" t="s">
        <v>52</v>
      </c>
      <c r="N36" s="71"/>
      <c r="O36" s="71"/>
      <c r="P36" s="71"/>
      <c r="Q36" s="70"/>
      <c r="R36" s="70"/>
      <c r="S36" s="70"/>
      <c r="T36" s="136" t="s">
        <v>135</v>
      </c>
      <c r="U36" s="136"/>
      <c r="V36" s="136"/>
      <c r="W36" s="136"/>
      <c r="X36" s="136"/>
      <c r="Y36" s="70"/>
      <c r="Z36" s="70"/>
      <c r="AA36" s="70"/>
      <c r="AB36" s="136"/>
      <c r="AC36" s="136"/>
      <c r="AD36" s="136"/>
      <c r="AE36" s="136"/>
      <c r="AF36" s="136"/>
      <c r="AG36" s="98"/>
      <c r="AH36" s="2"/>
      <c r="AI36" s="2" t="s">
        <v>50</v>
      </c>
    </row>
    <row r="37" spans="1:35" x14ac:dyDescent="0.2">
      <c r="A37" s="97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99"/>
      <c r="AH37" s="18"/>
      <c r="AI37" s="2"/>
    </row>
    <row r="38" spans="1:35" ht="13.5" thickBot="1" x14ac:dyDescent="0.25">
      <c r="A38" s="107"/>
      <c r="B38" s="108"/>
      <c r="C38" s="108"/>
      <c r="D38" s="108"/>
      <c r="E38" s="108"/>
      <c r="F38" s="108"/>
      <c r="G38" s="108"/>
      <c r="H38" s="108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2"/>
    </row>
    <row r="42" spans="1:35" x14ac:dyDescent="0.2">
      <c r="AH42" t="s">
        <v>50</v>
      </c>
    </row>
    <row r="44" spans="1:35" x14ac:dyDescent="0.2">
      <c r="O44" s="3" t="s">
        <v>50</v>
      </c>
      <c r="X44" s="3" t="s">
        <v>50</v>
      </c>
    </row>
    <row r="45" spans="1:35" x14ac:dyDescent="0.2">
      <c r="G45" s="3" t="s">
        <v>50</v>
      </c>
    </row>
  </sheetData>
  <sheetProtection password="C6EC" sheet="1" objects="1" scenarios="1"/>
  <mergeCells count="38">
    <mergeCell ref="T35:X35"/>
    <mergeCell ref="T36:X36"/>
    <mergeCell ref="AB35:AF35"/>
    <mergeCell ref="AB36:AF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workbookViewId="0">
      <selection activeCell="AG8" sqref="AG8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</cols>
  <sheetData>
    <row r="1" spans="1:33" ht="20.25" customHeight="1" x14ac:dyDescent="0.2">
      <c r="A1" s="139" t="s">
        <v>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1"/>
    </row>
    <row r="2" spans="1:33" s="4" customFormat="1" ht="15" customHeight="1" x14ac:dyDescent="0.2">
      <c r="A2" s="134" t="s">
        <v>21</v>
      </c>
      <c r="B2" s="137" t="s">
        <v>132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8"/>
    </row>
    <row r="3" spans="1:33" s="5" customFormat="1" ht="12.75" customHeight="1" x14ac:dyDescent="0.2">
      <c r="A3" s="134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82" t="s">
        <v>43</v>
      </c>
    </row>
    <row r="4" spans="1:33" s="5" customFormat="1" ht="10.5" customHeight="1" x14ac:dyDescent="0.2">
      <c r="A4" s="134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2" t="s">
        <v>39</v>
      </c>
    </row>
    <row r="5" spans="1:33" s="5" customFormat="1" ht="14.25" customHeight="1" x14ac:dyDescent="0.2">
      <c r="A5" s="73" t="s">
        <v>45</v>
      </c>
      <c r="B5" s="15" t="str">
        <f>[1]Março!$I$5</f>
        <v>L</v>
      </c>
      <c r="C5" s="15" t="str">
        <f>[1]Março!$I$6</f>
        <v>NE</v>
      </c>
      <c r="D5" s="15" t="str">
        <f>[1]Março!$I$7</f>
        <v>NE</v>
      </c>
      <c r="E5" s="15" t="str">
        <f>[1]Março!$I$8</f>
        <v>L</v>
      </c>
      <c r="F5" s="15" t="str">
        <f>[1]Março!$I$9</f>
        <v>L</v>
      </c>
      <c r="G5" s="15" t="str">
        <f>[1]Março!$I$10</f>
        <v>NE</v>
      </c>
      <c r="H5" s="15" t="str">
        <f>[1]Março!$I$11</f>
        <v>SO</v>
      </c>
      <c r="I5" s="15" t="str">
        <f>[1]Março!$I$12</f>
        <v>NE</v>
      </c>
      <c r="J5" s="15" t="str">
        <f>[1]Março!$I$13</f>
        <v>SE</v>
      </c>
      <c r="K5" s="15" t="str">
        <f>[1]Março!$I$14</f>
        <v>O</v>
      </c>
      <c r="L5" s="15" t="str">
        <f>[1]Março!$I$15</f>
        <v>SE</v>
      </c>
      <c r="M5" s="15" t="str">
        <f>[1]Março!$I$16</f>
        <v>O</v>
      </c>
      <c r="N5" s="15" t="str">
        <f>[1]Março!$I$17</f>
        <v>O</v>
      </c>
      <c r="O5" s="15" t="str">
        <f>[1]Março!$I$18</f>
        <v>S</v>
      </c>
      <c r="P5" s="15" t="str">
        <f>[1]Março!$I$19</f>
        <v>S</v>
      </c>
      <c r="Q5" s="15" t="str">
        <f>[1]Março!$I$20</f>
        <v>S</v>
      </c>
      <c r="R5" s="15" t="str">
        <f>[1]Março!$I$21</f>
        <v>NO</v>
      </c>
      <c r="S5" s="15" t="str">
        <f>[1]Março!$I$22</f>
        <v>SE</v>
      </c>
      <c r="T5" s="15" t="str">
        <f>[1]Março!$I$23</f>
        <v>O</v>
      </c>
      <c r="U5" s="15" t="str">
        <f>[1]Março!$I$24</f>
        <v>O</v>
      </c>
      <c r="V5" s="15" t="str">
        <f>[1]Março!$I$25</f>
        <v>SO</v>
      </c>
      <c r="W5" s="15" t="str">
        <f>[1]Março!$I$26</f>
        <v>O</v>
      </c>
      <c r="X5" s="15" t="str">
        <f>[1]Março!$I$27</f>
        <v>SO</v>
      </c>
      <c r="Y5" s="15" t="str">
        <f>[1]Março!$I$28</f>
        <v>O</v>
      </c>
      <c r="Z5" s="15" t="str">
        <f>[1]Março!$I$29</f>
        <v>SE</v>
      </c>
      <c r="AA5" s="15" t="str">
        <f>[1]Março!$I$30</f>
        <v>SO</v>
      </c>
      <c r="AB5" s="15" t="str">
        <f>[1]Março!$I$31</f>
        <v>O</v>
      </c>
      <c r="AC5" s="15" t="str">
        <f>[1]Março!$I$32</f>
        <v>O</v>
      </c>
      <c r="AD5" s="15" t="str">
        <f>[1]Março!$I$33</f>
        <v>O</v>
      </c>
      <c r="AE5" s="15" t="str">
        <f>[1]Março!$I$34</f>
        <v>O</v>
      </c>
      <c r="AF5" s="15" t="str">
        <f>[1]Março!$I$35</f>
        <v>O</v>
      </c>
      <c r="AG5" s="83" t="str">
        <f>[1]Março!$I$36</f>
        <v>O</v>
      </c>
    </row>
    <row r="6" spans="1:33" s="1" customFormat="1" ht="12" customHeight="1" x14ac:dyDescent="0.2">
      <c r="A6" s="73" t="s">
        <v>0</v>
      </c>
      <c r="B6" s="14" t="str">
        <f>[2]Março!$I$5</f>
        <v>SO</v>
      </c>
      <c r="C6" s="14" t="str">
        <f>[2]Março!$I$6</f>
        <v>SO</v>
      </c>
      <c r="D6" s="14" t="str">
        <f>[2]Março!$I$7</f>
        <v>SO</v>
      </c>
      <c r="E6" s="14" t="str">
        <f>[2]Março!$I$8</f>
        <v>SO</v>
      </c>
      <c r="F6" s="14" t="str">
        <f>[2]Março!$I$9</f>
        <v>SO</v>
      </c>
      <c r="G6" s="14" t="str">
        <f>[2]Março!$I$10</f>
        <v>SO</v>
      </c>
      <c r="H6" s="14" t="str">
        <f>[2]Março!$I$11</f>
        <v>SO</v>
      </c>
      <c r="I6" s="14" t="str">
        <f>[2]Março!$I$12</f>
        <v>SO</v>
      </c>
      <c r="J6" s="14" t="str">
        <f>[2]Março!$I$13</f>
        <v>SO</v>
      </c>
      <c r="K6" s="14" t="str">
        <f>[2]Março!$I$14</f>
        <v>SO</v>
      </c>
      <c r="L6" s="14" t="str">
        <f>[2]Março!$I$15</f>
        <v>SO</v>
      </c>
      <c r="M6" s="14" t="str">
        <f>[2]Março!$I$16</f>
        <v>SO</v>
      </c>
      <c r="N6" s="14" t="str">
        <f>[2]Março!$I$17</f>
        <v>SO</v>
      </c>
      <c r="O6" s="14" t="str">
        <f>[2]Março!$I$18</f>
        <v>SO</v>
      </c>
      <c r="P6" s="14" t="str">
        <f>[2]Março!$I$19</f>
        <v>SO</v>
      </c>
      <c r="Q6" s="14" t="str">
        <f>[2]Março!$I$20</f>
        <v>SO</v>
      </c>
      <c r="R6" s="14" t="str">
        <f>[2]Março!$I$21</f>
        <v>SO</v>
      </c>
      <c r="S6" s="14" t="str">
        <f>[2]Março!$I$22</f>
        <v>SO</v>
      </c>
      <c r="T6" s="15" t="str">
        <f>[2]Março!$I$23</f>
        <v>SO</v>
      </c>
      <c r="U6" s="15" t="str">
        <f>[2]Março!$I$24</f>
        <v>SO</v>
      </c>
      <c r="V6" s="15" t="str">
        <f>[2]Março!$I$25</f>
        <v>SO</v>
      </c>
      <c r="W6" s="15" t="str">
        <f>[2]Março!$I$26</f>
        <v>SO</v>
      </c>
      <c r="X6" s="15" t="str">
        <f>[2]Março!$I$27</f>
        <v>SO</v>
      </c>
      <c r="Y6" s="15" t="str">
        <f>[2]Março!$I$28</f>
        <v>SO</v>
      </c>
      <c r="Z6" s="15" t="str">
        <f>[2]Março!$I$29</f>
        <v>SO</v>
      </c>
      <c r="AA6" s="15" t="str">
        <f>[2]Março!$I$30</f>
        <v>SO</v>
      </c>
      <c r="AB6" s="15" t="str">
        <f>[2]Março!$I$31</f>
        <v>SO</v>
      </c>
      <c r="AC6" s="15" t="str">
        <f>[2]Março!$I$32</f>
        <v>SO</v>
      </c>
      <c r="AD6" s="15" t="str">
        <f>[2]Março!$I$33</f>
        <v>SO</v>
      </c>
      <c r="AE6" s="15" t="str">
        <f>[2]Março!$I$34</f>
        <v>SO</v>
      </c>
      <c r="AF6" s="15" t="str">
        <f>[2]Março!$I$35</f>
        <v>SO</v>
      </c>
      <c r="AG6" s="84" t="str">
        <f>[2]Março!$I$36</f>
        <v>SO</v>
      </c>
    </row>
    <row r="7" spans="1:33" ht="12" customHeight="1" x14ac:dyDescent="0.2">
      <c r="A7" s="73" t="s">
        <v>1</v>
      </c>
      <c r="B7" s="14" t="str">
        <f>[3]Março!$I$5</f>
        <v>N</v>
      </c>
      <c r="C7" s="14" t="str">
        <f>[3]Março!$I$6</f>
        <v>N</v>
      </c>
      <c r="D7" s="14" t="str">
        <f>[3]Março!$I$7</f>
        <v>NO</v>
      </c>
      <c r="E7" s="14" t="str">
        <f>[3]Março!$I$8</f>
        <v>NO</v>
      </c>
      <c r="F7" s="14" t="str">
        <f>[3]Março!$I$9</f>
        <v>NO</v>
      </c>
      <c r="G7" s="14" t="str">
        <f>[3]Março!$I$10</f>
        <v>S</v>
      </c>
      <c r="H7" s="14" t="str">
        <f>[3]Março!$I$11</f>
        <v>N</v>
      </c>
      <c r="I7" s="14" t="str">
        <f>[3]Março!$I$12</f>
        <v>N</v>
      </c>
      <c r="J7" s="14" t="str">
        <f>[3]Março!$I$13</f>
        <v>NO</v>
      </c>
      <c r="K7" s="14" t="str">
        <f>[3]Março!$I$14</f>
        <v>SE</v>
      </c>
      <c r="L7" s="14" t="str">
        <f>[3]Março!$I$15</f>
        <v>SE</v>
      </c>
      <c r="M7" s="14" t="str">
        <f>[3]Março!$I$16</f>
        <v>NO</v>
      </c>
      <c r="N7" s="14" t="str">
        <f>[3]Março!$I$17</f>
        <v>S</v>
      </c>
      <c r="O7" s="14" t="str">
        <f>[3]Março!$I$18</f>
        <v>NO</v>
      </c>
      <c r="P7" s="14" t="str">
        <f>[3]Março!$I$19</f>
        <v>NE</v>
      </c>
      <c r="Q7" s="14" t="str">
        <f>[3]Março!$I$20</f>
        <v>S</v>
      </c>
      <c r="R7" s="14" t="str">
        <f>[3]Março!$I$21</f>
        <v>S</v>
      </c>
      <c r="S7" s="14" t="str">
        <f>[3]Março!$I$22</f>
        <v>S</v>
      </c>
      <c r="T7" s="15" t="str">
        <f>[3]Março!$I$23</f>
        <v>S</v>
      </c>
      <c r="U7" s="15" t="str">
        <f>[3]Março!$I$24</f>
        <v>SE</v>
      </c>
      <c r="V7" s="15" t="str">
        <f>[3]Março!$I$25</f>
        <v>SE</v>
      </c>
      <c r="W7" s="15" t="str">
        <f>[3]Março!$I$26</f>
        <v>SE</v>
      </c>
      <c r="X7" s="15" t="str">
        <f>[3]Março!$I$27</f>
        <v>S</v>
      </c>
      <c r="Y7" s="15" t="str">
        <f>[3]Março!$I$28</f>
        <v>SE</v>
      </c>
      <c r="Z7" s="15" t="str">
        <f>[3]Março!$I$29</f>
        <v>SE</v>
      </c>
      <c r="AA7" s="15" t="str">
        <f>[3]Março!$I$30</f>
        <v>NO</v>
      </c>
      <c r="AB7" s="15" t="str">
        <f>[3]Março!$I$31</f>
        <v>SE</v>
      </c>
      <c r="AC7" s="15" t="str">
        <f>[3]Março!$I$32</f>
        <v>SE</v>
      </c>
      <c r="AD7" s="15" t="str">
        <f>[3]Março!$I$33</f>
        <v>SE</v>
      </c>
      <c r="AE7" s="15" t="str">
        <f>[3]Março!$I$34</f>
        <v>SE</v>
      </c>
      <c r="AF7" s="15" t="str">
        <f>[3]Março!$I$35</f>
        <v>SE</v>
      </c>
      <c r="AG7" s="84" t="str">
        <f>[3]Março!$I$36</f>
        <v>SE</v>
      </c>
    </row>
    <row r="8" spans="1:33" ht="12" customHeight="1" x14ac:dyDescent="0.2">
      <c r="A8" s="73" t="s">
        <v>55</v>
      </c>
      <c r="B8" s="14" t="str">
        <f>[4]Março!$I$5</f>
        <v>NO</v>
      </c>
      <c r="C8" s="14" t="str">
        <f>[4]Março!$I$6</f>
        <v>NO</v>
      </c>
      <c r="D8" s="14" t="str">
        <f>[4]Março!$I$7</f>
        <v>N</v>
      </c>
      <c r="E8" s="14" t="str">
        <f>[4]Março!$I$8</f>
        <v>NO</v>
      </c>
      <c r="F8" s="14" t="str">
        <f>[4]Março!$I$9</f>
        <v>N</v>
      </c>
      <c r="G8" s="14" t="str">
        <f>[4]Março!$I$10</f>
        <v>SO</v>
      </c>
      <c r="H8" s="14" t="str">
        <f>[4]Março!$I$11</f>
        <v>SE</v>
      </c>
      <c r="I8" s="14" t="str">
        <f>[4]Março!$I$12</f>
        <v>L</v>
      </c>
      <c r="J8" s="14" t="str">
        <f>[4]Março!$I$13</f>
        <v>NE</v>
      </c>
      <c r="K8" s="14" t="str">
        <f>[4]Março!$I$14</f>
        <v>N</v>
      </c>
      <c r="L8" s="14" t="str">
        <f>[4]Março!$I$15</f>
        <v>L</v>
      </c>
      <c r="M8" s="14" t="str">
        <f>[4]Março!$I$16</f>
        <v>L</v>
      </c>
      <c r="N8" s="14" t="str">
        <f>[4]Março!$I$17</f>
        <v>SO</v>
      </c>
      <c r="O8" s="14" t="str">
        <f>[4]Março!$I$18</f>
        <v>SE</v>
      </c>
      <c r="P8" s="14" t="str">
        <f>[4]Março!$I$19</f>
        <v>L</v>
      </c>
      <c r="Q8" s="14" t="str">
        <f>[4]Março!$I$20</f>
        <v>NE</v>
      </c>
      <c r="R8" s="14" t="str">
        <f>[4]Março!$I$21</f>
        <v>S</v>
      </c>
      <c r="S8" s="14" t="str">
        <f>[4]Março!$I$22</f>
        <v>L</v>
      </c>
      <c r="T8" s="15" t="str">
        <f>[4]Março!$I$23</f>
        <v>L</v>
      </c>
      <c r="U8" s="15" t="str">
        <f>[4]Março!$I$24</f>
        <v>SE</v>
      </c>
      <c r="V8" s="15" t="str">
        <f>[4]Março!$I$25</f>
        <v>L</v>
      </c>
      <c r="W8" s="15" t="str">
        <f>[4]Março!$I$26</f>
        <v>L</v>
      </c>
      <c r="X8" s="15" t="str">
        <f>[4]Março!$I$27</f>
        <v>SE</v>
      </c>
      <c r="Y8" s="15" t="str">
        <f>[4]Março!$I$28</f>
        <v>SE</v>
      </c>
      <c r="Z8" s="15" t="str">
        <f>[4]Março!$I$29</f>
        <v>SE</v>
      </c>
      <c r="AA8" s="15" t="str">
        <f>[4]Março!$I$30</f>
        <v>L</v>
      </c>
      <c r="AB8" s="15" t="str">
        <f>[4]Março!$I$31</f>
        <v>NE</v>
      </c>
      <c r="AC8" s="15" t="str">
        <f>[4]Março!$I$32</f>
        <v>SE</v>
      </c>
      <c r="AD8" s="15" t="str">
        <f>[4]Março!$I$33</f>
        <v>L</v>
      </c>
      <c r="AE8" s="15" t="str">
        <f>[4]Março!$I$34</f>
        <v>L</v>
      </c>
      <c r="AF8" s="15" t="str">
        <f>[4]Março!$I$35</f>
        <v>L</v>
      </c>
      <c r="AG8" s="84" t="str">
        <f>[4]Março!$I$36</f>
        <v>L</v>
      </c>
    </row>
    <row r="9" spans="1:33" ht="10.5" customHeight="1" x14ac:dyDescent="0.2">
      <c r="A9" s="73" t="s">
        <v>46</v>
      </c>
      <c r="B9" s="14" t="str">
        <f>[5]Março!$I$5</f>
        <v>NE</v>
      </c>
      <c r="C9" s="14" t="str">
        <f>[5]Março!$I$6</f>
        <v>NE</v>
      </c>
      <c r="D9" s="14" t="str">
        <f>[5]Março!$I$7</f>
        <v>NE</v>
      </c>
      <c r="E9" s="14" t="str">
        <f>[5]Março!$I$8</f>
        <v>NE</v>
      </c>
      <c r="F9" s="14" t="str">
        <f>[5]Março!$I$9</f>
        <v>NE</v>
      </c>
      <c r="G9" s="14" t="str">
        <f>[5]Março!$I$10</f>
        <v>NE</v>
      </c>
      <c r="H9" s="14" t="str">
        <f>[5]Março!$I$11</f>
        <v>NE</v>
      </c>
      <c r="I9" s="14" t="str">
        <f>[5]Março!$I$12</f>
        <v>NE</v>
      </c>
      <c r="J9" s="14" t="str">
        <f>[5]Março!$I$13</f>
        <v>N</v>
      </c>
      <c r="K9" s="14" t="str">
        <f>[5]Março!$I$14</f>
        <v>NE</v>
      </c>
      <c r="L9" s="14" t="str">
        <f>[5]Março!$I$15</f>
        <v>N</v>
      </c>
      <c r="M9" s="14" t="str">
        <f>[5]Março!$I$16</f>
        <v>NE</v>
      </c>
      <c r="N9" s="14" t="str">
        <f>[5]Março!$I$17</f>
        <v>S</v>
      </c>
      <c r="O9" s="14" t="str">
        <f>[5]Março!$I$18</f>
        <v>N</v>
      </c>
      <c r="P9" s="14" t="str">
        <f>[5]Março!$I$19</f>
        <v>NE</v>
      </c>
      <c r="Q9" s="14" t="str">
        <f>[5]Março!$I$20</f>
        <v>NE</v>
      </c>
      <c r="R9" s="14" t="str">
        <f>[5]Março!$I$21</f>
        <v>S</v>
      </c>
      <c r="S9" s="14" t="str">
        <f>[5]Março!$I$22</f>
        <v>SO</v>
      </c>
      <c r="T9" s="15" t="str">
        <f>[5]Março!$I$23</f>
        <v>S</v>
      </c>
      <c r="U9" s="15" t="str">
        <f>[5]Março!$I$24</f>
        <v>NE</v>
      </c>
      <c r="V9" s="15" t="str">
        <f>[5]Março!$I$25</f>
        <v>NE</v>
      </c>
      <c r="W9" s="15" t="str">
        <f>[5]Março!$I$26</f>
        <v>N</v>
      </c>
      <c r="X9" s="15" t="str">
        <f>[5]Março!$I$27</f>
        <v>NE</v>
      </c>
      <c r="Y9" s="15" t="str">
        <f>[5]Março!$I$28</f>
        <v>NE</v>
      </c>
      <c r="Z9" s="15" t="str">
        <f>[5]Março!$I$29</f>
        <v>NE</v>
      </c>
      <c r="AA9" s="15" t="str">
        <f>[5]Março!$I$30</f>
        <v>NE</v>
      </c>
      <c r="AB9" s="15" t="str">
        <f>[5]Março!$I$31</f>
        <v>N</v>
      </c>
      <c r="AC9" s="15" t="str">
        <f>[5]Março!$I$32</f>
        <v>NE</v>
      </c>
      <c r="AD9" s="15" t="str">
        <f>[5]Março!$I$33</f>
        <v>NE</v>
      </c>
      <c r="AE9" s="15" t="str">
        <f>[5]Março!$I$34</f>
        <v>NE</v>
      </c>
      <c r="AF9" s="15" t="str">
        <f>[5]Março!$I$35</f>
        <v>NE</v>
      </c>
      <c r="AG9" s="84" t="str">
        <f>[5]Março!$I$36</f>
        <v>NE</v>
      </c>
    </row>
    <row r="10" spans="1:33" ht="13.5" customHeight="1" x14ac:dyDescent="0.2">
      <c r="A10" s="73" t="s">
        <v>2</v>
      </c>
      <c r="B10" s="16" t="str">
        <f>[6]Março!$I$5</f>
        <v>N</v>
      </c>
      <c r="C10" s="16" t="str">
        <f>[6]Março!$I$6</f>
        <v>N</v>
      </c>
      <c r="D10" s="16" t="str">
        <f>[6]Março!$I$7</f>
        <v>N</v>
      </c>
      <c r="E10" s="16" t="str">
        <f>[6]Março!$I$8</f>
        <v>N</v>
      </c>
      <c r="F10" s="16" t="str">
        <f>[6]Março!$I$9</f>
        <v>N</v>
      </c>
      <c r="G10" s="16" t="str">
        <f>[6]Março!$I$10</f>
        <v>N</v>
      </c>
      <c r="H10" s="16" t="str">
        <f>[6]Março!$I$11</f>
        <v>NE</v>
      </c>
      <c r="I10" s="16" t="str">
        <f>[6]Março!$I$12</f>
        <v>N</v>
      </c>
      <c r="J10" s="16" t="str">
        <f>[6]Março!$I$13</f>
        <v>NE</v>
      </c>
      <c r="K10" s="16" t="str">
        <f>[6]Março!$I$14</f>
        <v>NE</v>
      </c>
      <c r="L10" s="16" t="str">
        <f>[6]Março!$I$15</f>
        <v>L</v>
      </c>
      <c r="M10" s="16" t="str">
        <f>[6]Março!$I$16</f>
        <v>L</v>
      </c>
      <c r="N10" s="16" t="str">
        <f>[6]Março!$I$17</f>
        <v>N</v>
      </c>
      <c r="O10" s="16" t="str">
        <f>[6]Março!$I$18</f>
        <v>L</v>
      </c>
      <c r="P10" s="16" t="str">
        <f>[6]Março!$I$19</f>
        <v>L</v>
      </c>
      <c r="Q10" s="16" t="str">
        <f>[6]Março!$I$20</f>
        <v>N</v>
      </c>
      <c r="R10" s="16" t="str">
        <f>[6]Março!$I$21</f>
        <v>N</v>
      </c>
      <c r="S10" s="16" t="str">
        <f>[6]Março!$I$22</f>
        <v>L</v>
      </c>
      <c r="T10" s="15" t="str">
        <f>[6]Março!$I$23</f>
        <v>L</v>
      </c>
      <c r="U10" s="15" t="str">
        <f>[6]Março!$I$24</f>
        <v>SE</v>
      </c>
      <c r="V10" s="16" t="str">
        <f>[6]Março!$I$25</f>
        <v>SE</v>
      </c>
      <c r="W10" s="15" t="str">
        <f>[6]Março!$I$26</f>
        <v>SE</v>
      </c>
      <c r="X10" s="15" t="str">
        <f>[6]Março!$I$27</f>
        <v>L</v>
      </c>
      <c r="Y10" s="15" t="str">
        <f>[6]Março!$I$28</f>
        <v>L</v>
      </c>
      <c r="Z10" s="15" t="str">
        <f>[6]Março!$I$29</f>
        <v>L</v>
      </c>
      <c r="AA10" s="15" t="str">
        <f>[6]Março!$I$30</f>
        <v>NE</v>
      </c>
      <c r="AB10" s="15" t="str">
        <f>[6]Março!$I$31</f>
        <v>N</v>
      </c>
      <c r="AC10" s="15" t="str">
        <f>[6]Março!$I$32</f>
        <v>SE</v>
      </c>
      <c r="AD10" s="15" t="str">
        <f>[6]Março!$I$33</f>
        <v>SE</v>
      </c>
      <c r="AE10" s="15" t="str">
        <f>[6]Março!$I$34</f>
        <v>L</v>
      </c>
      <c r="AF10" s="15" t="str">
        <f>[6]Março!$I$35</f>
        <v>L</v>
      </c>
      <c r="AG10" s="84" t="str">
        <f>[6]Março!$I$36</f>
        <v>N</v>
      </c>
    </row>
    <row r="11" spans="1:33" ht="12" customHeight="1" x14ac:dyDescent="0.2">
      <c r="A11" s="73" t="s">
        <v>3</v>
      </c>
      <c r="B11" s="16" t="str">
        <f>[7]Março!$I$5</f>
        <v>NO</v>
      </c>
      <c r="C11" s="16" t="str">
        <f>[7]Março!$I$6</f>
        <v>L</v>
      </c>
      <c r="D11" s="16" t="str">
        <f>[7]Março!$I$7</f>
        <v>O</v>
      </c>
      <c r="E11" s="16" t="str">
        <f>[7]Março!$I$8</f>
        <v>N</v>
      </c>
      <c r="F11" s="16" t="str">
        <f>[7]Março!$I$9</f>
        <v>N</v>
      </c>
      <c r="G11" s="16" t="str">
        <f>[7]Março!$I$10</f>
        <v>NO</v>
      </c>
      <c r="H11" s="16" t="str">
        <f>[7]Março!$I$11</f>
        <v>O</v>
      </c>
      <c r="I11" s="16" t="str">
        <f>[7]Março!$I$12</f>
        <v>O</v>
      </c>
      <c r="J11" s="16" t="str">
        <f>[7]Março!$I$13</f>
        <v>O</v>
      </c>
      <c r="K11" s="16" t="str">
        <f>[7]Março!$I$14</f>
        <v>O</v>
      </c>
      <c r="L11" s="16" t="str">
        <f>[7]Março!$I$15</f>
        <v>L</v>
      </c>
      <c r="M11" s="16" t="str">
        <f>[7]Março!$I$16</f>
        <v>L</v>
      </c>
      <c r="N11" s="16" t="str">
        <f>[7]Março!$I$17</f>
        <v>O</v>
      </c>
      <c r="O11" s="16" t="str">
        <f>[7]Março!$I$18</f>
        <v>NO</v>
      </c>
      <c r="P11" s="16" t="str">
        <f>[7]Março!$I$19</f>
        <v>L</v>
      </c>
      <c r="Q11" s="16" t="str">
        <f>[7]Março!$I$20</f>
        <v>O</v>
      </c>
      <c r="R11" s="16" t="str">
        <f>[7]Março!$I$21</f>
        <v>O</v>
      </c>
      <c r="S11" s="16" t="str">
        <f>[7]Março!$I$22</f>
        <v>L</v>
      </c>
      <c r="T11" s="15" t="str">
        <f>[7]Março!$I$23</f>
        <v>SE</v>
      </c>
      <c r="U11" s="15" t="str">
        <f>[7]Março!$I$24</f>
        <v>L</v>
      </c>
      <c r="V11" s="15" t="str">
        <f>[7]Março!$I$25</f>
        <v>L</v>
      </c>
      <c r="W11" s="15" t="str">
        <f>[7]Março!$I$26</f>
        <v>SE</v>
      </c>
      <c r="X11" s="15" t="str">
        <f>[7]Março!$I$27</f>
        <v>L</v>
      </c>
      <c r="Y11" s="15" t="str">
        <f>[7]Março!$I$28</f>
        <v>L</v>
      </c>
      <c r="Z11" s="15" t="str">
        <f>[7]Março!$I$29</f>
        <v>O</v>
      </c>
      <c r="AA11" s="15" t="str">
        <f>[7]Março!$I$30</f>
        <v>O</v>
      </c>
      <c r="AB11" s="15" t="str">
        <f>[7]Março!$I$31</f>
        <v>L</v>
      </c>
      <c r="AC11" s="15" t="str">
        <f>[7]Março!$I$32</f>
        <v>L</v>
      </c>
      <c r="AD11" s="15" t="str">
        <f>[7]Março!$I$33</f>
        <v>L</v>
      </c>
      <c r="AE11" s="15" t="str">
        <f>[7]Março!$I$34</f>
        <v>L</v>
      </c>
      <c r="AF11" s="15" t="str">
        <f>[7]Março!$I$35</f>
        <v>L</v>
      </c>
      <c r="AG11" s="84" t="str">
        <f>[7]Março!$I$36</f>
        <v>L</v>
      </c>
    </row>
    <row r="12" spans="1:33" ht="12" customHeight="1" x14ac:dyDescent="0.2">
      <c r="A12" s="73" t="s">
        <v>4</v>
      </c>
      <c r="B12" s="16" t="str">
        <f>[8]Março!$I$5</f>
        <v>S</v>
      </c>
      <c r="C12" s="16" t="str">
        <f>[8]Março!$I$6</f>
        <v>S</v>
      </c>
      <c r="D12" s="16" t="str">
        <f>[8]Março!$I$7</f>
        <v>S</v>
      </c>
      <c r="E12" s="16" t="str">
        <f>[8]Março!$I$8</f>
        <v>SO</v>
      </c>
      <c r="F12" s="16" t="str">
        <f>[8]Março!$I$9</f>
        <v>O</v>
      </c>
      <c r="G12" s="16" t="str">
        <f>[8]Março!$I$10</f>
        <v>SE</v>
      </c>
      <c r="H12" s="16" t="str">
        <f>[8]Março!$I$11</f>
        <v>L</v>
      </c>
      <c r="I12" s="16" t="str">
        <f>[8]Março!$I$12</f>
        <v>NE</v>
      </c>
      <c r="J12" s="16" t="str">
        <f>[8]Março!$I$13</f>
        <v>SO</v>
      </c>
      <c r="K12" s="16" t="str">
        <f>[8]Março!$I$14</f>
        <v>NE</v>
      </c>
      <c r="L12" s="16" t="str">
        <f>[8]Março!$I$15</f>
        <v>NO</v>
      </c>
      <c r="M12" s="16" t="str">
        <f>[8]Março!$I$16</f>
        <v>O</v>
      </c>
      <c r="N12" s="16" t="str">
        <f>[8]Março!$I$17</f>
        <v>SE</v>
      </c>
      <c r="O12" s="16" t="str">
        <f>[8]Março!$I$18</f>
        <v>O</v>
      </c>
      <c r="P12" s="16" t="str">
        <f>[8]Março!$I$19</f>
        <v>SO</v>
      </c>
      <c r="Q12" s="16" t="str">
        <f>[8]Março!$I$20</f>
        <v>SO</v>
      </c>
      <c r="R12" s="16" t="str">
        <f>[8]Março!$I$21</f>
        <v>SE</v>
      </c>
      <c r="S12" s="16" t="str">
        <f>[8]Março!$I$22</f>
        <v>NO</v>
      </c>
      <c r="T12" s="15" t="str">
        <f>[8]Março!$I$23</f>
        <v>S</v>
      </c>
      <c r="U12" s="15" t="str">
        <f>[8]Março!$I$24</f>
        <v>*</v>
      </c>
      <c r="V12" s="15" t="str">
        <f>[8]Março!$I$25</f>
        <v>*</v>
      </c>
      <c r="W12" s="15" t="str">
        <f>[8]Março!$I$26</f>
        <v>NO</v>
      </c>
      <c r="X12" s="15" t="str">
        <f>[8]Março!$I$27</f>
        <v>NO</v>
      </c>
      <c r="Y12" s="15" t="str">
        <f>[8]Março!$I$28</f>
        <v>O</v>
      </c>
      <c r="Z12" s="15" t="str">
        <f>[8]Março!$I$29</f>
        <v>S</v>
      </c>
      <c r="AA12" s="15" t="str">
        <f>[8]Março!$I$30</f>
        <v>O</v>
      </c>
      <c r="AB12" s="15" t="str">
        <f>[8]Março!$I$31</f>
        <v>O</v>
      </c>
      <c r="AC12" s="15" t="str">
        <f>[8]Março!$I$32</f>
        <v>N</v>
      </c>
      <c r="AD12" s="15" t="str">
        <f>[8]Março!$I$33</f>
        <v>NO</v>
      </c>
      <c r="AE12" s="15" t="str">
        <f>[8]Março!$I$34</f>
        <v>NO</v>
      </c>
      <c r="AF12" s="15" t="str">
        <f>[8]Março!$I$35</f>
        <v>NO</v>
      </c>
      <c r="AG12" s="84" t="str">
        <f>[8]Março!$I$36</f>
        <v>NO</v>
      </c>
    </row>
    <row r="13" spans="1:33" ht="11.25" customHeight="1" x14ac:dyDescent="0.2">
      <c r="A13" s="73" t="s">
        <v>5</v>
      </c>
      <c r="B13" s="15" t="str">
        <f>[9]Março!$I$5</f>
        <v>*</v>
      </c>
      <c r="C13" s="15" t="str">
        <f>[9]Março!$I$6</f>
        <v>*</v>
      </c>
      <c r="D13" s="15" t="str">
        <f>[9]Março!$I$7</f>
        <v>*</v>
      </c>
      <c r="E13" s="15" t="str">
        <f>[9]Março!$I$8</f>
        <v>*</v>
      </c>
      <c r="F13" s="15" t="str">
        <f>[9]Março!$I$9</f>
        <v>*</v>
      </c>
      <c r="G13" s="15" t="str">
        <f>[9]Março!$I$10</f>
        <v>*</v>
      </c>
      <c r="H13" s="15" t="str">
        <f>[9]Março!$I$11</f>
        <v>*</v>
      </c>
      <c r="I13" s="15" t="str">
        <f>[9]Março!$I$12</f>
        <v>*</v>
      </c>
      <c r="J13" s="15" t="str">
        <f>[9]Março!$I$13</f>
        <v>*</v>
      </c>
      <c r="K13" s="15" t="str">
        <f>[9]Março!$I$14</f>
        <v>*</v>
      </c>
      <c r="L13" s="15" t="str">
        <f>[9]Março!$I$15</f>
        <v>*</v>
      </c>
      <c r="M13" s="15" t="str">
        <f>[9]Março!$I$16</f>
        <v>*</v>
      </c>
      <c r="N13" s="15" t="str">
        <f>[9]Março!$I$17</f>
        <v>*</v>
      </c>
      <c r="O13" s="15" t="str">
        <f>[9]Março!$I$18</f>
        <v>*</v>
      </c>
      <c r="P13" s="15" t="str">
        <f>[9]Março!$I$19</f>
        <v>*</v>
      </c>
      <c r="Q13" s="15" t="str">
        <f>[9]Março!$I$20</f>
        <v>*</v>
      </c>
      <c r="R13" s="15" t="str">
        <f>[9]Março!$I$21</f>
        <v>*</v>
      </c>
      <c r="S13" s="15" t="str">
        <f>[9]Março!$I$22</f>
        <v>*</v>
      </c>
      <c r="T13" s="15" t="str">
        <f>[9]Março!$I$23</f>
        <v>*</v>
      </c>
      <c r="U13" s="15" t="str">
        <f>[9]Março!$I$24</f>
        <v>*</v>
      </c>
      <c r="V13" s="15" t="str">
        <f>[9]Março!$I$25</f>
        <v>*</v>
      </c>
      <c r="W13" s="15" t="str">
        <f>[9]Março!$I$26</f>
        <v>*</v>
      </c>
      <c r="X13" s="15" t="str">
        <f>[9]Março!$I$27</f>
        <v>*</v>
      </c>
      <c r="Y13" s="15" t="str">
        <f>[9]Março!$I$28</f>
        <v>*</v>
      </c>
      <c r="Z13" s="15" t="str">
        <f>[9]Março!$I$29</f>
        <v>*</v>
      </c>
      <c r="AA13" s="15" t="str">
        <f>[9]Março!$I$30</f>
        <v>*</v>
      </c>
      <c r="AB13" s="15" t="str">
        <f>[9]Março!$I$31</f>
        <v>*</v>
      </c>
      <c r="AC13" s="15" t="str">
        <f>[9]Março!$I$32</f>
        <v>*</v>
      </c>
      <c r="AD13" s="15" t="str">
        <f>[9]Março!$I$33</f>
        <v>*</v>
      </c>
      <c r="AE13" s="15" t="str">
        <f>[9]Março!$I$34</f>
        <v>*</v>
      </c>
      <c r="AF13" s="15" t="str">
        <f>[9]Março!$I$35</f>
        <v>*</v>
      </c>
      <c r="AG13" s="84" t="s">
        <v>133</v>
      </c>
    </row>
    <row r="14" spans="1:33" ht="12.75" customHeight="1" x14ac:dyDescent="0.2">
      <c r="A14" s="73" t="s">
        <v>48</v>
      </c>
      <c r="B14" s="15" t="str">
        <f>[10]Março!$I$5</f>
        <v>N</v>
      </c>
      <c r="C14" s="15" t="str">
        <f>[10]Março!$I$6</f>
        <v>N</v>
      </c>
      <c r="D14" s="15" t="str">
        <f>[10]Março!$I$7</f>
        <v>N</v>
      </c>
      <c r="E14" s="15" t="str">
        <f>[10]Março!$I$8</f>
        <v>NE</v>
      </c>
      <c r="F14" s="15" t="str">
        <f>[10]Março!$I$9</f>
        <v>NE</v>
      </c>
      <c r="G14" s="15" t="str">
        <f>[10]Março!$I$10</f>
        <v>N</v>
      </c>
      <c r="H14" s="15" t="str">
        <f>[10]Março!$I$11</f>
        <v>N</v>
      </c>
      <c r="I14" s="15" t="str">
        <f>[10]Março!$I$12</f>
        <v>NE</v>
      </c>
      <c r="J14" s="15" t="str">
        <f>[10]Março!$I$13</f>
        <v>NE</v>
      </c>
      <c r="K14" s="15" t="str">
        <f>[10]Março!$I$14</f>
        <v>L</v>
      </c>
      <c r="L14" s="15" t="str">
        <f>[10]Março!$I$15</f>
        <v>L</v>
      </c>
      <c r="M14" s="15" t="str">
        <f>[10]Março!$I$16</f>
        <v>NE</v>
      </c>
      <c r="N14" s="15" t="str">
        <f>[10]Março!$I$17</f>
        <v>NE</v>
      </c>
      <c r="O14" s="15" t="str">
        <f>[10]Março!$I$18</f>
        <v>NE</v>
      </c>
      <c r="P14" s="15" t="str">
        <f>[10]Março!$I$19</f>
        <v>NE</v>
      </c>
      <c r="Q14" s="15" t="str">
        <f>[10]Março!$I$20</f>
        <v>NE</v>
      </c>
      <c r="R14" s="15" t="str">
        <f>[10]Março!$I$21</f>
        <v>NO</v>
      </c>
      <c r="S14" s="15" t="str">
        <f>[10]Março!$I$22</f>
        <v>NE</v>
      </c>
      <c r="T14" s="15" t="str">
        <f>[10]Março!$I$23</f>
        <v>L</v>
      </c>
      <c r="U14" s="15" t="str">
        <f>[10]Março!$I$24</f>
        <v>NE</v>
      </c>
      <c r="V14" s="15" t="str">
        <f>[10]Março!$I$25</f>
        <v>L</v>
      </c>
      <c r="W14" s="15" t="str">
        <f>[10]Março!$I$26</f>
        <v>NE</v>
      </c>
      <c r="X14" s="15" t="str">
        <f>[10]Março!$I$27</f>
        <v>NE</v>
      </c>
      <c r="Y14" s="15" t="str">
        <f>[10]Março!$I$28</f>
        <v>NE</v>
      </c>
      <c r="Z14" s="15" t="str">
        <f>[10]Março!$I$29</f>
        <v>NE</v>
      </c>
      <c r="AA14" s="15" t="str">
        <f>[10]Março!$I$30</f>
        <v>N</v>
      </c>
      <c r="AB14" s="15" t="str">
        <f>[10]Março!$I$31</f>
        <v>NE</v>
      </c>
      <c r="AC14" s="15" t="str">
        <f>[10]Março!$I$32</f>
        <v>SE</v>
      </c>
      <c r="AD14" s="15" t="str">
        <f>[10]Março!$I$33</f>
        <v>L</v>
      </c>
      <c r="AE14" s="15" t="str">
        <f>[10]Março!$I$34</f>
        <v>L</v>
      </c>
      <c r="AF14" s="15" t="str">
        <f>[10]Março!$I$35</f>
        <v>L</v>
      </c>
      <c r="AG14" s="84" t="str">
        <f>[10]Março!$I$36</f>
        <v>NE</v>
      </c>
    </row>
    <row r="15" spans="1:33" ht="12" customHeight="1" x14ac:dyDescent="0.2">
      <c r="A15" s="73" t="s">
        <v>6</v>
      </c>
      <c r="B15" s="15" t="str">
        <f>[11]Março!$I$5</f>
        <v>L</v>
      </c>
      <c r="C15" s="15" t="str">
        <f>[11]Março!$I$6</f>
        <v>L</v>
      </c>
      <c r="D15" s="15" t="str">
        <f>[11]Março!$I$7</f>
        <v>L</v>
      </c>
      <c r="E15" s="15" t="str">
        <f>[11]Março!$I$8</f>
        <v>NO</v>
      </c>
      <c r="F15" s="15" t="str">
        <f>[11]Março!$I$9</f>
        <v>L</v>
      </c>
      <c r="G15" s="15" t="str">
        <f>[11]Março!$I$10</f>
        <v>L</v>
      </c>
      <c r="H15" s="15" t="str">
        <f>[11]Março!$I$11</f>
        <v>L</v>
      </c>
      <c r="I15" s="15" t="str">
        <f>[11]Março!$I$12</f>
        <v>O</v>
      </c>
      <c r="J15" s="15" t="str">
        <f>[11]Março!$I$13</f>
        <v>SO</v>
      </c>
      <c r="K15" s="15" t="str">
        <f>[11]Março!$I$14</f>
        <v>NO</v>
      </c>
      <c r="L15" s="15" t="str">
        <f>[11]Março!$I$15</f>
        <v>SE</v>
      </c>
      <c r="M15" s="15" t="str">
        <f>[11]Março!$I$16</f>
        <v>L</v>
      </c>
      <c r="N15" s="15" t="str">
        <f>[11]Março!$I$17</f>
        <v>L</v>
      </c>
      <c r="O15" s="15" t="str">
        <f>[11]Março!$I$18</f>
        <v>NE</v>
      </c>
      <c r="P15" s="15" t="str">
        <f>[11]Março!$I$19</f>
        <v>L</v>
      </c>
      <c r="Q15" s="15" t="str">
        <f>[11]Março!$I$20</f>
        <v>S</v>
      </c>
      <c r="R15" s="15" t="str">
        <f>[11]Março!$I$21</f>
        <v>N</v>
      </c>
      <c r="S15" s="15" t="str">
        <f>[11]Março!$I$22</f>
        <v>L</v>
      </c>
      <c r="T15" s="15" t="str">
        <f>[11]Março!$I$23</f>
        <v>SO</v>
      </c>
      <c r="U15" s="15" t="str">
        <f>[11]Março!$I$24</f>
        <v>SE</v>
      </c>
      <c r="V15" s="15" t="str">
        <f>[11]Março!$I$25</f>
        <v>SE</v>
      </c>
      <c r="W15" s="15" t="str">
        <f>[11]Março!$I$26</f>
        <v>S</v>
      </c>
      <c r="X15" s="15" t="str">
        <f>[11]Março!$I$27</f>
        <v>S</v>
      </c>
      <c r="Y15" s="15" t="str">
        <f>[11]Março!$I$28</f>
        <v>SE</v>
      </c>
      <c r="Z15" s="15" t="str">
        <f>[11]Março!$I$29</f>
        <v>L</v>
      </c>
      <c r="AA15" s="15" t="str">
        <f>[11]Março!$I$30</f>
        <v>N</v>
      </c>
      <c r="AB15" s="15" t="str">
        <f>[11]Março!$I$31</f>
        <v>L</v>
      </c>
      <c r="AC15" s="15" t="str">
        <f>[11]Março!$I$32</f>
        <v>S</v>
      </c>
      <c r="AD15" s="15" t="str">
        <f>[11]Março!$I$33</f>
        <v>SE</v>
      </c>
      <c r="AE15" s="15" t="str">
        <f>[11]Março!$I$34</f>
        <v>L</v>
      </c>
      <c r="AF15" s="15" t="str">
        <f>[11]Março!$I$35</f>
        <v>SE</v>
      </c>
      <c r="AG15" s="84" t="str">
        <f>[11]Março!$I$36</f>
        <v>L</v>
      </c>
    </row>
    <row r="16" spans="1:33" ht="10.5" customHeight="1" x14ac:dyDescent="0.2">
      <c r="A16" s="73" t="s">
        <v>7</v>
      </c>
      <c r="B16" s="16" t="str">
        <f>[12]Março!$I$5</f>
        <v>N</v>
      </c>
      <c r="C16" s="16" t="str">
        <f>[12]Março!$I$6</f>
        <v>N</v>
      </c>
      <c r="D16" s="16" t="str">
        <f>[12]Março!$I$7</f>
        <v>N</v>
      </c>
      <c r="E16" s="16" t="str">
        <f>[12]Março!$I$8</f>
        <v>N</v>
      </c>
      <c r="F16" s="16" t="str">
        <f>[12]Março!$I$9</f>
        <v>N</v>
      </c>
      <c r="G16" s="16" t="str">
        <f>[12]Março!$I$10</f>
        <v>N</v>
      </c>
      <c r="H16" s="16" t="str">
        <f>[12]Março!$I$11</f>
        <v>N</v>
      </c>
      <c r="I16" s="16" t="str">
        <f>[12]Março!$I$12</f>
        <v>N</v>
      </c>
      <c r="J16" s="16" t="str">
        <f>[12]Março!$I$13</f>
        <v>N</v>
      </c>
      <c r="K16" s="16" t="str">
        <f>[12]Março!$I$14</f>
        <v>N</v>
      </c>
      <c r="L16" s="16" t="str">
        <f>[12]Março!$I$15</f>
        <v>N</v>
      </c>
      <c r="M16" s="16" t="str">
        <f>[12]Março!$I$16</f>
        <v>N</v>
      </c>
      <c r="N16" s="16" t="str">
        <f>[12]Março!$I$17</f>
        <v>N</v>
      </c>
      <c r="O16" s="16" t="str">
        <f>[12]Março!$I$18</f>
        <v>N</v>
      </c>
      <c r="P16" s="16" t="str">
        <f>[12]Março!$I$19</f>
        <v>N</v>
      </c>
      <c r="Q16" s="16" t="str">
        <f>[12]Março!$I$20</f>
        <v>N</v>
      </c>
      <c r="R16" s="16" t="str">
        <f>[12]Março!$I$21</f>
        <v>N</v>
      </c>
      <c r="S16" s="16" t="str">
        <f>[12]Março!$I$22</f>
        <v>N</v>
      </c>
      <c r="T16" s="15" t="str">
        <f>[12]Março!$I$23</f>
        <v>N</v>
      </c>
      <c r="U16" s="15" t="str">
        <f>[12]Março!$I$24</f>
        <v>N</v>
      </c>
      <c r="V16" s="15" t="str">
        <f>[12]Março!$I$25</f>
        <v>N</v>
      </c>
      <c r="W16" s="15" t="str">
        <f>[12]Março!$I$26</f>
        <v>N</v>
      </c>
      <c r="X16" s="15" t="str">
        <f>[12]Março!$I$27</f>
        <v>N</v>
      </c>
      <c r="Y16" s="15" t="str">
        <f>[12]Março!$I$28</f>
        <v>N</v>
      </c>
      <c r="Z16" s="15" t="str">
        <f>[12]Março!$I$29</f>
        <v>N</v>
      </c>
      <c r="AA16" s="15" t="str">
        <f>[12]Março!$I$30</f>
        <v>N</v>
      </c>
      <c r="AB16" s="15" t="str">
        <f>[12]Março!$I$31</f>
        <v>N</v>
      </c>
      <c r="AC16" s="15" t="str">
        <f>[12]Março!$I$32</f>
        <v>N</v>
      </c>
      <c r="AD16" s="15" t="str">
        <f>[12]Março!$I$33</f>
        <v>N</v>
      </c>
      <c r="AE16" s="15" t="str">
        <f>[12]Março!$I$34</f>
        <v>N</v>
      </c>
      <c r="AF16" s="15" t="str">
        <f>[12]Março!$I$35</f>
        <v>N</v>
      </c>
      <c r="AG16" s="84" t="str">
        <f>[12]Março!$I$36</f>
        <v>N</v>
      </c>
    </row>
    <row r="17" spans="1:33" ht="11.25" customHeight="1" x14ac:dyDescent="0.2">
      <c r="A17" s="73" t="s">
        <v>8</v>
      </c>
      <c r="B17" s="16" t="str">
        <f>[13]Março!$I$5</f>
        <v>SE</v>
      </c>
      <c r="C17" s="16" t="str">
        <f>[13]Março!$I$6</f>
        <v>N</v>
      </c>
      <c r="D17" s="16" t="str">
        <f>[13]Março!$I$7</f>
        <v>NE</v>
      </c>
      <c r="E17" s="16" t="str">
        <f>[13]Março!$I$8</f>
        <v>N</v>
      </c>
      <c r="F17" s="16" t="str">
        <f>[13]Março!$I$9</f>
        <v>O</v>
      </c>
      <c r="G17" s="16" t="str">
        <f>[13]Março!$I$10</f>
        <v>NO</v>
      </c>
      <c r="H17" s="16" t="str">
        <f>[13]Março!$I$11</f>
        <v>L</v>
      </c>
      <c r="I17" s="16" t="str">
        <f>[13]Março!$I$12</f>
        <v>NE</v>
      </c>
      <c r="J17" s="16" t="str">
        <f>[13]Março!$I$13</f>
        <v>N</v>
      </c>
      <c r="K17" s="16" t="str">
        <f>[13]Março!$I$14</f>
        <v>O</v>
      </c>
      <c r="L17" s="16" t="str">
        <f>[13]Março!$I$15</f>
        <v>NE</v>
      </c>
      <c r="M17" s="16" t="str">
        <f>[13]Março!$I$16</f>
        <v>N</v>
      </c>
      <c r="N17" s="16" t="str">
        <f>[13]Março!$I$17</f>
        <v>SE</v>
      </c>
      <c r="O17" s="16" t="str">
        <f>[13]Março!$I$18</f>
        <v>NE</v>
      </c>
      <c r="P17" s="16" t="str">
        <f>[13]Março!$I$19</f>
        <v>NE</v>
      </c>
      <c r="Q17" s="15" t="str">
        <f>[13]Março!$I$20</f>
        <v>N</v>
      </c>
      <c r="R17" s="15" t="str">
        <f>[13]Março!$I$21</f>
        <v>S</v>
      </c>
      <c r="S17" s="15" t="str">
        <f>[13]Março!$I$22</f>
        <v>S</v>
      </c>
      <c r="T17" s="15" t="str">
        <f>[13]Março!$I$23</f>
        <v>SE</v>
      </c>
      <c r="U17" s="15" t="str">
        <f>[13]Março!$I$24</f>
        <v>NE</v>
      </c>
      <c r="V17" s="15" t="str">
        <f>[13]Março!$I$25</f>
        <v>NE</v>
      </c>
      <c r="W17" s="15" t="str">
        <f>[13]Março!$I$26</f>
        <v>L</v>
      </c>
      <c r="X17" s="15" t="str">
        <f>[13]Março!$I$27</f>
        <v>L</v>
      </c>
      <c r="Y17" s="15" t="str">
        <f>[13]Março!$I$28</f>
        <v>SE</v>
      </c>
      <c r="Z17" s="15" t="str">
        <f>[13]Março!$I$29</f>
        <v>SE</v>
      </c>
      <c r="AA17" s="15" t="str">
        <f>[13]Março!$I$30</f>
        <v>SE</v>
      </c>
      <c r="AB17" s="15" t="str">
        <f>[13]Março!$I$31</f>
        <v>L</v>
      </c>
      <c r="AC17" s="15" t="str">
        <f>[13]Março!$I$32</f>
        <v>L</v>
      </c>
      <c r="AD17" s="15" t="str">
        <f>[13]Março!$I$33</f>
        <v>L</v>
      </c>
      <c r="AE17" s="15" t="str">
        <f>[13]Março!$I$34</f>
        <v>L</v>
      </c>
      <c r="AF17" s="15" t="str">
        <f>[13]Março!$I$35</f>
        <v>L</v>
      </c>
      <c r="AG17" s="84" t="str">
        <f>[13]Março!$I$36</f>
        <v>L</v>
      </c>
    </row>
    <row r="18" spans="1:33" ht="12" customHeight="1" x14ac:dyDescent="0.2">
      <c r="A18" s="73" t="s">
        <v>9</v>
      </c>
      <c r="B18" s="16" t="str">
        <f>[14]Março!$I$5</f>
        <v>NO</v>
      </c>
      <c r="C18" s="16" t="str">
        <f>[14]Março!$I$6</f>
        <v>N</v>
      </c>
      <c r="D18" s="16" t="str">
        <f>[14]Março!$I$7</f>
        <v>N</v>
      </c>
      <c r="E18" s="16" t="str">
        <f>[14]Março!$I$8</f>
        <v>N</v>
      </c>
      <c r="F18" s="16" t="str">
        <f>[14]Março!$I$9</f>
        <v>N</v>
      </c>
      <c r="G18" s="16" t="str">
        <f>[14]Março!$I$10</f>
        <v>N</v>
      </c>
      <c r="H18" s="16" t="str">
        <f>[14]Março!$I$11</f>
        <v>SE</v>
      </c>
      <c r="I18" s="16" t="str">
        <f>[14]Março!$I$12</f>
        <v>NE</v>
      </c>
      <c r="J18" s="16" t="str">
        <f>[14]Março!$I$13</f>
        <v>N</v>
      </c>
      <c r="K18" s="16" t="str">
        <f>[14]Março!$I$14</f>
        <v>NO</v>
      </c>
      <c r="L18" s="16" t="str">
        <f>[14]Março!$I$15</f>
        <v>NE</v>
      </c>
      <c r="M18" s="16" t="str">
        <f>[14]Março!$I$16</f>
        <v>NE</v>
      </c>
      <c r="N18" s="16" t="str">
        <f>[14]Março!$I$17</f>
        <v>S</v>
      </c>
      <c r="O18" s="16" t="str">
        <f>[14]Março!$I$18</f>
        <v>S</v>
      </c>
      <c r="P18" s="16" t="str">
        <f>[14]Março!$I$19</f>
        <v>NE</v>
      </c>
      <c r="Q18" s="16" t="str">
        <f>[14]Março!$I$20</f>
        <v>NE</v>
      </c>
      <c r="R18" s="16" t="str">
        <f>[14]Março!$I$21</f>
        <v>S</v>
      </c>
      <c r="S18" s="16" t="str">
        <f>[14]Março!$I$22</f>
        <v>NE</v>
      </c>
      <c r="T18" s="15" t="str">
        <f>[14]Março!$I$23</f>
        <v>SE</v>
      </c>
      <c r="U18" s="15" t="str">
        <f>[14]Março!$I$24</f>
        <v>SE</v>
      </c>
      <c r="V18" s="15" t="str">
        <f>[14]Março!$I$25</f>
        <v>L</v>
      </c>
      <c r="W18" s="15" t="str">
        <f>[14]Março!$I$26</f>
        <v>SE</v>
      </c>
      <c r="X18" s="15" t="str">
        <f>[14]Março!$I$27</f>
        <v>SE</v>
      </c>
      <c r="Y18" s="15" t="str">
        <f>[14]Março!$I$28</f>
        <v>L</v>
      </c>
      <c r="Z18" s="15" t="str">
        <f>[14]Março!$I$29</f>
        <v>NE</v>
      </c>
      <c r="AA18" s="15" t="str">
        <f>[14]Março!$I$30</f>
        <v>L</v>
      </c>
      <c r="AB18" s="15" t="str">
        <f>[14]Março!$I$31</f>
        <v>SE</v>
      </c>
      <c r="AC18" s="15" t="str">
        <f>[14]Março!$I$32</f>
        <v>L</v>
      </c>
      <c r="AD18" s="15" t="str">
        <f>[14]Março!$I$33</f>
        <v>L</v>
      </c>
      <c r="AE18" s="15" t="str">
        <f>[14]Março!$I$34</f>
        <v>L</v>
      </c>
      <c r="AF18" s="15" t="str">
        <f>[14]Março!$I$35</f>
        <v>L</v>
      </c>
      <c r="AG18" s="84" t="str">
        <f>[14]Março!$I$36</f>
        <v>NE</v>
      </c>
    </row>
    <row r="19" spans="1:33" ht="11.25" customHeight="1" x14ac:dyDescent="0.2">
      <c r="A19" s="73" t="s">
        <v>47</v>
      </c>
      <c r="B19" s="16" t="str">
        <f>[15]Março!$I$5</f>
        <v>N</v>
      </c>
      <c r="C19" s="16" t="str">
        <f>[15]Março!$I$6</f>
        <v>N</v>
      </c>
      <c r="D19" s="16" t="str">
        <f>[15]Março!$I$7</f>
        <v>N</v>
      </c>
      <c r="E19" s="16" t="str">
        <f>[15]Março!$I$8</f>
        <v>N</v>
      </c>
      <c r="F19" s="16" t="str">
        <f>[15]Março!$I$9</f>
        <v>SE</v>
      </c>
      <c r="G19" s="16" t="str">
        <f>[15]Março!$I$10</f>
        <v>S</v>
      </c>
      <c r="H19" s="16" t="str">
        <f>[15]Março!$I$11</f>
        <v>SE</v>
      </c>
      <c r="I19" s="16" t="str">
        <f>[15]Março!$I$12</f>
        <v>N</v>
      </c>
      <c r="J19" s="16" t="str">
        <f>[15]Março!$I$13</f>
        <v>N</v>
      </c>
      <c r="K19" s="16" t="str">
        <f>[15]Março!$I$14</f>
        <v>SE</v>
      </c>
      <c r="L19" s="16" t="str">
        <f>[15]Março!$I$15</f>
        <v>L</v>
      </c>
      <c r="M19" s="16" t="str">
        <f>[15]Março!$I$16</f>
        <v>SE</v>
      </c>
      <c r="N19" s="16" t="str">
        <f>[15]Março!$I$17</f>
        <v>SO</v>
      </c>
      <c r="O19" s="16" t="str">
        <f>[15]Março!$I$18</f>
        <v>NE</v>
      </c>
      <c r="P19" s="16" t="str">
        <f>[15]Março!$I$19</f>
        <v>NE</v>
      </c>
      <c r="Q19" s="16" t="str">
        <f>[15]Março!$I$20</f>
        <v>SE</v>
      </c>
      <c r="R19" s="16" t="str">
        <f>[15]Março!$I$21</f>
        <v>S</v>
      </c>
      <c r="S19" s="16" t="str">
        <f>[15]Março!$I$22</f>
        <v>SO</v>
      </c>
      <c r="T19" s="15" t="str">
        <f>[15]Março!$I$23</f>
        <v>SE</v>
      </c>
      <c r="U19" s="15" t="str">
        <f>[15]Março!$I$24</f>
        <v>SE</v>
      </c>
      <c r="V19" s="15" t="str">
        <f>[15]Março!$I$25</f>
        <v>SE</v>
      </c>
      <c r="W19" s="15" t="str">
        <f>[15]Março!$I$26</f>
        <v>N</v>
      </c>
      <c r="X19" s="15" t="str">
        <f>[15]Março!$I$27</f>
        <v>N</v>
      </c>
      <c r="Y19" s="15" t="str">
        <f>[15]Março!$I$28</f>
        <v>S</v>
      </c>
      <c r="Z19" s="15" t="str">
        <f>[15]Março!$I$29</f>
        <v>NO</v>
      </c>
      <c r="AA19" s="15" t="str">
        <f>[15]Março!$I$30</f>
        <v>N</v>
      </c>
      <c r="AB19" s="15" t="str">
        <f>[15]Março!$I$31</f>
        <v>SE</v>
      </c>
      <c r="AC19" s="15" t="str">
        <f>[15]Março!$I$32</f>
        <v>SE</v>
      </c>
      <c r="AD19" s="15" t="str">
        <f>[15]Março!$I$33</f>
        <v>L</v>
      </c>
      <c r="AE19" s="15" t="str">
        <f>[15]Março!$I$34</f>
        <v>SE</v>
      </c>
      <c r="AF19" s="15" t="str">
        <f>[15]Março!$I$35</f>
        <v>SE</v>
      </c>
      <c r="AG19" s="84" t="str">
        <f>[15]Março!$I$36</f>
        <v>SE</v>
      </c>
    </row>
    <row r="20" spans="1:33" ht="12" customHeight="1" x14ac:dyDescent="0.2">
      <c r="A20" s="73" t="s">
        <v>10</v>
      </c>
      <c r="B20" s="14" t="str">
        <f>[16]Março!$I$5</f>
        <v>S</v>
      </c>
      <c r="C20" s="14" t="str">
        <f>[16]Março!$I$6</f>
        <v>SO</v>
      </c>
      <c r="D20" s="14" t="str">
        <f>[16]Março!$I$7</f>
        <v>SO</v>
      </c>
      <c r="E20" s="14" t="str">
        <f>[16]Março!$I$8</f>
        <v>SO</v>
      </c>
      <c r="F20" s="14" t="str">
        <f>[16]Março!$I$9</f>
        <v>S</v>
      </c>
      <c r="G20" s="14" t="str">
        <f>[16]Março!$I$10</f>
        <v>S</v>
      </c>
      <c r="H20" s="14" t="str">
        <f>[16]Março!$I$11</f>
        <v>NO</v>
      </c>
      <c r="I20" s="14" t="str">
        <f>[16]Março!$I$12</f>
        <v>O</v>
      </c>
      <c r="J20" s="14" t="str">
        <f>[16]Março!$I$13</f>
        <v>SO</v>
      </c>
      <c r="K20" s="14" t="str">
        <f>[16]Março!$I$14</f>
        <v>S</v>
      </c>
      <c r="L20" s="14" t="str">
        <f>[16]Março!$I$15</f>
        <v>SO</v>
      </c>
      <c r="M20" s="14" t="str">
        <f>[16]Março!$I$16</f>
        <v>SO</v>
      </c>
      <c r="N20" s="14" t="str">
        <f>[16]Março!$I$17</f>
        <v>NE</v>
      </c>
      <c r="O20" s="14" t="str">
        <f>[16]Março!$I$18</f>
        <v>O</v>
      </c>
      <c r="P20" s="14" t="str">
        <f>[16]Março!$I$19</f>
        <v>SO</v>
      </c>
      <c r="Q20" s="14" t="str">
        <f>[16]Março!$I$20</f>
        <v>SO</v>
      </c>
      <c r="R20" s="14" t="str">
        <f>[16]Março!$I$21</f>
        <v>NE</v>
      </c>
      <c r="S20" s="14" t="str">
        <f>[16]Março!$I$22</f>
        <v>NE</v>
      </c>
      <c r="T20" s="15" t="str">
        <f>[16]Março!$I$23</f>
        <v>NO</v>
      </c>
      <c r="U20" s="15" t="str">
        <f>[16]Março!$I$24</f>
        <v>NO</v>
      </c>
      <c r="V20" s="15" t="str">
        <f>[16]Março!$I$25</f>
        <v>NO</v>
      </c>
      <c r="W20" s="15" t="str">
        <f>[16]Março!$I$26</f>
        <v>O</v>
      </c>
      <c r="X20" s="15" t="str">
        <f>[16]Março!$I$27</f>
        <v>NO</v>
      </c>
      <c r="Y20" s="15" t="str">
        <f>[16]Março!$I$28</f>
        <v>NO</v>
      </c>
      <c r="Z20" s="15" t="str">
        <f>[16]Março!$I$29</f>
        <v>NO</v>
      </c>
      <c r="AA20" s="15" t="str">
        <f>[16]Março!$I$30</f>
        <v>NO</v>
      </c>
      <c r="AB20" s="15" t="str">
        <f>[16]Março!$I$31</f>
        <v>NO</v>
      </c>
      <c r="AC20" s="15" t="str">
        <f>[16]Março!$I$32</f>
        <v>NO</v>
      </c>
      <c r="AD20" s="15" t="str">
        <f>[16]Março!$I$33</f>
        <v>NO</v>
      </c>
      <c r="AE20" s="15" t="str">
        <f>[16]Março!$I$34</f>
        <v>NO</v>
      </c>
      <c r="AF20" s="15" t="str">
        <f>[16]Março!$I$35</f>
        <v>NO</v>
      </c>
      <c r="AG20" s="84" t="str">
        <f>[16]Março!$I$36</f>
        <v>NO</v>
      </c>
    </row>
    <row r="21" spans="1:33" ht="11.25" customHeight="1" x14ac:dyDescent="0.2">
      <c r="A21" s="73" t="s">
        <v>11</v>
      </c>
      <c r="B21" s="16" t="str">
        <f>[17]Março!$I$5</f>
        <v>NE</v>
      </c>
      <c r="C21" s="16" t="str">
        <f>[17]Março!$I$6</f>
        <v>NE</v>
      </c>
      <c r="D21" s="16" t="str">
        <f>[17]Março!$I$7</f>
        <v>NE</v>
      </c>
      <c r="E21" s="16" t="str">
        <f>[17]Março!$I$8</f>
        <v>NE</v>
      </c>
      <c r="F21" s="16" t="str">
        <f>[17]Março!$I$9</f>
        <v>NE</v>
      </c>
      <c r="G21" s="16" t="str">
        <f>[17]Março!$I$10</f>
        <v>NE</v>
      </c>
      <c r="H21" s="16" t="str">
        <f>[17]Março!$I$11</f>
        <v>SO</v>
      </c>
      <c r="I21" s="16" t="str">
        <f>[17]Março!$I$12</f>
        <v>NE</v>
      </c>
      <c r="J21" s="16" t="str">
        <f>[17]Março!$I$13</f>
        <v>L</v>
      </c>
      <c r="K21" s="16" t="str">
        <f>[17]Março!$I$14</f>
        <v>NE</v>
      </c>
      <c r="L21" s="16" t="str">
        <f>[17]Março!$I$15</f>
        <v>SO</v>
      </c>
      <c r="M21" s="16" t="str">
        <f>[17]Março!$I$16</f>
        <v>NE</v>
      </c>
      <c r="N21" s="16" t="str">
        <f>[17]Março!$I$17</f>
        <v>O</v>
      </c>
      <c r="O21" s="16" t="str">
        <f>[17]Março!$I$18</f>
        <v>SO</v>
      </c>
      <c r="P21" s="16" t="str">
        <f>[17]Março!$I$19</f>
        <v>SO</v>
      </c>
      <c r="Q21" s="16" t="str">
        <f>[17]Março!$I$20</f>
        <v>NE</v>
      </c>
      <c r="R21" s="16" t="str">
        <f>[17]Março!$I$21</f>
        <v>NO</v>
      </c>
      <c r="S21" s="16" t="str">
        <f>[17]Março!$I$22</f>
        <v>O</v>
      </c>
      <c r="T21" s="15" t="str">
        <f>[17]Março!$I$23</f>
        <v>SO</v>
      </c>
      <c r="U21" s="15" t="str">
        <f>[17]Março!$I$24</f>
        <v>SO</v>
      </c>
      <c r="V21" s="15" t="str">
        <f>[17]Março!$I$25</f>
        <v>SO</v>
      </c>
      <c r="W21" s="15" t="str">
        <f>[17]Março!$I$26</f>
        <v>SO</v>
      </c>
      <c r="X21" s="15" t="str">
        <f>[17]Março!$I$27</f>
        <v>SO</v>
      </c>
      <c r="Y21" s="15" t="str">
        <f>[17]Março!$I$28</f>
        <v>N</v>
      </c>
      <c r="Z21" s="15" t="str">
        <f>[17]Março!$I$29</f>
        <v>NE</v>
      </c>
      <c r="AA21" s="15" t="str">
        <f>[17]Março!$I$30</f>
        <v>O</v>
      </c>
      <c r="AB21" s="15" t="str">
        <f>[17]Março!$I$31</f>
        <v>SO</v>
      </c>
      <c r="AC21" s="15" t="str">
        <f>[17]Março!$I$32</f>
        <v>SO</v>
      </c>
      <c r="AD21" s="15" t="str">
        <f>[17]Março!$I$33</f>
        <v>SO</v>
      </c>
      <c r="AE21" s="15" t="str">
        <f>[17]Março!$I$34</f>
        <v>SO</v>
      </c>
      <c r="AF21" s="15" t="str">
        <f>[17]Março!$I$35</f>
        <v>SO</v>
      </c>
      <c r="AG21" s="84" t="str">
        <f>[17]Março!$I$36</f>
        <v>SO</v>
      </c>
    </row>
    <row r="22" spans="1:33" ht="11.25" customHeight="1" x14ac:dyDescent="0.2">
      <c r="A22" s="73" t="s">
        <v>12</v>
      </c>
      <c r="B22" s="16" t="str">
        <f>[18]Março!$I$5</f>
        <v>O</v>
      </c>
      <c r="C22" s="16" t="str">
        <f>[18]Março!$I$6</f>
        <v>NE</v>
      </c>
      <c r="D22" s="16" t="str">
        <f>[18]Março!$I$7</f>
        <v>NE</v>
      </c>
      <c r="E22" s="16" t="str">
        <f>[18]Março!$I$8</f>
        <v>NE</v>
      </c>
      <c r="F22" s="16" t="str">
        <f>[18]Março!$I$9</f>
        <v>O</v>
      </c>
      <c r="G22" s="16" t="str">
        <f>[18]Março!$I$10</f>
        <v>N</v>
      </c>
      <c r="H22" s="16" t="str">
        <f>[18]Março!$I$11</f>
        <v>NE</v>
      </c>
      <c r="I22" s="16" t="str">
        <f>[18]Março!$I$12</f>
        <v>N</v>
      </c>
      <c r="J22" s="16" t="str">
        <f>[18]Março!$I$13</f>
        <v>N</v>
      </c>
      <c r="K22" s="16" t="str">
        <f>[18]Março!$I$14</f>
        <v>N</v>
      </c>
      <c r="L22" s="16" t="str">
        <f>[18]Março!$I$15</f>
        <v>NE</v>
      </c>
      <c r="M22" s="16" t="str">
        <f>[18]Março!$I$16</f>
        <v>S</v>
      </c>
      <c r="N22" s="16" t="str">
        <f>[18]Março!$I$17</f>
        <v>S</v>
      </c>
      <c r="O22" s="16" t="str">
        <f>[18]Março!$I$18</f>
        <v>S</v>
      </c>
      <c r="P22" s="16" t="str">
        <f>[18]Março!$I$19</f>
        <v>NE</v>
      </c>
      <c r="Q22" s="16" t="str">
        <f>[18]Março!$I$20</f>
        <v>N</v>
      </c>
      <c r="R22" s="16" t="str">
        <f>[18]Março!$I$21</f>
        <v>S</v>
      </c>
      <c r="S22" s="16" t="str">
        <f>[18]Março!$I$22</f>
        <v>S</v>
      </c>
      <c r="T22" s="16" t="str">
        <f>[18]Março!$I$23</f>
        <v>S</v>
      </c>
      <c r="U22" s="16" t="str">
        <f>[18]Março!$I$24</f>
        <v>S</v>
      </c>
      <c r="V22" s="16" t="str">
        <f>[18]Março!$I$25</f>
        <v>S</v>
      </c>
      <c r="W22" s="16" t="str">
        <f>[18]Março!$I$26</f>
        <v>S</v>
      </c>
      <c r="X22" s="16" t="str">
        <f>[18]Março!$I$27</f>
        <v>O</v>
      </c>
      <c r="Y22" s="16" t="str">
        <f>[18]Março!$I$28</f>
        <v>S</v>
      </c>
      <c r="Z22" s="16" t="str">
        <f>[18]Março!$I$29</f>
        <v>O</v>
      </c>
      <c r="AA22" s="16" t="str">
        <f>[18]Março!$I$30</f>
        <v>SO</v>
      </c>
      <c r="AB22" s="16" t="str">
        <f>[18]Março!$I$31</f>
        <v>S</v>
      </c>
      <c r="AC22" s="16" t="str">
        <f>[18]Março!$I$32</f>
        <v>S</v>
      </c>
      <c r="AD22" s="16" t="str">
        <f>[18]Março!$I$33</f>
        <v>S</v>
      </c>
      <c r="AE22" s="16" t="str">
        <f>[18]Março!$I$34</f>
        <v>S</v>
      </c>
      <c r="AF22" s="16" t="str">
        <f>[18]Março!$I$35</f>
        <v>S</v>
      </c>
      <c r="AG22" s="83" t="str">
        <f>[18]Março!$I$36</f>
        <v>S</v>
      </c>
    </row>
    <row r="23" spans="1:33" ht="12.75" customHeight="1" x14ac:dyDescent="0.2">
      <c r="A23" s="73" t="s">
        <v>13</v>
      </c>
      <c r="B23" s="15" t="str">
        <f>[19]Março!$I$5</f>
        <v>N</v>
      </c>
      <c r="C23" s="15" t="str">
        <f>[19]Março!$I$6</f>
        <v>NO</v>
      </c>
      <c r="D23" s="15" t="str">
        <f>[19]Março!$I$7</f>
        <v>N</v>
      </c>
      <c r="E23" s="15" t="str">
        <f>[19]Março!$I$8</f>
        <v>N</v>
      </c>
      <c r="F23" s="15" t="str">
        <f>[19]Março!$I$9</f>
        <v>N</v>
      </c>
      <c r="G23" s="15" t="str">
        <f>[19]Março!$I$10</f>
        <v>NE</v>
      </c>
      <c r="H23" s="15" t="str">
        <f>[19]Março!$I$11</f>
        <v>N</v>
      </c>
      <c r="I23" s="15" t="str">
        <f>[19]Março!$I$12</f>
        <v>NO</v>
      </c>
      <c r="J23" s="15" t="str">
        <f>[19]Março!$I$13</f>
        <v>N</v>
      </c>
      <c r="K23" s="15" t="str">
        <f>[19]Março!$I$14</f>
        <v>NO</v>
      </c>
      <c r="L23" s="15" t="str">
        <f>[19]Março!$I$15</f>
        <v>NE</v>
      </c>
      <c r="M23" s="15" t="str">
        <f>[19]Março!$I$16</f>
        <v>N</v>
      </c>
      <c r="N23" s="15" t="str">
        <f>[19]Março!$I$17</f>
        <v>S</v>
      </c>
      <c r="O23" s="15" t="str">
        <f>[19]Março!$I$18</f>
        <v>SO</v>
      </c>
      <c r="P23" s="15" t="str">
        <f>[19]Março!$I$19</f>
        <v>N</v>
      </c>
      <c r="Q23" s="15" t="str">
        <f>[19]Março!$I$20</f>
        <v>N</v>
      </c>
      <c r="R23" s="15" t="str">
        <f>[19]Março!$I$21</f>
        <v>S</v>
      </c>
      <c r="S23" s="15" t="str">
        <f>[19]Março!$I$22</f>
        <v>S</v>
      </c>
      <c r="T23" s="15" t="str">
        <f>[19]Março!$I$23</f>
        <v>S</v>
      </c>
      <c r="U23" s="15" t="str">
        <f>[19]Março!$I$24</f>
        <v>SE</v>
      </c>
      <c r="V23" s="15" t="str">
        <f>[19]Março!$I$25</f>
        <v>NE</v>
      </c>
      <c r="W23" s="15" t="str">
        <f>[19]Março!$I$26</f>
        <v>SO</v>
      </c>
      <c r="X23" s="15" t="str">
        <f>[19]Março!$I$27</f>
        <v>SO</v>
      </c>
      <c r="Y23" s="15" t="str">
        <f>[19]Março!$I$28</f>
        <v>S</v>
      </c>
      <c r="Z23" s="15" t="str">
        <f>[19]Março!$I$29</f>
        <v>O</v>
      </c>
      <c r="AA23" s="15" t="str">
        <f>[19]Março!$I$30</f>
        <v>N</v>
      </c>
      <c r="AB23" s="15" t="str">
        <f>[19]Março!$I$31</f>
        <v>NE</v>
      </c>
      <c r="AC23" s="15" t="str">
        <f>[19]Março!$I$32</f>
        <v>O</v>
      </c>
      <c r="AD23" s="15" t="str">
        <f>[19]Março!$I$33</f>
        <v>NE</v>
      </c>
      <c r="AE23" s="15" t="str">
        <f>[19]Março!$I$34</f>
        <v>NE</v>
      </c>
      <c r="AF23" s="15" t="str">
        <f>[19]Março!$I$35</f>
        <v>NE</v>
      </c>
      <c r="AG23" s="84" t="str">
        <f>[19]Março!$I$36</f>
        <v>N</v>
      </c>
    </row>
    <row r="24" spans="1:33" ht="12" customHeight="1" x14ac:dyDescent="0.2">
      <c r="A24" s="73" t="s">
        <v>14</v>
      </c>
      <c r="B24" s="16" t="str">
        <f>[20]Março!$I$5</f>
        <v>*</v>
      </c>
      <c r="C24" s="16" t="str">
        <f>[20]Março!$I$6</f>
        <v>*</v>
      </c>
      <c r="D24" s="16" t="str">
        <f>[20]Março!$I$7</f>
        <v>*</v>
      </c>
      <c r="E24" s="16" t="str">
        <f>[20]Março!$I$8</f>
        <v>*</v>
      </c>
      <c r="F24" s="16" t="str">
        <f>[20]Março!$I$9</f>
        <v>*</v>
      </c>
      <c r="G24" s="16" t="str">
        <f>[20]Março!$I$10</f>
        <v>*</v>
      </c>
      <c r="H24" s="16" t="str">
        <f>[20]Março!$I$11</f>
        <v>*</v>
      </c>
      <c r="I24" s="16" t="str">
        <f>[20]Março!$I$12</f>
        <v>*</v>
      </c>
      <c r="J24" s="16" t="str">
        <f>[20]Março!$I$13</f>
        <v>*</v>
      </c>
      <c r="K24" s="16" t="str">
        <f>[20]Março!$I$14</f>
        <v>NE</v>
      </c>
      <c r="L24" s="16" t="str">
        <f>[20]Março!$I$15</f>
        <v>L</v>
      </c>
      <c r="M24" s="16" t="str">
        <f>[20]Março!$I$16</f>
        <v>NE</v>
      </c>
      <c r="N24" s="16" t="str">
        <f>[20]Março!$I$17</f>
        <v>L</v>
      </c>
      <c r="O24" s="16" t="str">
        <f>[20]Março!$I$18</f>
        <v>SO</v>
      </c>
      <c r="P24" s="16" t="str">
        <f>[20]Março!$I$19</f>
        <v>NE</v>
      </c>
      <c r="Q24" s="16" t="str">
        <f>[20]Março!$I$20</f>
        <v>N</v>
      </c>
      <c r="R24" s="16" t="str">
        <f>[20]Março!$I$21</f>
        <v>O</v>
      </c>
      <c r="S24" s="16" t="str">
        <f>[20]Março!$I$22</f>
        <v>S</v>
      </c>
      <c r="T24" s="16" t="str">
        <f>[20]Março!$I$23</f>
        <v>SE</v>
      </c>
      <c r="U24" s="16" t="str">
        <f>[20]Março!$I$24</f>
        <v>SE</v>
      </c>
      <c r="V24" s="16" t="str">
        <f>[20]Março!$I$25</f>
        <v>SE</v>
      </c>
      <c r="W24" s="16" t="str">
        <f>[20]Março!$I$26</f>
        <v>SE</v>
      </c>
      <c r="X24" s="16" t="str">
        <f>[20]Março!$I$27</f>
        <v>SE</v>
      </c>
      <c r="Y24" s="16" t="str">
        <f>[20]Março!$I$28</f>
        <v>SE</v>
      </c>
      <c r="Z24" s="16" t="str">
        <f>[20]Março!$I$29</f>
        <v>S</v>
      </c>
      <c r="AA24" s="16" t="str">
        <f>[20]Março!$I$30</f>
        <v>NE</v>
      </c>
      <c r="AB24" s="16" t="str">
        <f>[20]Março!$I$31</f>
        <v>N</v>
      </c>
      <c r="AC24" s="16" t="str">
        <f>[20]Março!$I$32</f>
        <v>S</v>
      </c>
      <c r="AD24" s="16" t="str">
        <f>[20]Março!$I$33</f>
        <v>SE</v>
      </c>
      <c r="AE24" s="16" t="str">
        <f>[20]Março!$I$34</f>
        <v>SE</v>
      </c>
      <c r="AF24" s="16" t="str">
        <f>[20]Março!$I$35</f>
        <v>SE</v>
      </c>
      <c r="AG24" s="83" t="s">
        <v>140</v>
      </c>
    </row>
    <row r="25" spans="1:33" ht="11.25" customHeight="1" x14ac:dyDescent="0.2">
      <c r="A25" s="73" t="s">
        <v>15</v>
      </c>
      <c r="B25" s="16" t="str">
        <f>[21]Março!$I$5</f>
        <v>NO</v>
      </c>
      <c r="C25" s="16" t="str">
        <f>[21]Março!$I$6</f>
        <v>NO</v>
      </c>
      <c r="D25" s="16" t="str">
        <f>[21]Março!$I$7</f>
        <v>NO</v>
      </c>
      <c r="E25" s="16" t="str">
        <f>[21]Março!$I$8</f>
        <v>NO</v>
      </c>
      <c r="F25" s="16" t="str">
        <f>[21]Março!$I$9</f>
        <v>NO</v>
      </c>
      <c r="G25" s="16" t="str">
        <f>[21]Março!$I$10</f>
        <v>NO</v>
      </c>
      <c r="H25" s="16" t="str">
        <f>[21]Março!$I$11</f>
        <v>NO</v>
      </c>
      <c r="I25" s="16" t="str">
        <f>[21]Março!$I$12</f>
        <v>NO</v>
      </c>
      <c r="J25" s="16" t="str">
        <f>[21]Março!$I$13</f>
        <v>N</v>
      </c>
      <c r="K25" s="16" t="str">
        <f>[21]Março!$I$14</f>
        <v>NO</v>
      </c>
      <c r="L25" s="16" t="str">
        <f>[21]Março!$I$15</f>
        <v>NO</v>
      </c>
      <c r="M25" s="16" t="str">
        <f>[21]Março!$I$16</f>
        <v>NO</v>
      </c>
      <c r="N25" s="16" t="str">
        <f>[21]Março!$I$17</f>
        <v>SO</v>
      </c>
      <c r="O25" s="16" t="str">
        <f>[21]Março!$I$18</f>
        <v>NO</v>
      </c>
      <c r="P25" s="16" t="str">
        <f>[21]Março!$I$19</f>
        <v>NO</v>
      </c>
      <c r="Q25" s="16" t="str">
        <f>[21]Março!$I$20</f>
        <v>NO</v>
      </c>
      <c r="R25" s="16" t="str">
        <f>[21]Março!$I$21</f>
        <v>S</v>
      </c>
      <c r="S25" s="16" t="str">
        <f>[21]Março!$I$22</f>
        <v>S</v>
      </c>
      <c r="T25" s="16" t="str">
        <f>[21]Março!$I$23</f>
        <v>O</v>
      </c>
      <c r="U25" s="16" t="str">
        <f>[21]Março!$I$24</f>
        <v>NO</v>
      </c>
      <c r="V25" s="16" t="str">
        <f>[21]Março!$I$25</f>
        <v>O</v>
      </c>
      <c r="W25" s="16" t="str">
        <f>[21]Março!$I$26</f>
        <v>NO</v>
      </c>
      <c r="X25" s="16" t="str">
        <f>[21]Março!$I$27</f>
        <v>NO</v>
      </c>
      <c r="Y25" s="16" t="str">
        <f>[21]Março!$I$28</f>
        <v>NO</v>
      </c>
      <c r="Z25" s="16" t="str">
        <f>[21]Março!$I$29</f>
        <v>NO</v>
      </c>
      <c r="AA25" s="16" t="str">
        <f>[21]Março!$I$30</f>
        <v>NO</v>
      </c>
      <c r="AB25" s="16" t="str">
        <f>[21]Março!$I$31</f>
        <v>NO</v>
      </c>
      <c r="AC25" s="16" t="str">
        <f>[21]Março!$I$32</f>
        <v>O</v>
      </c>
      <c r="AD25" s="16" t="str">
        <f>[21]Março!$I$33</f>
        <v>O</v>
      </c>
      <c r="AE25" s="16" t="str">
        <f>[21]Março!$I$34</f>
        <v>NO</v>
      </c>
      <c r="AF25" s="16" t="str">
        <f>[21]Março!$I$35</f>
        <v>NO</v>
      </c>
      <c r="AG25" s="83" t="str">
        <f>[21]Março!$I$36</f>
        <v>NO</v>
      </c>
    </row>
    <row r="26" spans="1:33" ht="12" customHeight="1" x14ac:dyDescent="0.2">
      <c r="A26" s="73" t="s">
        <v>16</v>
      </c>
      <c r="B26" s="17" t="str">
        <f>[22]Março!$I$5</f>
        <v>N</v>
      </c>
      <c r="C26" s="17" t="str">
        <f>[22]Março!$I$6</f>
        <v>N</v>
      </c>
      <c r="D26" s="17" t="str">
        <f>[22]Março!$I$7</f>
        <v>N</v>
      </c>
      <c r="E26" s="17" t="str">
        <f>[22]Março!$I$8</f>
        <v>N</v>
      </c>
      <c r="F26" s="17" t="str">
        <f>[22]Março!$I$9</f>
        <v>SO</v>
      </c>
      <c r="G26" s="17" t="str">
        <f>[22]Março!$I$10</f>
        <v>NE</v>
      </c>
      <c r="H26" s="17" t="str">
        <f>[22]Março!$I$11</f>
        <v>O</v>
      </c>
      <c r="I26" s="17" t="str">
        <f>[22]Março!$I$12</f>
        <v>N</v>
      </c>
      <c r="J26" s="17" t="str">
        <f>[22]Março!$I$13</f>
        <v>N</v>
      </c>
      <c r="K26" s="17" t="str">
        <f>[22]Março!$I$14</f>
        <v>NE</v>
      </c>
      <c r="L26" s="17" t="str">
        <f>[22]Março!$I$15</f>
        <v>N</v>
      </c>
      <c r="M26" s="17" t="str">
        <f>[22]Março!$I$16</f>
        <v>N</v>
      </c>
      <c r="N26" s="17" t="str">
        <f>[22]Março!$I$17</f>
        <v>S</v>
      </c>
      <c r="O26" s="17" t="str">
        <f>[22]Março!$I$18</f>
        <v>S</v>
      </c>
      <c r="P26" s="17" t="str">
        <f>[22]Março!$I$19</f>
        <v>N</v>
      </c>
      <c r="Q26" s="17" t="str">
        <f>[22]Março!$I$20</f>
        <v>S</v>
      </c>
      <c r="R26" s="17" t="str">
        <f>[22]Março!$I$21</f>
        <v>S</v>
      </c>
      <c r="S26" s="17" t="str">
        <f>[22]Março!$I$22</f>
        <v>S</v>
      </c>
      <c r="T26" s="17" t="str">
        <f>[22]Março!$I$23</f>
        <v>S</v>
      </c>
      <c r="U26" s="17" t="str">
        <f>[22]Março!$I$24</f>
        <v>S</v>
      </c>
      <c r="V26" s="17" t="str">
        <f>[22]Março!$I$25</f>
        <v>SE</v>
      </c>
      <c r="W26" s="17" t="str">
        <f>[22]Março!$I$26</f>
        <v>N</v>
      </c>
      <c r="X26" s="17" t="str">
        <f>[22]Março!$I$27</f>
        <v>SO</v>
      </c>
      <c r="Y26" s="17" t="str">
        <f>[22]Março!$I$28</f>
        <v>S</v>
      </c>
      <c r="Z26" s="17" t="str">
        <f>[22]Março!$I$29</f>
        <v>NO</v>
      </c>
      <c r="AA26" s="17" t="str">
        <f>[22]Março!$I$30</f>
        <v>NE</v>
      </c>
      <c r="AB26" s="17" t="str">
        <f>[22]Março!$I$31</f>
        <v>SE</v>
      </c>
      <c r="AC26" s="17" t="str">
        <f>[22]Março!$I$32</f>
        <v>S</v>
      </c>
      <c r="AD26" s="17" t="str">
        <f>[22]Março!$I$33</f>
        <v>SE</v>
      </c>
      <c r="AE26" s="17" t="str">
        <f>[22]Março!$I$34</f>
        <v>L</v>
      </c>
      <c r="AF26" s="17" t="str">
        <f>[22]Março!$I$35</f>
        <v>L</v>
      </c>
      <c r="AG26" s="85" t="str">
        <f>[22]Março!$I$36</f>
        <v>N</v>
      </c>
    </row>
    <row r="27" spans="1:33" ht="12" customHeight="1" x14ac:dyDescent="0.2">
      <c r="A27" s="73" t="s">
        <v>17</v>
      </c>
      <c r="B27" s="16" t="str">
        <f>[23]Março!$I$5</f>
        <v>O</v>
      </c>
      <c r="C27" s="16" t="str">
        <f>[23]Março!$I$6</f>
        <v>O</v>
      </c>
      <c r="D27" s="16" t="str">
        <f>[23]Março!$I$7</f>
        <v>NO</v>
      </c>
      <c r="E27" s="16" t="str">
        <f>[23]Março!$I$8</f>
        <v>O</v>
      </c>
      <c r="F27" s="16" t="str">
        <f>[23]Março!$I$9</f>
        <v>O</v>
      </c>
      <c r="G27" s="16" t="str">
        <f>[23]Março!$I$10</f>
        <v>NO</v>
      </c>
      <c r="H27" s="16" t="str">
        <f>[23]Março!$I$11</f>
        <v>O</v>
      </c>
      <c r="I27" s="16" t="str">
        <f>[23]Março!$I$12</f>
        <v>O</v>
      </c>
      <c r="J27" s="16" t="str">
        <f>[23]Março!$I$13</f>
        <v>O</v>
      </c>
      <c r="K27" s="16" t="str">
        <f>[23]Março!$I$14</f>
        <v>O</v>
      </c>
      <c r="L27" s="16" t="str">
        <f>[23]Março!$I$15</f>
        <v>N</v>
      </c>
      <c r="M27" s="16" t="str">
        <f>[23]Março!$I$16</f>
        <v>NO</v>
      </c>
      <c r="N27" s="16" t="str">
        <f>[23]Março!$I$17</f>
        <v>SE</v>
      </c>
      <c r="O27" s="16" t="str">
        <f>[23]Março!$I$18</f>
        <v>NE</v>
      </c>
      <c r="P27" s="16" t="str">
        <f>[23]Março!$I$19</f>
        <v>N</v>
      </c>
      <c r="Q27" s="16" t="str">
        <f>[23]Março!$I$20</f>
        <v>NO</v>
      </c>
      <c r="R27" s="16" t="str">
        <f>[23]Março!$I$21</f>
        <v>SE</v>
      </c>
      <c r="S27" s="16" t="str">
        <f>[23]Março!$I$22</f>
        <v>SE</v>
      </c>
      <c r="T27" s="16" t="str">
        <f>[23]Março!$I$23</f>
        <v>L</v>
      </c>
      <c r="U27" s="16" t="str">
        <f>[23]Março!$I$24</f>
        <v>L</v>
      </c>
      <c r="V27" s="16" t="str">
        <f>[23]Março!$I$25</f>
        <v>NE</v>
      </c>
      <c r="W27" s="16" t="str">
        <f>[23]Março!$I$26</f>
        <v>L</v>
      </c>
      <c r="X27" s="16" t="str">
        <f>[23]Março!$I$27</f>
        <v>L</v>
      </c>
      <c r="Y27" s="16" t="str">
        <f>[23]Março!$I$28</f>
        <v>L</v>
      </c>
      <c r="Z27" s="16" t="str">
        <f>[23]Março!$I$29</f>
        <v>O</v>
      </c>
      <c r="AA27" s="16" t="str">
        <f>[23]Março!$I$30</f>
        <v>N</v>
      </c>
      <c r="AB27" s="16" t="str">
        <f>[23]Março!$I$31</f>
        <v>L</v>
      </c>
      <c r="AC27" s="16" t="str">
        <f>[23]Março!$I$32</f>
        <v>L</v>
      </c>
      <c r="AD27" s="16" t="str">
        <f>[23]Março!$I$33</f>
        <v>L</v>
      </c>
      <c r="AE27" s="16" t="str">
        <f>[23]Março!$I$34</f>
        <v>NE</v>
      </c>
      <c r="AF27" s="16" t="str">
        <f>[23]Março!$I$35</f>
        <v>NE</v>
      </c>
      <c r="AG27" s="83" t="str">
        <f>[23]Março!$I$36</f>
        <v>O</v>
      </c>
    </row>
    <row r="28" spans="1:33" ht="12" customHeight="1" x14ac:dyDescent="0.2">
      <c r="A28" s="73" t="s">
        <v>18</v>
      </c>
      <c r="B28" s="16" t="str">
        <f>[24]Março!$I$5</f>
        <v>NO</v>
      </c>
      <c r="C28" s="16" t="str">
        <f>[24]Março!$I$6</f>
        <v>N</v>
      </c>
      <c r="D28" s="16" t="str">
        <f>[24]Março!$I$7</f>
        <v>N</v>
      </c>
      <c r="E28" s="16" t="str">
        <f>[24]Março!$I$8</f>
        <v>NE</v>
      </c>
      <c r="F28" s="16" t="str">
        <f>[24]Março!$I$9</f>
        <v>NO</v>
      </c>
      <c r="G28" s="16" t="str">
        <f>[24]Março!$I$10</f>
        <v>NE</v>
      </c>
      <c r="H28" s="16" t="str">
        <f>[24]Março!$I$11</f>
        <v>O</v>
      </c>
      <c r="I28" s="16" t="str">
        <f>[24]Março!$I$12</f>
        <v>N</v>
      </c>
      <c r="J28" s="16" t="str">
        <f>[24]Março!$I$13</f>
        <v>N</v>
      </c>
      <c r="K28" s="16" t="str">
        <f>[24]Março!$I$14</f>
        <v>O</v>
      </c>
      <c r="L28" s="16" t="str">
        <f>[24]Março!$I$15</f>
        <v>L</v>
      </c>
      <c r="M28" s="16" t="str">
        <f>[24]Março!$I$16</f>
        <v>L</v>
      </c>
      <c r="N28" s="16" t="str">
        <f>[24]Março!$I$17</f>
        <v>S</v>
      </c>
      <c r="O28" s="16" t="str">
        <f>[24]Março!$I$18</f>
        <v>L</v>
      </c>
      <c r="P28" s="16" t="str">
        <f>[24]Março!$I$19</f>
        <v>L</v>
      </c>
      <c r="Q28" s="16" t="str">
        <f>[24]Março!$I$20</f>
        <v>N</v>
      </c>
      <c r="R28" s="16" t="str">
        <f>[24]Março!$I$21</f>
        <v>S</v>
      </c>
      <c r="S28" s="16" t="str">
        <f>[24]Março!$I$22</f>
        <v>L</v>
      </c>
      <c r="T28" s="16" t="str">
        <f>[24]Março!$I$23</f>
        <v>L</v>
      </c>
      <c r="U28" s="16" t="str">
        <f>[24]Março!$I$24</f>
        <v>L</v>
      </c>
      <c r="V28" s="16" t="str">
        <f>[24]Março!$I$25</f>
        <v>L</v>
      </c>
      <c r="W28" s="16" t="str">
        <f>[24]Março!$I$26</f>
        <v>L</v>
      </c>
      <c r="X28" s="16" t="str">
        <f>[24]Março!$I$27</f>
        <v>L</v>
      </c>
      <c r="Y28" s="16" t="str">
        <f>[24]Março!$I$28</f>
        <v>L</v>
      </c>
      <c r="Z28" s="16" t="str">
        <f>[24]Março!$I$29</f>
        <v>L</v>
      </c>
      <c r="AA28" s="16" t="str">
        <f>[24]Março!$I$30</f>
        <v>S</v>
      </c>
      <c r="AB28" s="16" t="str">
        <f>[24]Março!$I$31</f>
        <v>L</v>
      </c>
      <c r="AC28" s="16" t="str">
        <f>[24]Março!$I$32</f>
        <v>L</v>
      </c>
      <c r="AD28" s="16" t="str">
        <f>[24]Março!$I$33</f>
        <v>L</v>
      </c>
      <c r="AE28" s="16" t="str">
        <f>[24]Março!$I$34</f>
        <v>L</v>
      </c>
      <c r="AF28" s="16" t="str">
        <f>[24]Março!$I$35</f>
        <v>L</v>
      </c>
      <c r="AG28" s="83" t="str">
        <f>[24]Março!$I$36</f>
        <v>L</v>
      </c>
    </row>
    <row r="29" spans="1:33" ht="12.75" customHeight="1" x14ac:dyDescent="0.2">
      <c r="A29" s="73" t="s">
        <v>19</v>
      </c>
      <c r="B29" s="16" t="str">
        <f>[25]Março!$I$5</f>
        <v>S</v>
      </c>
      <c r="C29" s="16" t="str">
        <f>[25]Março!$I$6</f>
        <v>N</v>
      </c>
      <c r="D29" s="16" t="str">
        <f>[25]Março!$I$7</f>
        <v>NE</v>
      </c>
      <c r="E29" s="16" t="str">
        <f>[25]Março!$I$8</f>
        <v>NE</v>
      </c>
      <c r="F29" s="16" t="str">
        <f>[25]Março!$I$9</f>
        <v>NO</v>
      </c>
      <c r="G29" s="16" t="str">
        <f>[25]Março!$I$10</f>
        <v>N</v>
      </c>
      <c r="H29" s="16" t="str">
        <f>[25]Março!$I$11</f>
        <v>L</v>
      </c>
      <c r="I29" s="16" t="str">
        <f>[25]Março!$I$12</f>
        <v>NE</v>
      </c>
      <c r="J29" s="16" t="str">
        <f>[25]Março!$I$13</f>
        <v>N</v>
      </c>
      <c r="K29" s="16" t="str">
        <f>[25]Março!$I$14</f>
        <v>N</v>
      </c>
      <c r="L29" s="16" t="str">
        <f>[25]Março!$I$15</f>
        <v>NE</v>
      </c>
      <c r="M29" s="16" t="str">
        <f>[25]Março!$I$16</f>
        <v>N</v>
      </c>
      <c r="N29" s="16" t="str">
        <f>[25]Março!$I$17</f>
        <v>S</v>
      </c>
      <c r="O29" s="16" t="str">
        <f>[25]Março!$I$18</f>
        <v>S</v>
      </c>
      <c r="P29" s="16" t="str">
        <f>[25]Março!$I$19</f>
        <v>NE</v>
      </c>
      <c r="Q29" s="16" t="str">
        <f>[25]Março!$I$20</f>
        <v>S</v>
      </c>
      <c r="R29" s="16" t="str">
        <f>[25]Março!$I$21</f>
        <v>S</v>
      </c>
      <c r="S29" s="16" t="str">
        <f>[25]Março!$I$22</f>
        <v>S</v>
      </c>
      <c r="T29" s="16" t="str">
        <f>[25]Março!$I$23</f>
        <v>L</v>
      </c>
      <c r="U29" s="16" t="str">
        <f>[25]Março!$I$24</f>
        <v>L</v>
      </c>
      <c r="V29" s="16" t="str">
        <f>[25]Março!$I$25</f>
        <v>SE</v>
      </c>
      <c r="W29" s="16" t="str">
        <f>[25]Março!$I$26</f>
        <v>SE</v>
      </c>
      <c r="X29" s="16" t="str">
        <f>[25]Março!$I$27</f>
        <v>SE</v>
      </c>
      <c r="Y29" s="16" t="str">
        <f>[25]Março!$I$28</f>
        <v>SE</v>
      </c>
      <c r="Z29" s="16" t="str">
        <f>[25]Março!$I$29</f>
        <v>SE</v>
      </c>
      <c r="AA29" s="16" t="str">
        <f>[25]Março!$I$30</f>
        <v>SE</v>
      </c>
      <c r="AB29" s="16" t="str">
        <f>[25]Março!$I$31</f>
        <v>L</v>
      </c>
      <c r="AC29" s="16" t="str">
        <f>[25]Março!$I$32</f>
        <v>SE</v>
      </c>
      <c r="AD29" s="16" t="str">
        <f>[25]Março!$I$33</f>
        <v>SE</v>
      </c>
      <c r="AE29" s="16" t="str">
        <f>[25]Março!$I$34</f>
        <v>L</v>
      </c>
      <c r="AF29" s="16" t="str">
        <f>[25]Março!$I$35</f>
        <v>SE</v>
      </c>
      <c r="AG29" s="83" t="str">
        <f>[25]Março!$I$36</f>
        <v>SE</v>
      </c>
    </row>
    <row r="30" spans="1:33" ht="12.75" customHeight="1" x14ac:dyDescent="0.2">
      <c r="A30" s="73" t="s">
        <v>31</v>
      </c>
      <c r="B30" s="16" t="str">
        <f>[26]Março!$I$5</f>
        <v>NO</v>
      </c>
      <c r="C30" s="16" t="str">
        <f>[26]Março!$I$6</f>
        <v>NO</v>
      </c>
      <c r="D30" s="16" t="str">
        <f>[26]Março!$I$7</f>
        <v>NO</v>
      </c>
      <c r="E30" s="16" t="str">
        <f>[26]Março!$I$8</f>
        <v>NO</v>
      </c>
      <c r="F30" s="16" t="str">
        <f>[26]Março!$I$9</f>
        <v>NO</v>
      </c>
      <c r="G30" s="16" t="str">
        <f>[26]Março!$I$10</f>
        <v>NO</v>
      </c>
      <c r="H30" s="16" t="str">
        <f>[26]Março!$I$11</f>
        <v>NO</v>
      </c>
      <c r="I30" s="16" t="str">
        <f>[26]Março!$I$12</f>
        <v>NO</v>
      </c>
      <c r="J30" s="16" t="str">
        <f>[26]Março!$I$13</f>
        <v>NO</v>
      </c>
      <c r="K30" s="16" t="str">
        <f>[26]Março!$I$14</f>
        <v>NO</v>
      </c>
      <c r="L30" s="16" t="str">
        <f>[26]Março!$I$15</f>
        <v>N</v>
      </c>
      <c r="M30" s="16" t="str">
        <f>[26]Março!$I$16</f>
        <v>NO</v>
      </c>
      <c r="N30" s="16" t="str">
        <f>[26]Março!$I$17</f>
        <v>S</v>
      </c>
      <c r="O30" s="16" t="str">
        <f>[26]Março!$I$18</f>
        <v>L</v>
      </c>
      <c r="P30" s="16" t="str">
        <f>[26]Março!$I$19</f>
        <v>N</v>
      </c>
      <c r="Q30" s="16" t="str">
        <f>[26]Março!$I$20</f>
        <v>NO</v>
      </c>
      <c r="R30" s="16" t="str">
        <f>[26]Março!$I$21</f>
        <v>S</v>
      </c>
      <c r="S30" s="16" t="str">
        <f>[26]Março!$I$22</f>
        <v>S</v>
      </c>
      <c r="T30" s="16" t="str">
        <f>[26]Março!$I$23</f>
        <v>SE</v>
      </c>
      <c r="U30" s="16" t="str">
        <f>[26]Março!$I$24</f>
        <v>SE</v>
      </c>
      <c r="V30" s="16" t="str">
        <f>[26]Março!$I$25</f>
        <v>SE</v>
      </c>
      <c r="W30" s="16" t="str">
        <f>[26]Março!$I$26</f>
        <v>SE</v>
      </c>
      <c r="X30" s="16" t="str">
        <f>[26]Março!$I$27</f>
        <v>L</v>
      </c>
      <c r="Y30" s="16" t="str">
        <f>[26]Março!$I$28</f>
        <v>SE</v>
      </c>
      <c r="Z30" s="16" t="str">
        <f>[26]Março!$I$29</f>
        <v>SE</v>
      </c>
      <c r="AA30" s="16" t="str">
        <f>[26]Março!$I$30</f>
        <v>NO</v>
      </c>
      <c r="AB30" s="16" t="str">
        <f>[26]Março!$I$31</f>
        <v>SE</v>
      </c>
      <c r="AC30" s="16" t="str">
        <f>[26]Março!$I$32</f>
        <v>SE</v>
      </c>
      <c r="AD30" s="16" t="str">
        <f>[26]Março!$I$33</f>
        <v>SE</v>
      </c>
      <c r="AE30" s="16" t="str">
        <f>[26]Março!$I$34</f>
        <v>L</v>
      </c>
      <c r="AF30" s="16" t="str">
        <f>[26]Março!$I$35</f>
        <v>SE</v>
      </c>
      <c r="AG30" s="83" t="str">
        <f>[26]Março!$I$36</f>
        <v>NO</v>
      </c>
    </row>
    <row r="31" spans="1:33" ht="12.75" customHeight="1" x14ac:dyDescent="0.2">
      <c r="A31" s="73" t="s">
        <v>49</v>
      </c>
      <c r="B31" s="16" t="str">
        <f>[27]Março!$I$5</f>
        <v>N</v>
      </c>
      <c r="C31" s="16" t="str">
        <f>[27]Março!$I$6</f>
        <v>NE</v>
      </c>
      <c r="D31" s="16" t="str">
        <f>[27]Março!$I$7</f>
        <v>NE</v>
      </c>
      <c r="E31" s="16" t="str">
        <f>[27]Março!$I$8</f>
        <v>NE</v>
      </c>
      <c r="F31" s="16" t="str">
        <f>[27]Março!$I$9</f>
        <v>NE</v>
      </c>
      <c r="G31" s="16" t="str">
        <f>[27]Março!$I$10</f>
        <v>NE</v>
      </c>
      <c r="H31" s="16" t="str">
        <f>[27]Março!$I$11</f>
        <v>NE</v>
      </c>
      <c r="I31" s="16" t="str">
        <f>[27]Março!$I$12</f>
        <v>L</v>
      </c>
      <c r="J31" s="16" t="str">
        <f>[27]Março!$I$13</f>
        <v>L</v>
      </c>
      <c r="K31" s="16" t="str">
        <f>[27]Março!$I$14</f>
        <v>L</v>
      </c>
      <c r="L31" s="16" t="str">
        <f>[27]Março!$I$15</f>
        <v>L</v>
      </c>
      <c r="M31" s="16" t="str">
        <f>[27]Março!$I$16</f>
        <v>L</v>
      </c>
      <c r="N31" s="16" t="str">
        <f>[27]Março!$I$17</f>
        <v>N</v>
      </c>
      <c r="O31" s="16" t="str">
        <f>[27]Março!$I$18</f>
        <v>L</v>
      </c>
      <c r="P31" s="16" t="str">
        <f>[27]Março!$I$19</f>
        <v>L</v>
      </c>
      <c r="Q31" s="16" t="str">
        <f>[27]Março!$I$20</f>
        <v>N</v>
      </c>
      <c r="R31" s="16" t="str">
        <f>[27]Março!$I$21</f>
        <v>O</v>
      </c>
      <c r="S31" s="16" t="str">
        <f>[27]Março!$I$22</f>
        <v>SO</v>
      </c>
      <c r="T31" s="16" t="str">
        <f>[27]Março!$I$23</f>
        <v>SO</v>
      </c>
      <c r="U31" s="16" t="str">
        <f>[27]Março!$I$24</f>
        <v>NE</v>
      </c>
      <c r="V31" s="16" t="str">
        <f>[27]Março!$I$25</f>
        <v>SE</v>
      </c>
      <c r="W31" s="16" t="str">
        <f>[27]Março!$I$26</f>
        <v>NE</v>
      </c>
      <c r="X31" s="16" t="str">
        <f>[27]Março!$I$27</f>
        <v>L</v>
      </c>
      <c r="Y31" s="16" t="str">
        <f>[27]Março!$I$28</f>
        <v>L</v>
      </c>
      <c r="Z31" s="16" t="str">
        <f>[27]Março!$I$29</f>
        <v>NE</v>
      </c>
      <c r="AA31" s="16" t="str">
        <f>[27]Março!$I$30</f>
        <v>NE</v>
      </c>
      <c r="AB31" s="16" t="str">
        <f>[27]Março!$I$31</f>
        <v>NE</v>
      </c>
      <c r="AC31" s="16" t="str">
        <f>[27]Março!$I$32</f>
        <v>SE</v>
      </c>
      <c r="AD31" s="16" t="str">
        <f>[27]Março!$I$33</f>
        <v>SE</v>
      </c>
      <c r="AE31" s="16" t="str">
        <f>[27]Março!$I$34</f>
        <v>NE</v>
      </c>
      <c r="AF31" s="16" t="str">
        <f>[27]Março!$I$35</f>
        <v>N</v>
      </c>
      <c r="AG31" s="83" t="str">
        <f>[27]Março!$I$36</f>
        <v>NE</v>
      </c>
    </row>
    <row r="32" spans="1:33" ht="12" customHeight="1" x14ac:dyDescent="0.2">
      <c r="A32" s="73" t="s">
        <v>20</v>
      </c>
      <c r="B32" s="15" t="str">
        <f>[28]Março!$I$5</f>
        <v>N</v>
      </c>
      <c r="C32" s="15" t="str">
        <f>[28]Março!$I$6</f>
        <v>N</v>
      </c>
      <c r="D32" s="15" t="str">
        <f>[28]Março!$I$7</f>
        <v>NO</v>
      </c>
      <c r="E32" s="15" t="str">
        <f>[28]Março!$I$8</f>
        <v>N</v>
      </c>
      <c r="F32" s="15" t="str">
        <f>[28]Março!$I$9</f>
        <v>N</v>
      </c>
      <c r="G32" s="15" t="str">
        <f>[28]Março!$I$10</f>
        <v>SO</v>
      </c>
      <c r="H32" s="15" t="str">
        <f>[28]Março!$I$11</f>
        <v>SO</v>
      </c>
      <c r="I32" s="15" t="str">
        <f>[28]Março!$I$12</f>
        <v>S</v>
      </c>
      <c r="J32" s="15" t="str">
        <f>[28]Março!$I$13</f>
        <v>N</v>
      </c>
      <c r="K32" s="15" t="str">
        <f>[28]Março!$I$14</f>
        <v>NE</v>
      </c>
      <c r="L32" s="15" t="str">
        <f>[28]Março!$I$15</f>
        <v>N</v>
      </c>
      <c r="M32" s="15" t="str">
        <f>[28]Março!$I$16</f>
        <v>S</v>
      </c>
      <c r="N32" s="15" t="str">
        <f>[28]Março!$I$17</f>
        <v>S</v>
      </c>
      <c r="O32" s="15" t="str">
        <f>[28]Março!$I$18</f>
        <v>SE</v>
      </c>
      <c r="P32" s="15" t="str">
        <f>[28]Março!$I$19</f>
        <v>L</v>
      </c>
      <c r="Q32" s="15" t="str">
        <f>[28]Março!$I$20</f>
        <v>N</v>
      </c>
      <c r="R32" s="15" t="str">
        <f>[28]Março!$I$21</f>
        <v>SO</v>
      </c>
      <c r="S32" s="15" t="str">
        <f>[28]Março!$I$22</f>
        <v>SE</v>
      </c>
      <c r="T32" s="15" t="str">
        <f>[28]Março!$I$23</f>
        <v>S</v>
      </c>
      <c r="U32" s="15" t="str">
        <f>[28]Março!$I$24</f>
        <v>S</v>
      </c>
      <c r="V32" s="15" t="str">
        <f>[28]Março!$I$25</f>
        <v>SE</v>
      </c>
      <c r="W32" s="15" t="str">
        <f>[28]Março!$I$26</f>
        <v>SE</v>
      </c>
      <c r="X32" s="15" t="str">
        <f>[28]Março!$I$27</f>
        <v>S</v>
      </c>
      <c r="Y32" s="15" t="str">
        <f>[28]Março!$I$28</f>
        <v>L</v>
      </c>
      <c r="Z32" s="15" t="str">
        <f>[28]Março!$I$29</f>
        <v>S</v>
      </c>
      <c r="AA32" s="15" t="str">
        <f>[28]Março!$I$30</f>
        <v>NE</v>
      </c>
      <c r="AB32" s="15" t="str">
        <f>[28]Março!$I$31</f>
        <v>NE</v>
      </c>
      <c r="AC32" s="15" t="str">
        <f>[28]Março!$I$32</f>
        <v>SE</v>
      </c>
      <c r="AD32" s="15" t="str">
        <f>[28]Março!$I$33</f>
        <v>SE</v>
      </c>
      <c r="AE32" s="15" t="str">
        <f>[28]Março!$I$34</f>
        <v>SE</v>
      </c>
      <c r="AF32" s="15" t="str">
        <f>[28]Março!$I$35</f>
        <v>SE</v>
      </c>
      <c r="AG32" s="84" t="str">
        <f>[28]Março!$I$36</f>
        <v>SE</v>
      </c>
    </row>
    <row r="33" spans="1:33" s="5" customFormat="1" ht="12" customHeight="1" x14ac:dyDescent="0.2">
      <c r="A33" s="76" t="s">
        <v>38</v>
      </c>
      <c r="B33" s="22" t="s">
        <v>138</v>
      </c>
      <c r="C33" s="22" t="s">
        <v>138</v>
      </c>
      <c r="D33" s="22" t="s">
        <v>138</v>
      </c>
      <c r="E33" s="22" t="s">
        <v>138</v>
      </c>
      <c r="F33" s="22" t="s">
        <v>138</v>
      </c>
      <c r="G33" s="22" t="s">
        <v>139</v>
      </c>
      <c r="H33" s="22" t="s">
        <v>139</v>
      </c>
      <c r="I33" s="22" t="s">
        <v>139</v>
      </c>
      <c r="J33" s="22" t="s">
        <v>138</v>
      </c>
      <c r="K33" s="22" t="s">
        <v>139</v>
      </c>
      <c r="L33" s="22" t="s">
        <v>138</v>
      </c>
      <c r="M33" s="22" t="s">
        <v>141</v>
      </c>
      <c r="N33" s="22" t="s">
        <v>142</v>
      </c>
      <c r="O33" s="22" t="s">
        <v>142</v>
      </c>
      <c r="P33" s="28" t="s">
        <v>139</v>
      </c>
      <c r="Q33" s="28" t="s">
        <v>138</v>
      </c>
      <c r="R33" s="28" t="s">
        <v>142</v>
      </c>
      <c r="S33" s="28" t="s">
        <v>142</v>
      </c>
      <c r="T33" s="28" t="s">
        <v>141</v>
      </c>
      <c r="U33" s="28" t="s">
        <v>140</v>
      </c>
      <c r="V33" s="28" t="s">
        <v>140</v>
      </c>
      <c r="W33" s="28" t="s">
        <v>140</v>
      </c>
      <c r="X33" s="28" t="s">
        <v>141</v>
      </c>
      <c r="Y33" s="28" t="s">
        <v>140</v>
      </c>
      <c r="Z33" s="28" t="s">
        <v>140</v>
      </c>
      <c r="AA33" s="28" t="s">
        <v>138</v>
      </c>
      <c r="AB33" s="28" t="s">
        <v>139</v>
      </c>
      <c r="AC33" s="28" t="s">
        <v>140</v>
      </c>
      <c r="AD33" s="28" t="s">
        <v>140</v>
      </c>
      <c r="AE33" s="28" t="s">
        <v>141</v>
      </c>
      <c r="AF33" s="28" t="s">
        <v>141</v>
      </c>
      <c r="AG33" s="86"/>
    </row>
    <row r="34" spans="1:33" ht="13.5" thickBot="1" x14ac:dyDescent="0.25">
      <c r="A34" s="142" t="s">
        <v>37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10"/>
      <c r="AG34" s="111" t="s">
        <v>143</v>
      </c>
    </row>
    <row r="35" spans="1:33" x14ac:dyDescent="0.2">
      <c r="A35" s="112"/>
      <c r="B35" s="113"/>
      <c r="C35" s="113"/>
      <c r="D35" s="113" t="s">
        <v>136</v>
      </c>
      <c r="E35" s="113"/>
      <c r="F35" s="113"/>
      <c r="G35" s="113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5"/>
      <c r="AE35" s="116"/>
      <c r="AF35" s="117"/>
      <c r="AG35" s="118"/>
    </row>
    <row r="36" spans="1:33" x14ac:dyDescent="0.2">
      <c r="A36" s="66"/>
      <c r="B36" s="69" t="s">
        <v>137</v>
      </c>
      <c r="C36" s="69"/>
      <c r="D36" s="69"/>
      <c r="E36" s="69"/>
      <c r="F36" s="69"/>
      <c r="G36" s="69"/>
      <c r="H36" s="69"/>
      <c r="I36" s="69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135"/>
      <c r="AA36" s="135"/>
      <c r="AB36" s="135"/>
      <c r="AC36" s="135"/>
      <c r="AD36" s="135"/>
      <c r="AE36" s="70"/>
      <c r="AF36" s="135"/>
      <c r="AG36" s="144"/>
    </row>
    <row r="37" spans="1:33" x14ac:dyDescent="0.2">
      <c r="A37" s="97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1"/>
      <c r="P37" s="71"/>
      <c r="Q37" s="71"/>
      <c r="R37" s="71"/>
      <c r="S37" s="135"/>
      <c r="T37" s="135"/>
      <c r="U37" s="135"/>
      <c r="V37" s="135"/>
      <c r="W37" s="135"/>
      <c r="X37" s="70"/>
      <c r="Y37" s="70"/>
      <c r="Z37" s="136"/>
      <c r="AA37" s="136"/>
      <c r="AB37" s="136"/>
      <c r="AC37" s="136"/>
      <c r="AD37" s="136"/>
      <c r="AE37" s="70"/>
      <c r="AF37" s="136"/>
      <c r="AG37" s="145"/>
    </row>
    <row r="38" spans="1:33" x14ac:dyDescent="0.2">
      <c r="A38" s="66"/>
      <c r="B38" s="70"/>
      <c r="C38" s="70"/>
      <c r="D38" s="70"/>
      <c r="E38" s="70"/>
      <c r="F38" s="70" t="s">
        <v>51</v>
      </c>
      <c r="G38" s="70"/>
      <c r="H38" s="70"/>
      <c r="I38" s="70"/>
      <c r="J38" s="70"/>
      <c r="K38" s="70"/>
      <c r="L38" s="70"/>
      <c r="M38" s="135"/>
      <c r="N38" s="135"/>
      <c r="O38" s="135"/>
      <c r="P38" s="135"/>
      <c r="Q38" s="135"/>
      <c r="R38" s="67"/>
      <c r="S38" s="136"/>
      <c r="T38" s="136"/>
      <c r="U38" s="136"/>
      <c r="V38" s="136"/>
      <c r="W38" s="136"/>
      <c r="X38" s="70"/>
      <c r="Y38" s="70"/>
      <c r="Z38" s="70"/>
      <c r="AA38" s="70"/>
      <c r="AB38" s="135"/>
      <c r="AC38" s="135"/>
      <c r="AD38" s="135"/>
      <c r="AE38" s="135"/>
      <c r="AF38" s="135"/>
      <c r="AG38" s="96"/>
    </row>
    <row r="39" spans="1:33" x14ac:dyDescent="0.2">
      <c r="A39" s="97"/>
      <c r="B39" s="70"/>
      <c r="C39" s="71"/>
      <c r="D39" s="71"/>
      <c r="E39" s="71"/>
      <c r="F39" s="71" t="s">
        <v>52</v>
      </c>
      <c r="G39" s="71"/>
      <c r="H39" s="71"/>
      <c r="I39" s="71"/>
      <c r="J39" s="70"/>
      <c r="K39" s="71"/>
      <c r="L39" s="71"/>
      <c r="M39" s="136"/>
      <c r="N39" s="136"/>
      <c r="O39" s="136"/>
      <c r="P39" s="136"/>
      <c r="Q39" s="136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136"/>
      <c r="AC39" s="136"/>
      <c r="AD39" s="136"/>
      <c r="AE39" s="136"/>
      <c r="AF39" s="136"/>
      <c r="AG39" s="119"/>
    </row>
    <row r="40" spans="1:33" ht="13.5" thickBot="1" x14ac:dyDescent="0.25">
      <c r="A40" s="100"/>
      <c r="B40" s="101"/>
      <c r="C40" s="101"/>
      <c r="D40" s="101"/>
      <c r="E40" s="101"/>
      <c r="F40" s="101"/>
      <c r="G40" s="101"/>
      <c r="H40" s="101"/>
      <c r="I40" s="101"/>
      <c r="J40" s="120"/>
      <c r="K40" s="120"/>
      <c r="L40" s="120"/>
      <c r="M40" s="120"/>
      <c r="N40" s="120"/>
      <c r="O40" s="120"/>
      <c r="P40" s="120"/>
      <c r="Q40" s="101"/>
      <c r="R40" s="101"/>
      <c r="S40" s="101"/>
      <c r="T40" s="101"/>
      <c r="U40" s="101"/>
      <c r="V40" s="101"/>
      <c r="W40" s="101"/>
      <c r="X40" s="101"/>
      <c r="Y40" s="101" t="s">
        <v>50</v>
      </c>
      <c r="Z40" s="101"/>
      <c r="AA40" s="101"/>
      <c r="AB40" s="101"/>
      <c r="AC40" s="101" t="s">
        <v>50</v>
      </c>
      <c r="AD40" s="101"/>
      <c r="AE40" s="101"/>
      <c r="AF40" s="101"/>
      <c r="AG40" s="121"/>
    </row>
    <row r="41" spans="1:33" x14ac:dyDescent="0.2">
      <c r="Y41" s="2" t="s">
        <v>50</v>
      </c>
      <c r="AG41" s="6" t="s">
        <v>50</v>
      </c>
    </row>
    <row r="42" spans="1:33" x14ac:dyDescent="0.2">
      <c r="AB42" s="2" t="s">
        <v>50</v>
      </c>
    </row>
    <row r="43" spans="1:33" x14ac:dyDescent="0.2">
      <c r="M43" s="2" t="s">
        <v>50</v>
      </c>
      <c r="AB43" s="2" t="s">
        <v>50</v>
      </c>
    </row>
    <row r="45" spans="1:33" x14ac:dyDescent="0.2">
      <c r="T45" s="2" t="s">
        <v>50</v>
      </c>
    </row>
  </sheetData>
  <sheetProtection password="C6EC" sheet="1" objects="1" scenarios="1"/>
  <mergeCells count="45">
    <mergeCell ref="M38:Q38"/>
    <mergeCell ref="M39:Q39"/>
    <mergeCell ref="AB38:AF38"/>
    <mergeCell ref="AB39:AF39"/>
    <mergeCell ref="S37:W37"/>
    <mergeCell ref="S38:W38"/>
    <mergeCell ref="Z36:AD36"/>
    <mergeCell ref="Z37:AD37"/>
    <mergeCell ref="AF36:AG36"/>
    <mergeCell ref="AF37:AG37"/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16" zoomScale="90" zoomScaleNormal="90" workbookViewId="0">
      <selection activeCell="Q42" sqref="Q4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6.140625" style="2" customWidth="1"/>
    <col min="4" max="4" width="6.140625" style="2" bestFit="1" customWidth="1"/>
    <col min="5" max="8" width="6.28515625" style="2" customWidth="1"/>
    <col min="9" max="9" width="6.7109375" style="2" customWidth="1"/>
    <col min="10" max="10" width="7" style="2" customWidth="1"/>
    <col min="11" max="11" width="6.28515625" style="2" customWidth="1"/>
    <col min="12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31" t="s">
        <v>32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3"/>
    </row>
    <row r="2" spans="1:34" s="4" customFormat="1" ht="20.100000000000001" customHeight="1" x14ac:dyDescent="0.2">
      <c r="A2" s="134" t="s">
        <v>21</v>
      </c>
      <c r="B2" s="129" t="s">
        <v>132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30"/>
      <c r="AH2" s="7"/>
    </row>
    <row r="3" spans="1:34" s="5" customFormat="1" ht="20.100000000000001" customHeight="1" x14ac:dyDescent="0.2">
      <c r="A3" s="134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72" t="s">
        <v>41</v>
      </c>
      <c r="AH3" s="10"/>
    </row>
    <row r="4" spans="1:34" s="5" customFormat="1" ht="20.100000000000001" customHeight="1" x14ac:dyDescent="0.2">
      <c r="A4" s="134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72" t="s">
        <v>39</v>
      </c>
      <c r="AH4" s="10"/>
    </row>
    <row r="5" spans="1:34" s="5" customFormat="1" ht="20.100000000000001" customHeight="1" x14ac:dyDescent="0.2">
      <c r="A5" s="73" t="s">
        <v>45</v>
      </c>
      <c r="B5" s="14">
        <f>[1]Março!$J$5</f>
        <v>29.52</v>
      </c>
      <c r="C5" s="14">
        <f>[1]Março!$J$6</f>
        <v>39.6</v>
      </c>
      <c r="D5" s="14">
        <f>[1]Março!$J$7</f>
        <v>42.84</v>
      </c>
      <c r="E5" s="14">
        <f>[1]Março!$J$8</f>
        <v>38.880000000000003</v>
      </c>
      <c r="F5" s="14">
        <f>[1]Março!$J$9</f>
        <v>49.32</v>
      </c>
      <c r="G5" s="14">
        <f>[1]Março!$J$10</f>
        <v>33.480000000000004</v>
      </c>
      <c r="H5" s="14">
        <f>[1]Março!$J$11</f>
        <v>22.68</v>
      </c>
      <c r="I5" s="14">
        <f>[1]Março!$J$12</f>
        <v>19.079999999999998</v>
      </c>
      <c r="J5" s="14">
        <f>[1]Março!$J$13</f>
        <v>26.64</v>
      </c>
      <c r="K5" s="14">
        <f>[1]Março!$J$14</f>
        <v>27.720000000000002</v>
      </c>
      <c r="L5" s="14">
        <f>[1]Março!$J$15</f>
        <v>21.240000000000002</v>
      </c>
      <c r="M5" s="14">
        <f>[1]Março!$J$16</f>
        <v>30.240000000000002</v>
      </c>
      <c r="N5" s="14">
        <f>[1]Março!$J$17</f>
        <v>45.36</v>
      </c>
      <c r="O5" s="14">
        <f>[1]Março!$J$18</f>
        <v>24.48</v>
      </c>
      <c r="P5" s="14">
        <f>[1]Março!$J$19</f>
        <v>33.480000000000004</v>
      </c>
      <c r="Q5" s="14">
        <f>[1]Março!$J$20</f>
        <v>29.16</v>
      </c>
      <c r="R5" s="14">
        <f>[1]Março!$J$21</f>
        <v>25.92</v>
      </c>
      <c r="S5" s="14">
        <f>[1]Março!$J$22</f>
        <v>27</v>
      </c>
      <c r="T5" s="14">
        <f>[1]Março!$J$23</f>
        <v>24.840000000000003</v>
      </c>
      <c r="U5" s="14">
        <f>[1]Março!$J$24</f>
        <v>19.440000000000001</v>
      </c>
      <c r="V5" s="14">
        <f>[1]Março!$J$25</f>
        <v>24.48</v>
      </c>
      <c r="W5" s="14">
        <f>[1]Março!$J$26</f>
        <v>23.759999999999998</v>
      </c>
      <c r="X5" s="14">
        <f>[1]Março!$J$27</f>
        <v>22.32</v>
      </c>
      <c r="Y5" s="14">
        <f>[1]Março!$J$28</f>
        <v>19.440000000000001</v>
      </c>
      <c r="Z5" s="14">
        <f>[1]Março!$J$29</f>
        <v>31.319999999999997</v>
      </c>
      <c r="AA5" s="14">
        <f>[1]Março!$J$30</f>
        <v>44.28</v>
      </c>
      <c r="AB5" s="14">
        <f>[1]Março!$J$31</f>
        <v>26.64</v>
      </c>
      <c r="AC5" s="14">
        <f>[1]Março!$J$32</f>
        <v>24.48</v>
      </c>
      <c r="AD5" s="14">
        <f>[1]Março!$J$33</f>
        <v>24.12</v>
      </c>
      <c r="AE5" s="14">
        <f>[1]Março!$J$34</f>
        <v>21.240000000000002</v>
      </c>
      <c r="AF5" s="14">
        <f>[1]Março!$J$35</f>
        <v>23.759999999999998</v>
      </c>
      <c r="AG5" s="74">
        <f>MAX(B5:AF5)</f>
        <v>49.32</v>
      </c>
      <c r="AH5" s="10"/>
    </row>
    <row r="6" spans="1:34" s="1" customFormat="1" ht="17.100000000000001" customHeight="1" x14ac:dyDescent="0.2">
      <c r="A6" s="73" t="s">
        <v>0</v>
      </c>
      <c r="B6" s="14">
        <f>[2]Março!$J$5</f>
        <v>33.119999999999997</v>
      </c>
      <c r="C6" s="14">
        <f>[2]Março!$J$6</f>
        <v>27</v>
      </c>
      <c r="D6" s="14">
        <f>[2]Março!$J$7</f>
        <v>36.36</v>
      </c>
      <c r="E6" s="14">
        <f>[2]Março!$J$8</f>
        <v>39.96</v>
      </c>
      <c r="F6" s="14">
        <f>[2]Março!$J$9</f>
        <v>39.96</v>
      </c>
      <c r="G6" s="14">
        <f>[2]Março!$J$10</f>
        <v>15.840000000000002</v>
      </c>
      <c r="H6" s="14">
        <f>[2]Março!$J$11</f>
        <v>21.96</v>
      </c>
      <c r="I6" s="14">
        <f>[2]Março!$J$12</f>
        <v>33.840000000000003</v>
      </c>
      <c r="J6" s="14">
        <f>[2]Março!$J$13</f>
        <v>52.2</v>
      </c>
      <c r="K6" s="14">
        <f>[2]Março!$J$14</f>
        <v>29.880000000000003</v>
      </c>
      <c r="L6" s="14">
        <f>[2]Março!$J$15</f>
        <v>34.92</v>
      </c>
      <c r="M6" s="14">
        <f>[2]Março!$J$16</f>
        <v>48.96</v>
      </c>
      <c r="N6" s="14">
        <f>[2]Março!$J$17</f>
        <v>28.8</v>
      </c>
      <c r="O6" s="14">
        <f>[2]Março!$J$18</f>
        <v>27.720000000000002</v>
      </c>
      <c r="P6" s="14">
        <f>[2]Março!$J$19</f>
        <v>35.28</v>
      </c>
      <c r="Q6" s="14">
        <f>[2]Março!$J$20</f>
        <v>33.480000000000004</v>
      </c>
      <c r="R6" s="14">
        <f>[2]Março!$J$21</f>
        <v>34.56</v>
      </c>
      <c r="S6" s="14">
        <f>[2]Março!$J$22</f>
        <v>21.240000000000002</v>
      </c>
      <c r="T6" s="14">
        <f>[2]Março!$J$23</f>
        <v>21.96</v>
      </c>
      <c r="U6" s="14">
        <f>[2]Março!$J$24</f>
        <v>29.52</v>
      </c>
      <c r="V6" s="14">
        <f>[2]Março!$J$25</f>
        <v>31.319999999999997</v>
      </c>
      <c r="W6" s="14">
        <f>[2]Março!$J$26</f>
        <v>26.28</v>
      </c>
      <c r="X6" s="14">
        <f>[2]Março!$J$27</f>
        <v>25.92</v>
      </c>
      <c r="Y6" s="14">
        <f>[2]Março!$J$28</f>
        <v>21.96</v>
      </c>
      <c r="Z6" s="14">
        <f>[2]Março!$J$29</f>
        <v>25.2</v>
      </c>
      <c r="AA6" s="14">
        <f>[2]Março!$J$30</f>
        <v>51.480000000000004</v>
      </c>
      <c r="AB6" s="14">
        <f>[2]Março!$J$31</f>
        <v>27.36</v>
      </c>
      <c r="AC6" s="14">
        <f>[2]Março!$J$32</f>
        <v>26.64</v>
      </c>
      <c r="AD6" s="14">
        <f>[2]Março!$J$33</f>
        <v>39.24</v>
      </c>
      <c r="AE6" s="14">
        <f>[2]Março!$J$34</f>
        <v>33.480000000000004</v>
      </c>
      <c r="AF6" s="14">
        <f>[2]Março!$J$35</f>
        <v>36.72</v>
      </c>
      <c r="AG6" s="75">
        <f>MAX(B6:AF6)</f>
        <v>52.2</v>
      </c>
      <c r="AH6" s="2"/>
    </row>
    <row r="7" spans="1:34" ht="17.100000000000001" customHeight="1" x14ac:dyDescent="0.2">
      <c r="A7" s="73" t="s">
        <v>1</v>
      </c>
      <c r="B7" s="14">
        <f>[3]Março!$J$5</f>
        <v>28.44</v>
      </c>
      <c r="C7" s="14">
        <f>[3]Março!$J$6</f>
        <v>36.72</v>
      </c>
      <c r="D7" s="14">
        <f>[3]Março!$J$7</f>
        <v>43.2</v>
      </c>
      <c r="E7" s="14">
        <f>[3]Março!$J$8</f>
        <v>28.44</v>
      </c>
      <c r="F7" s="14">
        <f>[3]Março!$J$9</f>
        <v>29.52</v>
      </c>
      <c r="G7" s="14">
        <f>[3]Março!$J$10</f>
        <v>17.64</v>
      </c>
      <c r="H7" s="14">
        <f>[3]Março!$J$11</f>
        <v>27.720000000000002</v>
      </c>
      <c r="I7" s="14">
        <f>[3]Março!$J$12</f>
        <v>27.720000000000002</v>
      </c>
      <c r="J7" s="14">
        <f>[3]Março!$J$13</f>
        <v>33.840000000000003</v>
      </c>
      <c r="K7" s="14">
        <f>[3]Março!$J$14</f>
        <v>29.16</v>
      </c>
      <c r="L7" s="14">
        <f>[3]Março!$J$15</f>
        <v>36.36</v>
      </c>
      <c r="M7" s="14">
        <f>[3]Março!$J$16</f>
        <v>25.2</v>
      </c>
      <c r="N7" s="14">
        <f>[3]Março!$J$17</f>
        <v>44.28</v>
      </c>
      <c r="O7" s="14">
        <f>[3]Março!$J$18</f>
        <v>45.36</v>
      </c>
      <c r="P7" s="14">
        <f>[3]Março!$J$19</f>
        <v>41.4</v>
      </c>
      <c r="Q7" s="14">
        <f>[3]Março!$J$20</f>
        <v>31.319999999999997</v>
      </c>
      <c r="R7" s="14">
        <f>[3]Março!$J$21</f>
        <v>27.36</v>
      </c>
      <c r="S7" s="14">
        <f>[3]Março!$J$22</f>
        <v>21.6</v>
      </c>
      <c r="T7" s="14">
        <f>[3]Março!$J$23</f>
        <v>19.079999999999998</v>
      </c>
      <c r="U7" s="14">
        <f>[3]Março!$J$24</f>
        <v>21.6</v>
      </c>
      <c r="V7" s="14">
        <f>[3]Março!$J$25</f>
        <v>29.880000000000003</v>
      </c>
      <c r="W7" s="14">
        <f>[3]Março!$J$26</f>
        <v>13.68</v>
      </c>
      <c r="X7" s="14">
        <f>[3]Março!$J$27</f>
        <v>15.48</v>
      </c>
      <c r="Y7" s="14">
        <f>[3]Março!$J$28</f>
        <v>22.32</v>
      </c>
      <c r="Z7" s="14">
        <f>[3]Março!$J$29</f>
        <v>25.2</v>
      </c>
      <c r="AA7" s="14">
        <f>[3]Março!$J$30</f>
        <v>24.840000000000003</v>
      </c>
      <c r="AB7" s="14">
        <f>[3]Março!$J$31</f>
        <v>19.440000000000001</v>
      </c>
      <c r="AC7" s="14">
        <f>[3]Março!$J$32</f>
        <v>29.52</v>
      </c>
      <c r="AD7" s="14">
        <f>[3]Março!$J$33</f>
        <v>28.8</v>
      </c>
      <c r="AE7" s="14">
        <f>[3]Março!$J$34</f>
        <v>32.4</v>
      </c>
      <c r="AF7" s="14">
        <f>[3]Março!$J$35</f>
        <v>26.28</v>
      </c>
      <c r="AG7" s="75">
        <f t="shared" ref="AG7:AG17" si="1">MAX(B7:AF7)</f>
        <v>45.36</v>
      </c>
      <c r="AH7" s="2"/>
    </row>
    <row r="8" spans="1:34" ht="17.100000000000001" customHeight="1" x14ac:dyDescent="0.2">
      <c r="A8" s="73" t="s">
        <v>55</v>
      </c>
      <c r="B8" s="14">
        <f>[4]Março!$J$5</f>
        <v>42.12</v>
      </c>
      <c r="C8" s="14">
        <f>[4]Março!$J$6</f>
        <v>32.04</v>
      </c>
      <c r="D8" s="14">
        <f>[4]Março!$J$7</f>
        <v>43.2</v>
      </c>
      <c r="E8" s="14">
        <f>[4]Março!$J$8</f>
        <v>57.6</v>
      </c>
      <c r="F8" s="14">
        <f>[4]Março!$J$9</f>
        <v>48.24</v>
      </c>
      <c r="G8" s="14">
        <f>[4]Março!$J$10</f>
        <v>18.720000000000002</v>
      </c>
      <c r="H8" s="14">
        <f>[4]Março!$J$11</f>
        <v>23.040000000000003</v>
      </c>
      <c r="I8" s="14">
        <f>[4]Março!$J$12</f>
        <v>23.400000000000002</v>
      </c>
      <c r="J8" s="14">
        <f>[4]Março!$J$13</f>
        <v>27.720000000000002</v>
      </c>
      <c r="K8" s="14">
        <f>[4]Março!$J$14</f>
        <v>25.92</v>
      </c>
      <c r="L8" s="14">
        <f>[4]Março!$J$15</f>
        <v>23.400000000000002</v>
      </c>
      <c r="M8" s="14">
        <f>[4]Março!$J$16</f>
        <v>58.32</v>
      </c>
      <c r="N8" s="14">
        <f>[4]Março!$J$17</f>
        <v>62.639999999999993</v>
      </c>
      <c r="O8" s="14">
        <f>[4]Março!$J$18</f>
        <v>41.04</v>
      </c>
      <c r="P8" s="14">
        <f>[4]Março!$J$19</f>
        <v>27.720000000000002</v>
      </c>
      <c r="Q8" s="14">
        <f>[4]Março!$J$20</f>
        <v>27</v>
      </c>
      <c r="R8" s="14">
        <f>[4]Março!$J$21</f>
        <v>32.04</v>
      </c>
      <c r="S8" s="14">
        <f>[4]Março!$J$22</f>
        <v>25.92</v>
      </c>
      <c r="T8" s="14">
        <f>[4]Março!$J$23</f>
        <v>28.44</v>
      </c>
      <c r="U8" s="14">
        <f>[4]Março!$J$24</f>
        <v>25.2</v>
      </c>
      <c r="V8" s="14">
        <f>[4]Março!$J$25</f>
        <v>35.28</v>
      </c>
      <c r="W8" s="14">
        <f>[4]Março!$J$26</f>
        <v>27.36</v>
      </c>
      <c r="X8" s="14">
        <f>[4]Março!$J$27</f>
        <v>25.92</v>
      </c>
      <c r="Y8" s="14">
        <f>[4]Março!$J$28</f>
        <v>17.28</v>
      </c>
      <c r="Z8" s="14">
        <f>[4]Março!$J$29</f>
        <v>18.720000000000002</v>
      </c>
      <c r="AA8" s="14">
        <f>[4]Março!$J$30</f>
        <v>30.96</v>
      </c>
      <c r="AB8" s="14">
        <f>[4]Março!$J$31</f>
        <v>42.12</v>
      </c>
      <c r="AC8" s="14">
        <f>[4]Março!$J$32</f>
        <v>24.48</v>
      </c>
      <c r="AD8" s="14">
        <f>[4]Março!$J$33</f>
        <v>43.56</v>
      </c>
      <c r="AE8" s="14">
        <f>[4]Março!$J$34</f>
        <v>34.200000000000003</v>
      </c>
      <c r="AF8" s="14">
        <f>[4]Março!$J$35</f>
        <v>33.840000000000003</v>
      </c>
      <c r="AG8" s="75">
        <f t="shared" ref="AG8" si="2">MAX(B8:AF8)</f>
        <v>62.639999999999993</v>
      </c>
      <c r="AH8" s="2"/>
    </row>
    <row r="9" spans="1:34" ht="17.100000000000001" customHeight="1" x14ac:dyDescent="0.2">
      <c r="A9" s="73" t="s">
        <v>46</v>
      </c>
      <c r="B9" s="14">
        <f>[5]Março!$J$5</f>
        <v>40.32</v>
      </c>
      <c r="C9" s="14">
        <f>[5]Março!$J$6</f>
        <v>47.519999999999996</v>
      </c>
      <c r="D9" s="14">
        <f>[5]Março!$J$7</f>
        <v>36</v>
      </c>
      <c r="E9" s="14">
        <f>[5]Março!$J$8</f>
        <v>27.36</v>
      </c>
      <c r="F9" s="14">
        <f>[5]Março!$J$9</f>
        <v>34.56</v>
      </c>
      <c r="G9" s="14">
        <f>[5]Março!$J$10</f>
        <v>23.040000000000003</v>
      </c>
      <c r="H9" s="14">
        <f>[5]Março!$J$11</f>
        <v>17.28</v>
      </c>
      <c r="I9" s="14">
        <f>[5]Março!$J$12</f>
        <v>34.92</v>
      </c>
      <c r="J9" s="14">
        <f>[5]Março!$J$13</f>
        <v>41.4</v>
      </c>
      <c r="K9" s="14">
        <f>[5]Março!$J$14</f>
        <v>24.12</v>
      </c>
      <c r="L9" s="14">
        <f>[5]Março!$J$15</f>
        <v>29.880000000000003</v>
      </c>
      <c r="M9" s="14">
        <f>[5]Março!$J$16</f>
        <v>38.159999999999997</v>
      </c>
      <c r="N9" s="14">
        <f>[5]Março!$J$17</f>
        <v>32.76</v>
      </c>
      <c r="O9" s="14">
        <f>[5]Março!$J$18</f>
        <v>30.6</v>
      </c>
      <c r="P9" s="14">
        <f>[5]Março!$J$19</f>
        <v>30.6</v>
      </c>
      <c r="Q9" s="14">
        <f>[5]Março!$J$20</f>
        <v>39.24</v>
      </c>
      <c r="R9" s="14">
        <f>[5]Março!$J$21</f>
        <v>27.36</v>
      </c>
      <c r="S9" s="14">
        <f>[5]Março!$J$22</f>
        <v>26.28</v>
      </c>
      <c r="T9" s="14">
        <f>[5]Março!$J$23</f>
        <v>18</v>
      </c>
      <c r="U9" s="14">
        <f>[5]Março!$J$24</f>
        <v>20.16</v>
      </c>
      <c r="V9" s="14">
        <f>[5]Março!$J$25</f>
        <v>25.56</v>
      </c>
      <c r="W9" s="14">
        <f>[5]Março!$J$26</f>
        <v>29.16</v>
      </c>
      <c r="X9" s="14">
        <f>[5]Março!$J$27</f>
        <v>24.12</v>
      </c>
      <c r="Y9" s="14">
        <f>[5]Março!$J$28</f>
        <v>25.56</v>
      </c>
      <c r="Z9" s="14">
        <f>[5]Março!$J$29</f>
        <v>24.840000000000003</v>
      </c>
      <c r="AA9" s="14">
        <f>[5]Março!$J$30</f>
        <v>29.16</v>
      </c>
      <c r="AB9" s="14">
        <f>[5]Março!$J$31</f>
        <v>31.680000000000003</v>
      </c>
      <c r="AC9" s="14">
        <f>[5]Março!$J$32</f>
        <v>19.8</v>
      </c>
      <c r="AD9" s="14">
        <f>[5]Março!$J$33</f>
        <v>28.44</v>
      </c>
      <c r="AE9" s="14">
        <f>[5]Março!$J$34</f>
        <v>26.28</v>
      </c>
      <c r="AF9" s="14">
        <f>[5]Março!$J$35</f>
        <v>24.48</v>
      </c>
      <c r="AG9" s="75">
        <f t="shared" si="1"/>
        <v>47.519999999999996</v>
      </c>
      <c r="AH9" s="2"/>
    </row>
    <row r="10" spans="1:34" ht="17.100000000000001" customHeight="1" x14ac:dyDescent="0.2">
      <c r="A10" s="73" t="s">
        <v>2</v>
      </c>
      <c r="B10" s="14">
        <f>[6]Março!$J$5</f>
        <v>38.519999999999996</v>
      </c>
      <c r="C10" s="14">
        <f>[6]Março!$J$6</f>
        <v>33.119999999999997</v>
      </c>
      <c r="D10" s="14">
        <f>[6]Março!$J$7</f>
        <v>34.56</v>
      </c>
      <c r="E10" s="14">
        <f>[6]Março!$J$8</f>
        <v>34.92</v>
      </c>
      <c r="F10" s="14">
        <f>[6]Março!$J$9</f>
        <v>46.440000000000005</v>
      </c>
      <c r="G10" s="14">
        <f>[6]Março!$J$10</f>
        <v>21.240000000000002</v>
      </c>
      <c r="H10" s="14">
        <f>[6]Março!$J$11</f>
        <v>38.159999999999997</v>
      </c>
      <c r="I10" s="14">
        <f>[6]Março!$J$12</f>
        <v>25.92</v>
      </c>
      <c r="J10" s="14">
        <f>[6]Março!$J$13</f>
        <v>30.96</v>
      </c>
      <c r="K10" s="14">
        <f>[6]Março!$J$14</f>
        <v>59.4</v>
      </c>
      <c r="L10" s="14">
        <f>[6]Março!$J$15</f>
        <v>36.72</v>
      </c>
      <c r="M10" s="14">
        <f>[6]Março!$J$16</f>
        <v>32.4</v>
      </c>
      <c r="N10" s="14">
        <f>[6]Março!$J$17</f>
        <v>46.800000000000004</v>
      </c>
      <c r="O10" s="14">
        <f>[6]Março!$J$18</f>
        <v>44.28</v>
      </c>
      <c r="P10" s="14">
        <f>[6]Março!$J$19</f>
        <v>38.880000000000003</v>
      </c>
      <c r="Q10" s="14">
        <f>[6]Março!$J$20</f>
        <v>28.44</v>
      </c>
      <c r="R10" s="14">
        <f>[6]Março!$J$21</f>
        <v>33.840000000000003</v>
      </c>
      <c r="S10" s="14">
        <f>[6]Março!$J$22</f>
        <v>25.92</v>
      </c>
      <c r="T10" s="14">
        <f>[6]Março!$J$23</f>
        <v>32.76</v>
      </c>
      <c r="U10" s="14">
        <f>[6]Março!$J$24</f>
        <v>32.4</v>
      </c>
      <c r="V10" s="14">
        <f>[6]Março!$J$25</f>
        <v>46.080000000000005</v>
      </c>
      <c r="W10" s="14">
        <f>[6]Março!$J$26</f>
        <v>27.720000000000002</v>
      </c>
      <c r="X10" s="14">
        <f>[6]Março!$J$27</f>
        <v>22.32</v>
      </c>
      <c r="Y10" s="14">
        <f>[6]Março!$J$28</f>
        <v>36.36</v>
      </c>
      <c r="Z10" s="14">
        <f>[6]Março!$J$29</f>
        <v>58.680000000000007</v>
      </c>
      <c r="AA10" s="14">
        <f>[6]Março!$J$30</f>
        <v>29.880000000000003</v>
      </c>
      <c r="AB10" s="14">
        <f>[6]Março!$J$31</f>
        <v>26.64</v>
      </c>
      <c r="AC10" s="14">
        <f>[6]Março!$J$32</f>
        <v>27.720000000000002</v>
      </c>
      <c r="AD10" s="14">
        <f>[6]Março!$J$33</f>
        <v>38.519999999999996</v>
      </c>
      <c r="AE10" s="14">
        <f>[6]Março!$J$34</f>
        <v>50.04</v>
      </c>
      <c r="AF10" s="14">
        <f>[6]Março!$J$35</f>
        <v>43.56</v>
      </c>
      <c r="AG10" s="75">
        <f t="shared" si="1"/>
        <v>59.4</v>
      </c>
      <c r="AH10" s="2"/>
    </row>
    <row r="11" spans="1:34" ht="17.100000000000001" customHeight="1" x14ac:dyDescent="0.2">
      <c r="A11" s="73" t="s">
        <v>3</v>
      </c>
      <c r="B11" s="14">
        <f>[7]Março!$J$5</f>
        <v>42.480000000000004</v>
      </c>
      <c r="C11" s="14">
        <f>[7]Março!$J$6</f>
        <v>30.240000000000002</v>
      </c>
      <c r="D11" s="14">
        <f>[7]Março!$J$7</f>
        <v>38.159999999999997</v>
      </c>
      <c r="E11" s="14">
        <f>[7]Março!$J$8</f>
        <v>38.159999999999997</v>
      </c>
      <c r="F11" s="14">
        <f>[7]Março!$J$9</f>
        <v>50.76</v>
      </c>
      <c r="G11" s="14">
        <f>[7]Março!$J$10</f>
        <v>27.36</v>
      </c>
      <c r="H11" s="14">
        <f>[7]Março!$J$11</f>
        <v>16.559999999999999</v>
      </c>
      <c r="I11" s="14">
        <f>[7]Março!$J$12</f>
        <v>23.759999999999998</v>
      </c>
      <c r="J11" s="14">
        <f>[7]Março!$J$13</f>
        <v>31.680000000000003</v>
      </c>
      <c r="K11" s="14">
        <f>[7]Março!$J$14</f>
        <v>59.04</v>
      </c>
      <c r="L11" s="14">
        <f>[7]Março!$J$15</f>
        <v>25.92</v>
      </c>
      <c r="M11" s="14">
        <f>[7]Março!$J$16</f>
        <v>23.400000000000002</v>
      </c>
      <c r="N11" s="14">
        <f>[7]Março!$J$17</f>
        <v>46.800000000000004</v>
      </c>
      <c r="O11" s="14">
        <f>[7]Março!$J$18</f>
        <v>42.84</v>
      </c>
      <c r="P11" s="14">
        <f>[7]Março!$J$19</f>
        <v>28.08</v>
      </c>
      <c r="Q11" s="14">
        <f>[7]Março!$J$20</f>
        <v>36.72</v>
      </c>
      <c r="R11" s="14">
        <f>[7]Março!$J$21</f>
        <v>34.92</v>
      </c>
      <c r="S11" s="14">
        <f>[7]Março!$J$22</f>
        <v>40.32</v>
      </c>
      <c r="T11" s="14">
        <f>[7]Março!$J$23</f>
        <v>26.28</v>
      </c>
      <c r="U11" s="14">
        <f>[7]Março!$J$24</f>
        <v>20.52</v>
      </c>
      <c r="V11" s="14">
        <f>[7]Março!$J$25</f>
        <v>25.92</v>
      </c>
      <c r="W11" s="14">
        <f>[7]Março!$J$26</f>
        <v>16.559999999999999</v>
      </c>
      <c r="X11" s="14">
        <f>[7]Março!$J$27</f>
        <v>23.759999999999998</v>
      </c>
      <c r="Y11" s="14">
        <f>[7]Março!$J$28</f>
        <v>22.68</v>
      </c>
      <c r="Z11" s="14">
        <f>[7]Março!$J$29</f>
        <v>26.64</v>
      </c>
      <c r="AA11" s="14">
        <f>[7]Março!$J$30</f>
        <v>66.960000000000008</v>
      </c>
      <c r="AB11" s="14">
        <f>[7]Março!$J$31</f>
        <v>37.440000000000005</v>
      </c>
      <c r="AC11" s="14">
        <f>[7]Março!$J$32</f>
        <v>23.759999999999998</v>
      </c>
      <c r="AD11" s="14">
        <f>[7]Março!$J$33</f>
        <v>29.52</v>
      </c>
      <c r="AE11" s="14">
        <f>[7]Março!$J$34</f>
        <v>23.400000000000002</v>
      </c>
      <c r="AF11" s="14">
        <f>[7]Março!$J$35</f>
        <v>23.040000000000003</v>
      </c>
      <c r="AG11" s="75">
        <f>MAX(B11:AF11)</f>
        <v>66.960000000000008</v>
      </c>
      <c r="AH11" s="2"/>
    </row>
    <row r="12" spans="1:34" ht="17.100000000000001" customHeight="1" x14ac:dyDescent="0.2">
      <c r="A12" s="73" t="s">
        <v>4</v>
      </c>
      <c r="B12" s="14">
        <f>[8]Março!$J$5</f>
        <v>39.6</v>
      </c>
      <c r="C12" s="14">
        <f>[8]Março!$J$6</f>
        <v>35.28</v>
      </c>
      <c r="D12" s="14">
        <f>[8]Março!$J$7</f>
        <v>38.519999999999996</v>
      </c>
      <c r="E12" s="14">
        <f>[8]Março!$J$8</f>
        <v>63.360000000000007</v>
      </c>
      <c r="F12" s="14">
        <f>[8]Março!$J$9</f>
        <v>53.64</v>
      </c>
      <c r="G12" s="14">
        <f>[8]Março!$J$10</f>
        <v>27</v>
      </c>
      <c r="H12" s="14">
        <f>[8]Março!$J$11</f>
        <v>21.240000000000002</v>
      </c>
      <c r="I12" s="14">
        <f>[8]Março!$J$12</f>
        <v>28.8</v>
      </c>
      <c r="J12" s="14">
        <f>[8]Março!$J$13</f>
        <v>68.760000000000005</v>
      </c>
      <c r="K12" s="14">
        <f>[8]Março!$J$14</f>
        <v>68.760000000000005</v>
      </c>
      <c r="L12" s="14">
        <f>[8]Março!$J$15</f>
        <v>35.28</v>
      </c>
      <c r="M12" s="14">
        <f>[8]Março!$J$16</f>
        <v>29.52</v>
      </c>
      <c r="N12" s="14">
        <f>[8]Março!$J$17</f>
        <v>37.440000000000005</v>
      </c>
      <c r="O12" s="14">
        <f>[8]Março!$J$18</f>
        <v>47.88</v>
      </c>
      <c r="P12" s="14">
        <f>[8]Março!$J$19</f>
        <v>31.319999999999997</v>
      </c>
      <c r="Q12" s="14">
        <f>[8]Março!$J$20</f>
        <v>30.240000000000002</v>
      </c>
      <c r="R12" s="14">
        <f>[8]Março!$J$21</f>
        <v>24.840000000000003</v>
      </c>
      <c r="S12" s="14">
        <f>[8]Março!$J$22</f>
        <v>39.96</v>
      </c>
      <c r="T12" s="14">
        <f>[8]Março!$J$23</f>
        <v>0</v>
      </c>
      <c r="U12" s="14" t="str">
        <f>[8]Março!$J$24</f>
        <v>*</v>
      </c>
      <c r="V12" s="14" t="str">
        <f>[8]Março!$J$25</f>
        <v>*</v>
      </c>
      <c r="W12" s="14">
        <f>[8]Março!$J$26</f>
        <v>20.16</v>
      </c>
      <c r="X12" s="14">
        <f>[8]Março!$J$27</f>
        <v>42.480000000000004</v>
      </c>
      <c r="Y12" s="14">
        <f>[8]Março!$J$28</f>
        <v>27</v>
      </c>
      <c r="Z12" s="14">
        <f>[8]Março!$J$29</f>
        <v>24.48</v>
      </c>
      <c r="AA12" s="14">
        <f>[8]Março!$J$30</f>
        <v>44.28</v>
      </c>
      <c r="AB12" s="14">
        <f>[8]Março!$J$31</f>
        <v>35.28</v>
      </c>
      <c r="AC12" s="14">
        <f>[8]Março!$J$32</f>
        <v>21.6</v>
      </c>
      <c r="AD12" s="14">
        <f>[8]Março!$J$33</f>
        <v>28.08</v>
      </c>
      <c r="AE12" s="14">
        <f>[8]Março!$J$34</f>
        <v>32.76</v>
      </c>
      <c r="AF12" s="14">
        <f>[8]Março!$J$35</f>
        <v>32.76</v>
      </c>
      <c r="AG12" s="75">
        <f t="shared" si="1"/>
        <v>68.760000000000005</v>
      </c>
      <c r="AH12" s="2"/>
    </row>
    <row r="13" spans="1:34" ht="17.100000000000001" customHeight="1" x14ac:dyDescent="0.2">
      <c r="A13" s="73" t="s">
        <v>5</v>
      </c>
      <c r="B13" s="14" t="str">
        <f>[9]Março!$J$5</f>
        <v>*</v>
      </c>
      <c r="C13" s="14" t="str">
        <f>[9]Março!$J$6</f>
        <v>*</v>
      </c>
      <c r="D13" s="14" t="str">
        <f>[9]Março!$J$7</f>
        <v>*</v>
      </c>
      <c r="E13" s="14" t="str">
        <f>[9]Março!$J$8</f>
        <v>*</v>
      </c>
      <c r="F13" s="14" t="str">
        <f>[9]Março!$J$9</f>
        <v>*</v>
      </c>
      <c r="G13" s="14" t="str">
        <f>[9]Março!$J$10</f>
        <v>*</v>
      </c>
      <c r="H13" s="14" t="str">
        <f>[9]Março!$J$11</f>
        <v>*</v>
      </c>
      <c r="I13" s="14" t="str">
        <f>[9]Março!$J$12</f>
        <v>*</v>
      </c>
      <c r="J13" s="14" t="str">
        <f>[9]Março!$J$13</f>
        <v>*</v>
      </c>
      <c r="K13" s="14" t="str">
        <f>[9]Março!$J$14</f>
        <v>*</v>
      </c>
      <c r="L13" s="14" t="str">
        <f>[9]Março!$J$15</f>
        <v>*</v>
      </c>
      <c r="M13" s="14" t="str">
        <f>[9]Março!$J$16</f>
        <v>*</v>
      </c>
      <c r="N13" s="14" t="str">
        <f>[9]Março!$J$17</f>
        <v>*</v>
      </c>
      <c r="O13" s="14" t="str">
        <f>[9]Março!$J$18</f>
        <v>*</v>
      </c>
      <c r="P13" s="14" t="str">
        <f>[9]Março!$J$19</f>
        <v>*</v>
      </c>
      <c r="Q13" s="14" t="str">
        <f>[9]Março!$J$20</f>
        <v>*</v>
      </c>
      <c r="R13" s="14" t="str">
        <f>[9]Março!$J$21</f>
        <v>*</v>
      </c>
      <c r="S13" s="14" t="str">
        <f>[9]Março!$J$22</f>
        <v>*</v>
      </c>
      <c r="T13" s="14" t="str">
        <f>[9]Março!$J$23</f>
        <v>*</v>
      </c>
      <c r="U13" s="14" t="str">
        <f>[9]Março!$J$24</f>
        <v>*</v>
      </c>
      <c r="V13" s="14" t="str">
        <f>[9]Março!$J$25</f>
        <v>*</v>
      </c>
      <c r="W13" s="14" t="str">
        <f>[9]Março!$J$26</f>
        <v>*</v>
      </c>
      <c r="X13" s="14" t="str">
        <f>[9]Março!$J$27</f>
        <v>*</v>
      </c>
      <c r="Y13" s="14" t="str">
        <f>[9]Março!$J$28</f>
        <v>*</v>
      </c>
      <c r="Z13" s="14" t="str">
        <f>[9]Março!$J$29</f>
        <v>*</v>
      </c>
      <c r="AA13" s="14" t="str">
        <f>[9]Março!$J$30</f>
        <v>*</v>
      </c>
      <c r="AB13" s="14" t="str">
        <f>[9]Março!$J$31</f>
        <v>*</v>
      </c>
      <c r="AC13" s="14" t="str">
        <f>[9]Março!$J$32</f>
        <v>*</v>
      </c>
      <c r="AD13" s="14" t="str">
        <f>[9]Março!$J$33</f>
        <v>*</v>
      </c>
      <c r="AE13" s="14" t="str">
        <f>[9]Março!$J$34</f>
        <v>*</v>
      </c>
      <c r="AF13" s="14" t="str">
        <f>[9]Março!$J$35</f>
        <v>*</v>
      </c>
      <c r="AG13" s="75" t="s">
        <v>133</v>
      </c>
      <c r="AH13" s="2"/>
    </row>
    <row r="14" spans="1:34" ht="17.100000000000001" customHeight="1" x14ac:dyDescent="0.2">
      <c r="A14" s="73" t="s">
        <v>48</v>
      </c>
      <c r="B14" s="14">
        <f>[10]Março!$J$5</f>
        <v>33.840000000000003</v>
      </c>
      <c r="C14" s="14">
        <f>[10]Março!$J$6</f>
        <v>40.32</v>
      </c>
      <c r="D14" s="14">
        <f>[10]Março!$J$7</f>
        <v>50.76</v>
      </c>
      <c r="E14" s="14">
        <f>[10]Março!$J$8</f>
        <v>38.880000000000003</v>
      </c>
      <c r="F14" s="14">
        <f>[10]Março!$J$9</f>
        <v>30.240000000000002</v>
      </c>
      <c r="G14" s="14">
        <f>[10]Março!$J$10</f>
        <v>25.92</v>
      </c>
      <c r="H14" s="14">
        <f>[10]Março!$J$11</f>
        <v>28.8</v>
      </c>
      <c r="I14" s="14">
        <f>[10]Março!$J$12</f>
        <v>34.56</v>
      </c>
      <c r="J14" s="14">
        <f>[10]Março!$J$13</f>
        <v>49.32</v>
      </c>
      <c r="K14" s="14">
        <f>[10]Março!$J$14</f>
        <v>29.880000000000003</v>
      </c>
      <c r="L14" s="14">
        <f>[10]Março!$J$15</f>
        <v>38.880000000000003</v>
      </c>
      <c r="M14" s="14">
        <f>[10]Março!$J$16</f>
        <v>42.480000000000004</v>
      </c>
      <c r="N14" s="14">
        <f>[10]Março!$J$17</f>
        <v>34.92</v>
      </c>
      <c r="O14" s="14">
        <f>[10]Março!$J$18</f>
        <v>33.119999999999997</v>
      </c>
      <c r="P14" s="14">
        <f>[10]Março!$J$19</f>
        <v>35.28</v>
      </c>
      <c r="Q14" s="14">
        <f>[10]Março!$J$20</f>
        <v>32.4</v>
      </c>
      <c r="R14" s="14">
        <f>[10]Março!$J$21</f>
        <v>47.519999999999996</v>
      </c>
      <c r="S14" s="14">
        <f>[10]Março!$J$22</f>
        <v>40.680000000000007</v>
      </c>
      <c r="T14" s="14">
        <f>[10]Março!$J$23</f>
        <v>33.480000000000004</v>
      </c>
      <c r="U14" s="14">
        <f>[10]Março!$J$24</f>
        <v>32.04</v>
      </c>
      <c r="V14" s="14">
        <f>[10]Março!$J$25</f>
        <v>23.400000000000002</v>
      </c>
      <c r="W14" s="14">
        <f>[10]Março!$J$26</f>
        <v>90</v>
      </c>
      <c r="X14" s="14">
        <f>[10]Março!$J$27</f>
        <v>39.96</v>
      </c>
      <c r="Y14" s="14">
        <f>[10]Março!$J$28</f>
        <v>31.319999999999997</v>
      </c>
      <c r="Z14" s="14">
        <f>[10]Março!$J$29</f>
        <v>44.28</v>
      </c>
      <c r="AA14" s="14">
        <f>[10]Março!$J$30</f>
        <v>45.36</v>
      </c>
      <c r="AB14" s="14">
        <f>[10]Março!$J$31</f>
        <v>46.440000000000005</v>
      </c>
      <c r="AC14" s="14">
        <f>[10]Março!$J$32</f>
        <v>29.16</v>
      </c>
      <c r="AD14" s="14">
        <f>[10]Março!$J$33</f>
        <v>28.8</v>
      </c>
      <c r="AE14" s="14">
        <f>[10]Março!$J$34</f>
        <v>32.4</v>
      </c>
      <c r="AF14" s="14">
        <f>[10]Março!$J$35</f>
        <v>32.76</v>
      </c>
      <c r="AG14" s="75">
        <f>MAX(B14:AF14)</f>
        <v>90</v>
      </c>
      <c r="AH14" s="2"/>
    </row>
    <row r="15" spans="1:34" ht="17.100000000000001" customHeight="1" x14ac:dyDescent="0.2">
      <c r="A15" s="73" t="s">
        <v>6</v>
      </c>
      <c r="B15" s="14">
        <f>[11]Março!$J$5</f>
        <v>39.24</v>
      </c>
      <c r="C15" s="14">
        <f>[11]Março!$J$6</f>
        <v>27.36</v>
      </c>
      <c r="D15" s="14">
        <f>[11]Março!$J$7</f>
        <v>40.32</v>
      </c>
      <c r="E15" s="14">
        <f>[11]Março!$J$8</f>
        <v>31.319999999999997</v>
      </c>
      <c r="F15" s="14">
        <f>[11]Março!$J$9</f>
        <v>48.6</v>
      </c>
      <c r="G15" s="14">
        <f>[11]Março!$J$10</f>
        <v>33.119999999999997</v>
      </c>
      <c r="H15" s="14">
        <f>[11]Março!$J$11</f>
        <v>28.08</v>
      </c>
      <c r="I15" s="14">
        <f>[11]Março!$J$12</f>
        <v>28.08</v>
      </c>
      <c r="J15" s="14">
        <f>[11]Março!$J$13</f>
        <v>44.64</v>
      </c>
      <c r="K15" s="14">
        <f>[11]Março!$J$14</f>
        <v>28.8</v>
      </c>
      <c r="L15" s="14">
        <f>[11]Março!$J$15</f>
        <v>21.6</v>
      </c>
      <c r="M15" s="14">
        <f>[11]Março!$J$16</f>
        <v>26.28</v>
      </c>
      <c r="N15" s="14">
        <f>[11]Março!$J$17</f>
        <v>23.759999999999998</v>
      </c>
      <c r="O15" s="14">
        <f>[11]Março!$J$18</f>
        <v>26.64</v>
      </c>
      <c r="P15" s="14">
        <f>[11]Março!$J$19</f>
        <v>37.440000000000005</v>
      </c>
      <c r="Q15" s="14">
        <f>[11]Março!$J$20</f>
        <v>27.720000000000002</v>
      </c>
      <c r="R15" s="14">
        <f>[11]Março!$J$21</f>
        <v>27.720000000000002</v>
      </c>
      <c r="S15" s="14">
        <f>[11]Março!$J$22</f>
        <v>23.400000000000002</v>
      </c>
      <c r="T15" s="14">
        <f>[11]Março!$J$23</f>
        <v>26.64</v>
      </c>
      <c r="U15" s="14">
        <f>[11]Março!$J$24</f>
        <v>30.240000000000002</v>
      </c>
      <c r="V15" s="14">
        <f>[11]Março!$J$25</f>
        <v>21.96</v>
      </c>
      <c r="W15" s="14">
        <f>[11]Março!$J$26</f>
        <v>38.159999999999997</v>
      </c>
      <c r="X15" s="14">
        <f>[11]Março!$J$27</f>
        <v>23.040000000000003</v>
      </c>
      <c r="Y15" s="14">
        <f>[11]Março!$J$28</f>
        <v>24.48</v>
      </c>
      <c r="Z15" s="14">
        <f>[11]Março!$J$29</f>
        <v>30.240000000000002</v>
      </c>
      <c r="AA15" s="14">
        <f>[11]Março!$J$30</f>
        <v>38.159999999999997</v>
      </c>
      <c r="AB15" s="14">
        <f>[11]Março!$J$31</f>
        <v>29.16</v>
      </c>
      <c r="AC15" s="14">
        <f>[11]Março!$J$32</f>
        <v>29.16</v>
      </c>
      <c r="AD15" s="14">
        <f>[11]Março!$J$33</f>
        <v>22.68</v>
      </c>
      <c r="AE15" s="14">
        <f>[11]Março!$J$34</f>
        <v>20.16</v>
      </c>
      <c r="AF15" s="14">
        <f>[11]Março!$J$35</f>
        <v>30.240000000000002</v>
      </c>
      <c r="AG15" s="75">
        <f t="shared" si="1"/>
        <v>48.6</v>
      </c>
      <c r="AH15" s="2"/>
    </row>
    <row r="16" spans="1:34" ht="17.100000000000001" customHeight="1" x14ac:dyDescent="0.2">
      <c r="A16" s="73" t="s">
        <v>7</v>
      </c>
      <c r="B16" s="14">
        <f>[12]Março!$J$5</f>
        <v>37.080000000000005</v>
      </c>
      <c r="C16" s="14">
        <f>[12]Março!$J$6</f>
        <v>37.800000000000004</v>
      </c>
      <c r="D16" s="14">
        <f>[12]Março!$J$7</f>
        <v>40.680000000000007</v>
      </c>
      <c r="E16" s="14">
        <f>[12]Março!$J$8</f>
        <v>52.92</v>
      </c>
      <c r="F16" s="14">
        <f>[12]Março!$J$9</f>
        <v>54</v>
      </c>
      <c r="G16" s="14">
        <f>[12]Março!$J$10</f>
        <v>23.400000000000002</v>
      </c>
      <c r="H16" s="14">
        <f>[12]Março!$J$11</f>
        <v>21.240000000000002</v>
      </c>
      <c r="I16" s="14">
        <f>[12]Março!$J$12</f>
        <v>28.44</v>
      </c>
      <c r="J16" s="14">
        <f>[12]Março!$J$13</f>
        <v>47.16</v>
      </c>
      <c r="K16" s="14">
        <f>[12]Março!$J$14</f>
        <v>38.159999999999997</v>
      </c>
      <c r="L16" s="14">
        <f>[12]Março!$J$15</f>
        <v>46.440000000000005</v>
      </c>
      <c r="M16" s="14">
        <f>[12]Março!$J$16</f>
        <v>53.64</v>
      </c>
      <c r="N16" s="14">
        <f>[12]Março!$J$17</f>
        <v>37.440000000000005</v>
      </c>
      <c r="O16" s="14">
        <f>[12]Março!$J$18</f>
        <v>36</v>
      </c>
      <c r="P16" s="14">
        <f>[12]Março!$J$19</f>
        <v>34.200000000000003</v>
      </c>
      <c r="Q16" s="14">
        <f>[12]Março!$J$20</f>
        <v>37.800000000000004</v>
      </c>
      <c r="R16" s="14">
        <f>[12]Março!$J$21</f>
        <v>33.480000000000004</v>
      </c>
      <c r="S16" s="14">
        <f>[12]Março!$J$22</f>
        <v>34.200000000000003</v>
      </c>
      <c r="T16" s="14">
        <f>[12]Março!$J$23</f>
        <v>24.48</v>
      </c>
      <c r="U16" s="14">
        <f>[12]Março!$J$24</f>
        <v>25.92</v>
      </c>
      <c r="V16" s="14">
        <f>[12]Março!$J$25</f>
        <v>39.96</v>
      </c>
      <c r="W16" s="14">
        <f>[12]Março!$J$26</f>
        <v>32.04</v>
      </c>
      <c r="X16" s="14">
        <f>[12]Março!$J$27</f>
        <v>24.48</v>
      </c>
      <c r="Y16" s="14">
        <f>[12]Março!$J$28</f>
        <v>20.88</v>
      </c>
      <c r="Z16" s="14">
        <f>[12]Março!$J$29</f>
        <v>31.680000000000003</v>
      </c>
      <c r="AA16" s="14">
        <f>[12]Março!$J$30</f>
        <v>39.96</v>
      </c>
      <c r="AB16" s="14">
        <f>[12]Março!$J$31</f>
        <v>25.92</v>
      </c>
      <c r="AC16" s="14">
        <f>[12]Março!$J$32</f>
        <v>24.840000000000003</v>
      </c>
      <c r="AD16" s="14">
        <f>[12]Março!$J$33</f>
        <v>38.880000000000003</v>
      </c>
      <c r="AE16" s="14">
        <f>[12]Março!$J$34</f>
        <v>34.200000000000003</v>
      </c>
      <c r="AF16" s="14">
        <f>[12]Março!$J$35</f>
        <v>37.800000000000004</v>
      </c>
      <c r="AG16" s="75">
        <f t="shared" si="1"/>
        <v>54</v>
      </c>
      <c r="AH16" s="2"/>
    </row>
    <row r="17" spans="1:34" ht="17.100000000000001" customHeight="1" x14ac:dyDescent="0.2">
      <c r="A17" s="73" t="s">
        <v>8</v>
      </c>
      <c r="B17" s="14">
        <f>[13]Março!$J$5</f>
        <v>54</v>
      </c>
      <c r="C17" s="14">
        <f>[13]Março!$J$6</f>
        <v>30.240000000000002</v>
      </c>
      <c r="D17" s="14">
        <f>[13]Março!$J$7</f>
        <v>32.4</v>
      </c>
      <c r="E17" s="14">
        <f>[13]Março!$J$8</f>
        <v>54.72</v>
      </c>
      <c r="F17" s="14">
        <f>[13]Março!$J$9</f>
        <v>42.480000000000004</v>
      </c>
      <c r="G17" s="14">
        <f>[13]Março!$J$10</f>
        <v>0</v>
      </c>
      <c r="H17" s="14">
        <f>[13]Março!$J$11</f>
        <v>22.32</v>
      </c>
      <c r="I17" s="14">
        <f>[13]Março!$J$12</f>
        <v>31.319999999999997</v>
      </c>
      <c r="J17" s="14">
        <f>[13]Março!$J$13</f>
        <v>45.36</v>
      </c>
      <c r="K17" s="14">
        <f>[13]Março!$J$14</f>
        <v>30.6</v>
      </c>
      <c r="L17" s="14">
        <f>[13]Março!$J$15</f>
        <v>28.8</v>
      </c>
      <c r="M17" s="14">
        <f>[13]Março!$J$16</f>
        <v>49.32</v>
      </c>
      <c r="N17" s="14">
        <f>[13]Março!$J$17</f>
        <v>23.759999999999998</v>
      </c>
      <c r="O17" s="14">
        <f>[13]Março!$J$18</f>
        <v>25.56</v>
      </c>
      <c r="P17" s="14">
        <f>[13]Março!$J$19</f>
        <v>33.119999999999997</v>
      </c>
      <c r="Q17" s="14">
        <f>[13]Março!$J$20</f>
        <v>43.56</v>
      </c>
      <c r="R17" s="14">
        <f>[13]Março!$J$21</f>
        <v>30.6</v>
      </c>
      <c r="S17" s="14">
        <f>[13]Março!$J$22</f>
        <v>29.52</v>
      </c>
      <c r="T17" s="14">
        <f>[13]Março!$J$23</f>
        <v>33.840000000000003</v>
      </c>
      <c r="U17" s="14">
        <f>[13]Março!$J$24</f>
        <v>32.4</v>
      </c>
      <c r="V17" s="14">
        <f>[13]Março!$J$25</f>
        <v>32.4</v>
      </c>
      <c r="W17" s="14">
        <f>[13]Março!$J$26</f>
        <v>30.96</v>
      </c>
      <c r="X17" s="14">
        <f>[13]Março!$J$27</f>
        <v>30.240000000000002</v>
      </c>
      <c r="Y17" s="14">
        <f>[13]Março!$J$28</f>
        <v>11.16</v>
      </c>
      <c r="Z17" s="14">
        <f>[13]Março!$J$29</f>
        <v>20.52</v>
      </c>
      <c r="AA17" s="14">
        <f>[13]Março!$J$30</f>
        <v>31.680000000000003</v>
      </c>
      <c r="AB17" s="14">
        <f>[13]Março!$J$31</f>
        <v>27</v>
      </c>
      <c r="AC17" s="14">
        <f>[13]Março!$J$32</f>
        <v>27.36</v>
      </c>
      <c r="AD17" s="14">
        <f>[13]Março!$J$33</f>
        <v>43.56</v>
      </c>
      <c r="AE17" s="14">
        <f>[13]Março!$J$34</f>
        <v>33.119999999999997</v>
      </c>
      <c r="AF17" s="14">
        <f>[13]Março!$J$35</f>
        <v>37.800000000000004</v>
      </c>
      <c r="AG17" s="75">
        <f t="shared" si="1"/>
        <v>54.72</v>
      </c>
      <c r="AH17" s="2"/>
    </row>
    <row r="18" spans="1:34" ht="17.100000000000001" customHeight="1" x14ac:dyDescent="0.2">
      <c r="A18" s="73" t="s">
        <v>9</v>
      </c>
      <c r="B18" s="14">
        <f>[14]Março!$J$5</f>
        <v>33.119999999999997</v>
      </c>
      <c r="C18" s="14">
        <f>[14]Março!$J$6</f>
        <v>51.12</v>
      </c>
      <c r="D18" s="14">
        <f>[14]Março!$J$7</f>
        <v>39.24</v>
      </c>
      <c r="E18" s="14">
        <f>[14]Março!$J$8</f>
        <v>34.56</v>
      </c>
      <c r="F18" s="14">
        <f>[14]Março!$J$9</f>
        <v>51.12</v>
      </c>
      <c r="G18" s="14">
        <f>[14]Março!$J$10</f>
        <v>19.079999999999998</v>
      </c>
      <c r="H18" s="14">
        <f>[14]Março!$J$11</f>
        <v>21.6</v>
      </c>
      <c r="I18" s="14">
        <f>[14]Março!$J$12</f>
        <v>23.040000000000003</v>
      </c>
      <c r="J18" s="14">
        <f>[14]Março!$J$13</f>
        <v>35.64</v>
      </c>
      <c r="K18" s="14">
        <f>[14]Março!$J$14</f>
        <v>35.64</v>
      </c>
      <c r="L18" s="14">
        <f>[14]Março!$J$15</f>
        <v>28.08</v>
      </c>
      <c r="M18" s="14">
        <f>[14]Março!$J$16</f>
        <v>65.88000000000001</v>
      </c>
      <c r="N18" s="14">
        <f>[14]Março!$J$17</f>
        <v>43.56</v>
      </c>
      <c r="O18" s="14">
        <f>[14]Março!$J$18</f>
        <v>27.720000000000002</v>
      </c>
      <c r="P18" s="14">
        <f>[14]Março!$J$19</f>
        <v>55.800000000000004</v>
      </c>
      <c r="Q18" s="14">
        <f>[14]Março!$J$20</f>
        <v>47.88</v>
      </c>
      <c r="R18" s="14">
        <f>[14]Março!$J$21</f>
        <v>33.119999999999997</v>
      </c>
      <c r="S18" s="14">
        <f>[14]Março!$J$22</f>
        <v>33.119999999999997</v>
      </c>
      <c r="T18" s="14">
        <f>[14]Março!$J$23</f>
        <v>22.68</v>
      </c>
      <c r="U18" s="14">
        <f>[14]Março!$J$24</f>
        <v>28.8</v>
      </c>
      <c r="V18" s="14">
        <f>[14]Março!$J$25</f>
        <v>33.480000000000004</v>
      </c>
      <c r="W18" s="14">
        <f>[14]Março!$J$26</f>
        <v>31.680000000000003</v>
      </c>
      <c r="X18" s="14">
        <f>[14]Março!$J$27</f>
        <v>27</v>
      </c>
      <c r="Y18" s="14">
        <f>[14]Março!$J$28</f>
        <v>19.8</v>
      </c>
      <c r="Z18" s="14">
        <f>[14]Março!$J$29</f>
        <v>25.56</v>
      </c>
      <c r="AA18" s="14">
        <f>[14]Março!$J$30</f>
        <v>26.28</v>
      </c>
      <c r="AB18" s="14">
        <f>[14]Março!$J$31</f>
        <v>22.32</v>
      </c>
      <c r="AC18" s="14">
        <f>[14]Março!$J$32</f>
        <v>24.840000000000003</v>
      </c>
      <c r="AD18" s="14">
        <f>[14]Março!$J$33</f>
        <v>40.32</v>
      </c>
      <c r="AE18" s="14">
        <f>[14]Março!$J$34</f>
        <v>32.76</v>
      </c>
      <c r="AF18" s="14">
        <f>[14]Março!$J$35</f>
        <v>39.96</v>
      </c>
      <c r="AG18" s="75">
        <f t="shared" ref="AG18:AG25" si="3">MAX(B18:AF18)</f>
        <v>65.88000000000001</v>
      </c>
      <c r="AH18" s="2"/>
    </row>
    <row r="19" spans="1:34" ht="17.100000000000001" customHeight="1" x14ac:dyDescent="0.2">
      <c r="A19" s="73" t="s">
        <v>47</v>
      </c>
      <c r="B19" s="14">
        <f>[15]Março!$J$5</f>
        <v>33.119999999999997</v>
      </c>
      <c r="C19" s="14">
        <f>[15]Março!$J$6</f>
        <v>33.840000000000003</v>
      </c>
      <c r="D19" s="14">
        <f>[15]Março!$J$7</f>
        <v>42.84</v>
      </c>
      <c r="E19" s="14">
        <f>[15]Março!$J$8</f>
        <v>25.2</v>
      </c>
      <c r="F19" s="14">
        <f>[15]Março!$J$9</f>
        <v>38.159999999999997</v>
      </c>
      <c r="G19" s="14">
        <f>[15]Março!$J$10</f>
        <v>16.559999999999999</v>
      </c>
      <c r="H19" s="14">
        <f>[15]Março!$J$11</f>
        <v>16.2</v>
      </c>
      <c r="I19" s="14">
        <f>[15]Março!$J$12</f>
        <v>29.16</v>
      </c>
      <c r="J19" s="14">
        <f>[15]Março!$J$13</f>
        <v>41.04</v>
      </c>
      <c r="K19" s="14">
        <f>[15]Março!$J$14</f>
        <v>33.840000000000003</v>
      </c>
      <c r="L19" s="14">
        <f>[15]Março!$J$15</f>
        <v>26.64</v>
      </c>
      <c r="M19" s="14">
        <f>[15]Março!$J$16</f>
        <v>30.96</v>
      </c>
      <c r="N19" s="14">
        <f>[15]Março!$J$17</f>
        <v>23.759999999999998</v>
      </c>
      <c r="O19" s="14">
        <f>[15]Março!$J$18</f>
        <v>28.8</v>
      </c>
      <c r="P19" s="14">
        <f>[15]Março!$J$19</f>
        <v>30.96</v>
      </c>
      <c r="Q19" s="14">
        <f>[15]Março!$J$20</f>
        <v>43.2</v>
      </c>
      <c r="R19" s="14">
        <f>[15]Março!$J$21</f>
        <v>26.28</v>
      </c>
      <c r="S19" s="14">
        <f>[15]Março!$J$22</f>
        <v>25.2</v>
      </c>
      <c r="T19" s="14">
        <f>[15]Março!$J$23</f>
        <v>18</v>
      </c>
      <c r="U19" s="14">
        <f>[15]Março!$J$24</f>
        <v>20.52</v>
      </c>
      <c r="V19" s="14">
        <f>[15]Março!$J$25</f>
        <v>30.240000000000002</v>
      </c>
      <c r="W19" s="14">
        <f>[15]Março!$J$26</f>
        <v>23.040000000000003</v>
      </c>
      <c r="X19" s="14">
        <f>[15]Março!$J$27</f>
        <v>16.2</v>
      </c>
      <c r="Y19" s="14">
        <f>[15]Março!$J$28</f>
        <v>21.6</v>
      </c>
      <c r="Z19" s="14">
        <f>[15]Março!$J$29</f>
        <v>37.080000000000005</v>
      </c>
      <c r="AA19" s="14">
        <f>[15]Março!$J$30</f>
        <v>36.36</v>
      </c>
      <c r="AB19" s="14">
        <f>[15]Março!$J$31</f>
        <v>18.36</v>
      </c>
      <c r="AC19" s="14">
        <f>[15]Março!$J$32</f>
        <v>20.88</v>
      </c>
      <c r="AD19" s="14">
        <f>[15]Março!$J$33</f>
        <v>26.64</v>
      </c>
      <c r="AE19" s="14">
        <f>[15]Março!$J$34</f>
        <v>27</v>
      </c>
      <c r="AF19" s="14">
        <f>[15]Março!$J$35</f>
        <v>23.759999999999998</v>
      </c>
      <c r="AG19" s="75">
        <f t="shared" si="3"/>
        <v>43.2</v>
      </c>
      <c r="AH19" s="2"/>
    </row>
    <row r="20" spans="1:34" ht="17.100000000000001" customHeight="1" x14ac:dyDescent="0.2">
      <c r="A20" s="73" t="s">
        <v>10</v>
      </c>
      <c r="B20" s="14">
        <f>[16]Março!$J$5</f>
        <v>33.480000000000004</v>
      </c>
      <c r="C20" s="14">
        <f>[16]Março!$J$6</f>
        <v>33.840000000000003</v>
      </c>
      <c r="D20" s="14">
        <f>[16]Março!$J$7</f>
        <v>52.56</v>
      </c>
      <c r="E20" s="14">
        <f>[16]Março!$J$8</f>
        <v>29.880000000000003</v>
      </c>
      <c r="F20" s="14">
        <f>[16]Março!$J$9</f>
        <v>36.36</v>
      </c>
      <c r="G20" s="14">
        <f>[16]Março!$J$10</f>
        <v>11.16</v>
      </c>
      <c r="H20" s="14">
        <f>[16]Março!$J$11</f>
        <v>15.840000000000002</v>
      </c>
      <c r="I20" s="14">
        <f>[16]Março!$J$12</f>
        <v>28.8</v>
      </c>
      <c r="J20" s="14">
        <f>[16]Março!$J$13</f>
        <v>40.32</v>
      </c>
      <c r="K20" s="14">
        <f>[16]Março!$J$14</f>
        <v>37.080000000000005</v>
      </c>
      <c r="L20" s="14">
        <f>[16]Março!$J$15</f>
        <v>37.080000000000005</v>
      </c>
      <c r="M20" s="14">
        <f>[16]Março!$J$16</f>
        <v>51.12</v>
      </c>
      <c r="N20" s="14">
        <f>[16]Março!$J$17</f>
        <v>21.6</v>
      </c>
      <c r="O20" s="14">
        <f>[16]Março!$J$18</f>
        <v>27.36</v>
      </c>
      <c r="P20" s="14">
        <f>[16]Março!$J$19</f>
        <v>33.119999999999997</v>
      </c>
      <c r="Q20" s="14">
        <f>[16]Março!$J$20</f>
        <v>31.319999999999997</v>
      </c>
      <c r="R20" s="14">
        <f>[16]Março!$J$21</f>
        <v>27.36</v>
      </c>
      <c r="S20" s="14">
        <f>[16]Março!$J$22</f>
        <v>21.240000000000002</v>
      </c>
      <c r="T20" s="14">
        <f>[16]Março!$J$23</f>
        <v>16.559999999999999</v>
      </c>
      <c r="U20" s="14">
        <f>[16]Março!$J$24</f>
        <v>23.040000000000003</v>
      </c>
      <c r="V20" s="14">
        <f>[16]Março!$J$25</f>
        <v>30.240000000000002</v>
      </c>
      <c r="W20" s="14">
        <f>[16]Março!$J$26</f>
        <v>28.8</v>
      </c>
      <c r="X20" s="14">
        <f>[16]Março!$J$27</f>
        <v>17.28</v>
      </c>
      <c r="Y20" s="14">
        <f>[16]Março!$J$28</f>
        <v>17.64</v>
      </c>
      <c r="Z20" s="14">
        <f>[16]Março!$J$29</f>
        <v>19.440000000000001</v>
      </c>
      <c r="AA20" s="14">
        <f>[16]Março!$J$30</f>
        <v>39.24</v>
      </c>
      <c r="AB20" s="14">
        <f>[16]Março!$J$31</f>
        <v>31.680000000000003</v>
      </c>
      <c r="AC20" s="14">
        <f>[16]Março!$J$32</f>
        <v>23.759999999999998</v>
      </c>
      <c r="AD20" s="14">
        <f>[16]Março!$J$33</f>
        <v>36.72</v>
      </c>
      <c r="AE20" s="14">
        <f>[16]Março!$J$34</f>
        <v>35.28</v>
      </c>
      <c r="AF20" s="14">
        <f>[16]Março!$J$35</f>
        <v>34.200000000000003</v>
      </c>
      <c r="AG20" s="75">
        <f t="shared" si="3"/>
        <v>52.56</v>
      </c>
      <c r="AH20" s="2"/>
    </row>
    <row r="21" spans="1:34" ht="17.100000000000001" customHeight="1" x14ac:dyDescent="0.2">
      <c r="A21" s="73" t="s">
        <v>11</v>
      </c>
      <c r="B21" s="14">
        <f>[17]Março!$J$5</f>
        <v>29.52</v>
      </c>
      <c r="C21" s="14">
        <f>[17]Março!$J$6</f>
        <v>29.880000000000003</v>
      </c>
      <c r="D21" s="14">
        <f>[17]Março!$J$7</f>
        <v>39.96</v>
      </c>
      <c r="E21" s="14">
        <f>[17]Março!$J$8</f>
        <v>33.480000000000004</v>
      </c>
      <c r="F21" s="14">
        <f>[17]Março!$J$9</f>
        <v>52.56</v>
      </c>
      <c r="G21" s="14">
        <f>[17]Março!$J$10</f>
        <v>20.88</v>
      </c>
      <c r="H21" s="14">
        <f>[17]Março!$J$11</f>
        <v>20.52</v>
      </c>
      <c r="I21" s="14">
        <f>[17]Março!$J$12</f>
        <v>24.12</v>
      </c>
      <c r="J21" s="14">
        <f>[17]Março!$J$13</f>
        <v>34.92</v>
      </c>
      <c r="K21" s="14">
        <f>[17]Março!$J$14</f>
        <v>52.2</v>
      </c>
      <c r="L21" s="14">
        <f>[17]Março!$J$15</f>
        <v>23.759999999999998</v>
      </c>
      <c r="M21" s="14">
        <f>[17]Março!$J$16</f>
        <v>42.480000000000004</v>
      </c>
      <c r="N21" s="14">
        <f>[17]Março!$J$17</f>
        <v>42.84</v>
      </c>
      <c r="O21" s="14">
        <f>[17]Março!$J$18</f>
        <v>32.4</v>
      </c>
      <c r="P21" s="14">
        <f>[17]Março!$J$19</f>
        <v>30.240000000000002</v>
      </c>
      <c r="Q21" s="14">
        <f>[17]Março!$J$20</f>
        <v>30.6</v>
      </c>
      <c r="R21" s="14">
        <f>[17]Março!$J$21</f>
        <v>24.48</v>
      </c>
      <c r="S21" s="14">
        <f>[17]Março!$J$22</f>
        <v>34.200000000000003</v>
      </c>
      <c r="T21" s="14">
        <f>[17]Março!$J$23</f>
        <v>30.6</v>
      </c>
      <c r="U21" s="14">
        <f>[17]Março!$J$24</f>
        <v>28.44</v>
      </c>
      <c r="V21" s="14">
        <f>[17]Março!$J$25</f>
        <v>30.6</v>
      </c>
      <c r="W21" s="14">
        <f>[17]Março!$J$26</f>
        <v>26.64</v>
      </c>
      <c r="X21" s="14">
        <f>[17]Março!$J$27</f>
        <v>29.52</v>
      </c>
      <c r="Y21" s="14">
        <f>[17]Março!$J$28</f>
        <v>15.120000000000001</v>
      </c>
      <c r="Z21" s="14">
        <f>[17]Março!$J$29</f>
        <v>36.36</v>
      </c>
      <c r="AA21" s="14">
        <f>[17]Março!$J$30</f>
        <v>22.68</v>
      </c>
      <c r="AB21" s="14">
        <f>[17]Março!$J$31</f>
        <v>22.68</v>
      </c>
      <c r="AC21" s="14">
        <f>[17]Março!$J$32</f>
        <v>18.36</v>
      </c>
      <c r="AD21" s="14">
        <f>[17]Março!$J$33</f>
        <v>28.8</v>
      </c>
      <c r="AE21" s="14">
        <f>[17]Março!$J$34</f>
        <v>27</v>
      </c>
      <c r="AF21" s="14">
        <f>[17]Março!$J$35</f>
        <v>28.8</v>
      </c>
      <c r="AG21" s="75">
        <f t="shared" si="3"/>
        <v>52.56</v>
      </c>
      <c r="AH21" s="2"/>
    </row>
    <row r="22" spans="1:34" ht="17.100000000000001" customHeight="1" x14ac:dyDescent="0.2">
      <c r="A22" s="73" t="s">
        <v>12</v>
      </c>
      <c r="B22" s="14">
        <f>[18]Março!$J$5</f>
        <v>28.8</v>
      </c>
      <c r="C22" s="14">
        <f>[18]Março!$J$6</f>
        <v>32.4</v>
      </c>
      <c r="D22" s="14">
        <f>[18]Março!$J$7</f>
        <v>35.64</v>
      </c>
      <c r="E22" s="14">
        <f>[18]Março!$J$8</f>
        <v>36.72</v>
      </c>
      <c r="F22" s="14">
        <f>[18]Março!$J$9</f>
        <v>32.4</v>
      </c>
      <c r="G22" s="14">
        <f>[18]Março!$J$10</f>
        <v>36.36</v>
      </c>
      <c r="H22" s="14">
        <f>[18]Março!$J$11</f>
        <v>29.16</v>
      </c>
      <c r="I22" s="14">
        <f>[18]Março!$J$12</f>
        <v>28.44</v>
      </c>
      <c r="J22" s="14">
        <f>[18]Março!$J$13</f>
        <v>33.840000000000003</v>
      </c>
      <c r="K22" s="14">
        <f>[18]Março!$J$14</f>
        <v>28.8</v>
      </c>
      <c r="L22" s="14">
        <f>[18]Março!$J$15</f>
        <v>27</v>
      </c>
      <c r="M22" s="14">
        <f>[18]Março!$J$16</f>
        <v>24.840000000000003</v>
      </c>
      <c r="N22" s="14">
        <f>[18]Março!$J$17</f>
        <v>22.68</v>
      </c>
      <c r="O22" s="14">
        <f>[18]Março!$J$18</f>
        <v>27</v>
      </c>
      <c r="P22" s="14">
        <f>[18]Março!$J$19</f>
        <v>27.720000000000002</v>
      </c>
      <c r="Q22" s="14">
        <f>[18]Março!$J$20</f>
        <v>40.32</v>
      </c>
      <c r="R22" s="14">
        <f>[18]Março!$J$21</f>
        <v>24.12</v>
      </c>
      <c r="S22" s="14">
        <f>[18]Março!$J$22</f>
        <v>16.559999999999999</v>
      </c>
      <c r="T22" s="14">
        <f>[18]Março!$J$23</f>
        <v>19.079999999999998</v>
      </c>
      <c r="U22" s="14">
        <f>[18]Março!$J$24</f>
        <v>18.36</v>
      </c>
      <c r="V22" s="14">
        <f>[18]Março!$J$25</f>
        <v>20.16</v>
      </c>
      <c r="W22" s="14">
        <f>[18]Março!$J$26</f>
        <v>13.68</v>
      </c>
      <c r="X22" s="14">
        <f>[18]Março!$J$27</f>
        <v>15.120000000000001</v>
      </c>
      <c r="Y22" s="14">
        <f>[18]Março!$J$28</f>
        <v>19.440000000000001</v>
      </c>
      <c r="Z22" s="14">
        <f>[18]Março!$J$29</f>
        <v>24.48</v>
      </c>
      <c r="AA22" s="14">
        <f>[18]Março!$J$30</f>
        <v>26.64</v>
      </c>
      <c r="AB22" s="14">
        <f>[18]Março!$J$31</f>
        <v>16.559999999999999</v>
      </c>
      <c r="AC22" s="14">
        <f>[18]Março!$J$32</f>
        <v>16.2</v>
      </c>
      <c r="AD22" s="14">
        <f>[18]Março!$J$33</f>
        <v>16.2</v>
      </c>
      <c r="AE22" s="14">
        <f>[18]Março!$J$34</f>
        <v>40.680000000000007</v>
      </c>
      <c r="AF22" s="14">
        <f>[18]Março!$J$35</f>
        <v>19.8</v>
      </c>
      <c r="AG22" s="75">
        <f t="shared" si="3"/>
        <v>40.680000000000007</v>
      </c>
      <c r="AH22" s="2"/>
    </row>
    <row r="23" spans="1:34" ht="17.100000000000001" customHeight="1" x14ac:dyDescent="0.2">
      <c r="A23" s="73" t="s">
        <v>13</v>
      </c>
      <c r="B23" s="14">
        <f>[19]Março!$J$5</f>
        <v>33.840000000000003</v>
      </c>
      <c r="C23" s="14">
        <f>[19]Março!$J$6</f>
        <v>30.240000000000002</v>
      </c>
      <c r="D23" s="14">
        <f>[19]Março!$J$7</f>
        <v>66.600000000000009</v>
      </c>
      <c r="E23" s="14">
        <f>[19]Março!$J$8</f>
        <v>34.92</v>
      </c>
      <c r="F23" s="14">
        <f>[19]Março!$J$9</f>
        <v>28.8</v>
      </c>
      <c r="G23" s="14">
        <f>[19]Março!$J$10</f>
        <v>31.319999999999997</v>
      </c>
      <c r="H23" s="14">
        <f>[19]Março!$J$11</f>
        <v>31.319999999999997</v>
      </c>
      <c r="I23" s="14">
        <f>[19]Março!$J$12</f>
        <v>27.36</v>
      </c>
      <c r="J23" s="14">
        <f>[19]Março!$J$13</f>
        <v>37.440000000000005</v>
      </c>
      <c r="K23" s="14">
        <f>[19]Março!$J$14</f>
        <v>26.64</v>
      </c>
      <c r="L23" s="14">
        <f>[19]Março!$J$15</f>
        <v>7.9200000000000008</v>
      </c>
      <c r="M23" s="14">
        <f>[19]Março!$J$16</f>
        <v>30.240000000000002</v>
      </c>
      <c r="N23" s="14">
        <f>[19]Março!$J$17</f>
        <v>32.76</v>
      </c>
      <c r="O23" s="14">
        <f>[19]Março!$J$18</f>
        <v>26.64</v>
      </c>
      <c r="P23" s="14">
        <f>[19]Março!$J$19</f>
        <v>26.28</v>
      </c>
      <c r="Q23" s="14">
        <f>[19]Março!$J$20</f>
        <v>40.32</v>
      </c>
      <c r="R23" s="14">
        <f>[19]Março!$J$21</f>
        <v>30.96</v>
      </c>
      <c r="S23" s="14">
        <f>[19]Março!$J$22</f>
        <v>28.44</v>
      </c>
      <c r="T23" s="14">
        <f>[19]Março!$J$23</f>
        <v>21.6</v>
      </c>
      <c r="U23" s="14">
        <f>[19]Março!$J$24</f>
        <v>30.96</v>
      </c>
      <c r="V23" s="14">
        <f>[19]Março!$J$25</f>
        <v>28.8</v>
      </c>
      <c r="W23" s="14">
        <f>[19]Março!$J$26</f>
        <v>34.92</v>
      </c>
      <c r="X23" s="14">
        <f>[19]Março!$J$27</f>
        <v>22.68</v>
      </c>
      <c r="Y23" s="14">
        <f>[19]Março!$J$28</f>
        <v>41.76</v>
      </c>
      <c r="Z23" s="14">
        <f>[19]Março!$J$29</f>
        <v>32.4</v>
      </c>
      <c r="AA23" s="14">
        <f>[19]Março!$J$30</f>
        <v>36.36</v>
      </c>
      <c r="AB23" s="14">
        <f>[19]Março!$J$31</f>
        <v>55.440000000000005</v>
      </c>
      <c r="AC23" s="14">
        <f>[19]Março!$J$32</f>
        <v>39.24</v>
      </c>
      <c r="AD23" s="14">
        <f>[19]Março!$J$33</f>
        <v>25.2</v>
      </c>
      <c r="AE23" s="14">
        <f>[19]Março!$J$34</f>
        <v>23.759999999999998</v>
      </c>
      <c r="AF23" s="14">
        <f>[19]Março!$J$35</f>
        <v>31.680000000000003</v>
      </c>
      <c r="AG23" s="75">
        <f t="shared" si="3"/>
        <v>66.600000000000009</v>
      </c>
      <c r="AH23" s="2"/>
    </row>
    <row r="24" spans="1:34" ht="17.100000000000001" customHeight="1" x14ac:dyDescent="0.2">
      <c r="A24" s="73" t="s">
        <v>14</v>
      </c>
      <c r="B24" s="14" t="str">
        <f>[20]Março!$J$5</f>
        <v>*</v>
      </c>
      <c r="C24" s="14" t="str">
        <f>[20]Março!$J$6</f>
        <v>*</v>
      </c>
      <c r="D24" s="14" t="str">
        <f>[20]Março!$J$7</f>
        <v>*</v>
      </c>
      <c r="E24" s="14" t="str">
        <f>[20]Março!$J$8</f>
        <v>*</v>
      </c>
      <c r="F24" s="14" t="str">
        <f>[20]Março!$J$9</f>
        <v>*</v>
      </c>
      <c r="G24" s="14" t="str">
        <f>[20]Março!$J$10</f>
        <v>*</v>
      </c>
      <c r="H24" s="14" t="str">
        <f>[20]Março!$J$11</f>
        <v>*</v>
      </c>
      <c r="I24" s="14" t="str">
        <f>[20]Março!$J$12</f>
        <v>*</v>
      </c>
      <c r="J24" s="14" t="str">
        <f>[20]Março!$J$13</f>
        <v>*</v>
      </c>
      <c r="K24" s="14">
        <f>[20]Março!$J$14</f>
        <v>43.2</v>
      </c>
      <c r="L24" s="14">
        <f>[20]Março!$J$15</f>
        <v>18.720000000000002</v>
      </c>
      <c r="M24" s="14">
        <f>[20]Março!$J$16</f>
        <v>29.880000000000003</v>
      </c>
      <c r="N24" s="14">
        <f>[20]Março!$J$17</f>
        <v>28.8</v>
      </c>
      <c r="O24" s="14">
        <f>[20]Março!$J$18</f>
        <v>30.96</v>
      </c>
      <c r="P24" s="14">
        <f>[20]Março!$J$19</f>
        <v>27</v>
      </c>
      <c r="Q24" s="14">
        <f>[20]Março!$J$20</f>
        <v>21.96</v>
      </c>
      <c r="R24" s="14">
        <f>[20]Março!$J$21</f>
        <v>28.8</v>
      </c>
      <c r="S24" s="14">
        <f>[20]Março!$J$22</f>
        <v>24.12</v>
      </c>
      <c r="T24" s="14">
        <f>[20]Março!$J$23</f>
        <v>21.240000000000002</v>
      </c>
      <c r="U24" s="14">
        <f>[20]Março!$J$24</f>
        <v>22.68</v>
      </c>
      <c r="V24" s="14">
        <f>[20]Março!$J$25</f>
        <v>26.64</v>
      </c>
      <c r="W24" s="14">
        <f>[20]Março!$J$26</f>
        <v>21.240000000000002</v>
      </c>
      <c r="X24" s="14">
        <f>[20]Março!$J$27</f>
        <v>32.76</v>
      </c>
      <c r="Y24" s="14">
        <f>[20]Março!$J$28</f>
        <v>18.36</v>
      </c>
      <c r="Z24" s="14">
        <f>[20]Março!$J$29</f>
        <v>28.8</v>
      </c>
      <c r="AA24" s="14">
        <f>[20]Março!$J$30</f>
        <v>45.72</v>
      </c>
      <c r="AB24" s="14">
        <f>[20]Março!$J$31</f>
        <v>37.440000000000005</v>
      </c>
      <c r="AC24" s="14">
        <f>[20]Março!$J$32</f>
        <v>25.2</v>
      </c>
      <c r="AD24" s="14">
        <f>[20]Março!$J$33</f>
        <v>26.64</v>
      </c>
      <c r="AE24" s="14">
        <f>[20]Março!$J$34</f>
        <v>24.12</v>
      </c>
      <c r="AF24" s="14">
        <f>[20]Março!$J$35</f>
        <v>23.400000000000002</v>
      </c>
      <c r="AG24" s="75">
        <f t="shared" si="3"/>
        <v>45.72</v>
      </c>
      <c r="AH24" s="2"/>
    </row>
    <row r="25" spans="1:34" ht="17.100000000000001" customHeight="1" x14ac:dyDescent="0.2">
      <c r="A25" s="73" t="s">
        <v>15</v>
      </c>
      <c r="B25" s="14">
        <f>[21]Março!$J$5</f>
        <v>34.56</v>
      </c>
      <c r="C25" s="14">
        <f>[21]Março!$J$6</f>
        <v>35.64</v>
      </c>
      <c r="D25" s="14">
        <f>[21]Março!$J$7</f>
        <v>36.36</v>
      </c>
      <c r="E25" s="14">
        <f>[21]Março!$J$8</f>
        <v>37.080000000000005</v>
      </c>
      <c r="F25" s="14">
        <f>[21]Março!$J$9</f>
        <v>42.480000000000004</v>
      </c>
      <c r="G25" s="14">
        <f>[21]Março!$J$10</f>
        <v>21.96</v>
      </c>
      <c r="H25" s="14">
        <f>[21]Março!$J$11</f>
        <v>19.8</v>
      </c>
      <c r="I25" s="14">
        <f>[21]Março!$J$12</f>
        <v>29.52</v>
      </c>
      <c r="J25" s="14">
        <f>[21]Março!$J$13</f>
        <v>45.36</v>
      </c>
      <c r="K25" s="14">
        <f>[21]Março!$J$14</f>
        <v>32.76</v>
      </c>
      <c r="L25" s="14">
        <f>[21]Março!$J$15</f>
        <v>46.080000000000005</v>
      </c>
      <c r="M25" s="14">
        <f>[21]Março!$J$16</f>
        <v>45.36</v>
      </c>
      <c r="N25" s="14">
        <f>[21]Março!$J$17</f>
        <v>36.36</v>
      </c>
      <c r="O25" s="14">
        <f>[21]Março!$J$18</f>
        <v>40.32</v>
      </c>
      <c r="P25" s="14">
        <f>[21]Março!$J$19</f>
        <v>48.24</v>
      </c>
      <c r="Q25" s="14">
        <f>[21]Março!$J$20</f>
        <v>47.88</v>
      </c>
      <c r="R25" s="14">
        <f>[21]Março!$J$21</f>
        <v>33.840000000000003</v>
      </c>
      <c r="S25" s="14">
        <f>[21]Março!$J$22</f>
        <v>25.2</v>
      </c>
      <c r="T25" s="14">
        <f>[21]Março!$J$23</f>
        <v>22.68</v>
      </c>
      <c r="U25" s="14">
        <f>[21]Março!$J$24</f>
        <v>37.440000000000005</v>
      </c>
      <c r="V25" s="14">
        <f>[21]Março!$J$25</f>
        <v>48.96</v>
      </c>
      <c r="W25" s="14">
        <f>[21]Março!$J$26</f>
        <v>34.92</v>
      </c>
      <c r="X25" s="14">
        <f>[21]Março!$J$27</f>
        <v>25.2</v>
      </c>
      <c r="Y25" s="14">
        <f>[21]Março!$J$28</f>
        <v>24.840000000000003</v>
      </c>
      <c r="Z25" s="14">
        <f>[21]Março!$J$29</f>
        <v>36.36</v>
      </c>
      <c r="AA25" s="14">
        <f>[21]Março!$J$30</f>
        <v>42.12</v>
      </c>
      <c r="AB25" s="14">
        <f>[21]Março!$J$31</f>
        <v>38.519999999999996</v>
      </c>
      <c r="AC25" s="14">
        <f>[21]Março!$J$32</f>
        <v>32.4</v>
      </c>
      <c r="AD25" s="14">
        <f>[21]Março!$J$33</f>
        <v>48.96</v>
      </c>
      <c r="AE25" s="14">
        <f>[21]Março!$J$34</f>
        <v>40.680000000000007</v>
      </c>
      <c r="AF25" s="14">
        <f>[21]Março!$J$35</f>
        <v>40.680000000000007</v>
      </c>
      <c r="AG25" s="75">
        <f t="shared" si="3"/>
        <v>48.96</v>
      </c>
      <c r="AH25" s="2"/>
    </row>
    <row r="26" spans="1:34" ht="17.100000000000001" customHeight="1" x14ac:dyDescent="0.2">
      <c r="A26" s="73" t="s">
        <v>16</v>
      </c>
      <c r="B26" s="14">
        <f>[22]Março!$J$5</f>
        <v>27.36</v>
      </c>
      <c r="C26" s="14">
        <f>[22]Março!$J$6</f>
        <v>37.440000000000005</v>
      </c>
      <c r="D26" s="14">
        <f>[22]Março!$J$7</f>
        <v>36.72</v>
      </c>
      <c r="E26" s="14">
        <f>[22]Março!$J$8</f>
        <v>35.64</v>
      </c>
      <c r="F26" s="14">
        <f>[22]Março!$J$9</f>
        <v>39.6</v>
      </c>
      <c r="G26" s="14">
        <f>[22]Março!$J$10</f>
        <v>14.4</v>
      </c>
      <c r="H26" s="14">
        <f>[22]Março!$J$11</f>
        <v>19.8</v>
      </c>
      <c r="I26" s="14">
        <f>[22]Março!$J$12</f>
        <v>34.92</v>
      </c>
      <c r="J26" s="14">
        <f>[22]Março!$J$13</f>
        <v>47.16</v>
      </c>
      <c r="K26" s="14">
        <f>[22]Março!$J$14</f>
        <v>30.6</v>
      </c>
      <c r="L26" s="14">
        <f>[22]Março!$J$15</f>
        <v>36</v>
      </c>
      <c r="M26" s="14">
        <f>[22]Março!$J$16</f>
        <v>63.72</v>
      </c>
      <c r="N26" s="14">
        <f>[22]Março!$J$17</f>
        <v>45.72</v>
      </c>
      <c r="O26" s="14">
        <f>[22]Março!$J$18</f>
        <v>25.56</v>
      </c>
      <c r="P26" s="14">
        <f>[22]Março!$J$19</f>
        <v>36</v>
      </c>
      <c r="Q26" s="14">
        <f>[22]Março!$J$20</f>
        <v>59.760000000000005</v>
      </c>
      <c r="R26" s="14">
        <f>[22]Março!$J$21</f>
        <v>37.800000000000004</v>
      </c>
      <c r="S26" s="14">
        <f>[22]Março!$J$22</f>
        <v>24.12</v>
      </c>
      <c r="T26" s="14">
        <f>[22]Março!$J$23</f>
        <v>23.040000000000003</v>
      </c>
      <c r="U26" s="14">
        <f>[22]Março!$J$24</f>
        <v>24.840000000000003</v>
      </c>
      <c r="V26" s="14">
        <f>[22]Março!$J$25</f>
        <v>22.32</v>
      </c>
      <c r="W26" s="14">
        <f>[22]Março!$J$26</f>
        <v>28.8</v>
      </c>
      <c r="X26" s="14">
        <f>[22]Março!$J$27</f>
        <v>13.32</v>
      </c>
      <c r="Y26" s="14">
        <f>[22]Março!$J$28</f>
        <v>32.76</v>
      </c>
      <c r="Z26" s="14">
        <f>[22]Março!$J$29</f>
        <v>18.720000000000002</v>
      </c>
      <c r="AA26" s="14">
        <f>[22]Março!$J$30</f>
        <v>38.519999999999996</v>
      </c>
      <c r="AB26" s="14">
        <f>[22]Março!$J$31</f>
        <v>29.880000000000003</v>
      </c>
      <c r="AC26" s="14">
        <f>[22]Março!$J$32</f>
        <v>29.16</v>
      </c>
      <c r="AD26" s="14">
        <f>[22]Março!$J$33</f>
        <v>20.16</v>
      </c>
      <c r="AE26" s="14">
        <f>[22]Março!$J$34</f>
        <v>27.720000000000002</v>
      </c>
      <c r="AF26" s="14">
        <f>[22]Março!$J$35</f>
        <v>31.319999999999997</v>
      </c>
      <c r="AG26" s="75">
        <f t="shared" ref="AG26:AG32" si="4">MAX(B26:AF26)</f>
        <v>63.72</v>
      </c>
      <c r="AH26" s="2"/>
    </row>
    <row r="27" spans="1:34" ht="17.100000000000001" customHeight="1" x14ac:dyDescent="0.2">
      <c r="A27" s="73" t="s">
        <v>17</v>
      </c>
      <c r="B27" s="14">
        <f>[23]Março!$J$5</f>
        <v>36</v>
      </c>
      <c r="C27" s="14">
        <f>[23]Março!$J$6</f>
        <v>48.6</v>
      </c>
      <c r="D27" s="14">
        <f>[23]Março!$J$7</f>
        <v>35.64</v>
      </c>
      <c r="E27" s="14">
        <f>[23]Março!$J$8</f>
        <v>42.84</v>
      </c>
      <c r="F27" s="14">
        <f>[23]Março!$J$9</f>
        <v>48.24</v>
      </c>
      <c r="G27" s="14">
        <f>[23]Março!$J$10</f>
        <v>16.920000000000002</v>
      </c>
      <c r="H27" s="14">
        <f>[23]Março!$J$11</f>
        <v>21.6</v>
      </c>
      <c r="I27" s="14">
        <f>[23]Março!$J$12</f>
        <v>28.44</v>
      </c>
      <c r="J27" s="14">
        <f>[23]Março!$J$13</f>
        <v>37.800000000000004</v>
      </c>
      <c r="K27" s="14">
        <f>[23]Março!$J$14</f>
        <v>46.440000000000005</v>
      </c>
      <c r="L27" s="14">
        <f>[23]Março!$J$15</f>
        <v>47.519999999999996</v>
      </c>
      <c r="M27" s="14">
        <f>[23]Março!$J$16</f>
        <v>53.64</v>
      </c>
      <c r="N27" s="14">
        <f>[23]Março!$J$17</f>
        <v>53.64</v>
      </c>
      <c r="O27" s="14">
        <f>[23]Março!$J$18</f>
        <v>49.32</v>
      </c>
      <c r="P27" s="14">
        <f>[23]Março!$J$19</f>
        <v>28.44</v>
      </c>
      <c r="Q27" s="14">
        <f>[23]Março!$J$20</f>
        <v>56.16</v>
      </c>
      <c r="R27" s="14">
        <f>[23]Março!$J$21</f>
        <v>40.680000000000007</v>
      </c>
      <c r="S27" s="14">
        <f>[23]Março!$J$22</f>
        <v>29.16</v>
      </c>
      <c r="T27" s="14">
        <f>[23]Março!$J$23</f>
        <v>27</v>
      </c>
      <c r="U27" s="14">
        <f>[23]Março!$J$24</f>
        <v>26.28</v>
      </c>
      <c r="V27" s="14">
        <f>[23]Março!$J$25</f>
        <v>29.16</v>
      </c>
      <c r="W27" s="14">
        <f>[23]Março!$J$26</f>
        <v>27</v>
      </c>
      <c r="X27" s="14">
        <f>[23]Março!$J$27</f>
        <v>21.6</v>
      </c>
      <c r="Y27" s="14">
        <f>[23]Março!$J$28</f>
        <v>24.840000000000003</v>
      </c>
      <c r="Z27" s="14">
        <f>[23]Março!$J$29</f>
        <v>45.36</v>
      </c>
      <c r="AA27" s="14">
        <f>[23]Março!$J$30</f>
        <v>45.36</v>
      </c>
      <c r="AB27" s="14">
        <f>[23]Março!$J$31</f>
        <v>22.32</v>
      </c>
      <c r="AC27" s="14">
        <f>[23]Março!$J$32</f>
        <v>19.440000000000001</v>
      </c>
      <c r="AD27" s="14">
        <f>[23]Março!$J$33</f>
        <v>32.04</v>
      </c>
      <c r="AE27" s="14">
        <f>[23]Março!$J$34</f>
        <v>27</v>
      </c>
      <c r="AF27" s="14">
        <f>[23]Março!$J$35</f>
        <v>32.76</v>
      </c>
      <c r="AG27" s="75">
        <f t="shared" si="4"/>
        <v>56.16</v>
      </c>
      <c r="AH27" s="2"/>
    </row>
    <row r="28" spans="1:34" ht="17.100000000000001" customHeight="1" x14ac:dyDescent="0.2">
      <c r="A28" s="73" t="s">
        <v>18</v>
      </c>
      <c r="B28" s="14">
        <f>[24]Março!$J$5</f>
        <v>53.64</v>
      </c>
      <c r="C28" s="14">
        <f>[24]Março!$J$6</f>
        <v>38.159999999999997</v>
      </c>
      <c r="D28" s="14">
        <f>[24]Março!$J$7</f>
        <v>52.2</v>
      </c>
      <c r="E28" s="14">
        <f>[24]Março!$J$8</f>
        <v>37.080000000000005</v>
      </c>
      <c r="F28" s="14">
        <f>[24]Março!$J$9</f>
        <v>39.6</v>
      </c>
      <c r="G28" s="14">
        <f>[24]Março!$J$10</f>
        <v>28.44</v>
      </c>
      <c r="H28" s="14">
        <f>[24]Março!$J$11</f>
        <v>29.16</v>
      </c>
      <c r="I28" s="14">
        <f>[24]Março!$J$12</f>
        <v>33.840000000000003</v>
      </c>
      <c r="J28" s="14">
        <f>[24]Março!$J$13</f>
        <v>50.04</v>
      </c>
      <c r="K28" s="14">
        <f>[24]Março!$J$14</f>
        <v>49.32</v>
      </c>
      <c r="L28" s="14">
        <f>[24]Março!$J$15</f>
        <v>27.720000000000002</v>
      </c>
      <c r="M28" s="14">
        <f>[24]Março!$J$16</f>
        <v>50.04</v>
      </c>
      <c r="N28" s="14">
        <f>[24]Março!$J$17</f>
        <v>43.2</v>
      </c>
      <c r="O28" s="14">
        <f>[24]Março!$J$18</f>
        <v>35.64</v>
      </c>
      <c r="P28" s="14">
        <f>[24]Março!$J$19</f>
        <v>30.96</v>
      </c>
      <c r="Q28" s="14">
        <f>[24]Março!$J$20</f>
        <v>30.240000000000002</v>
      </c>
      <c r="R28" s="14">
        <f>[24]Março!$J$21</f>
        <v>42.480000000000004</v>
      </c>
      <c r="S28" s="14">
        <f>[24]Março!$J$22</f>
        <v>22.68</v>
      </c>
      <c r="T28" s="14">
        <f>[24]Março!$J$23</f>
        <v>26.28</v>
      </c>
      <c r="U28" s="14">
        <f>[24]Março!$J$24</f>
        <v>28.08</v>
      </c>
      <c r="V28" s="14">
        <f>[24]Março!$J$25</f>
        <v>31.319999999999997</v>
      </c>
      <c r="W28" s="14">
        <f>[24]Março!$J$26</f>
        <v>29.16</v>
      </c>
      <c r="X28" s="14">
        <f>[24]Março!$J$27</f>
        <v>24.12</v>
      </c>
      <c r="Y28" s="14">
        <f>[24]Março!$J$28</f>
        <v>40.32</v>
      </c>
      <c r="Z28" s="14">
        <f>[24]Março!$J$29</f>
        <v>55.440000000000005</v>
      </c>
      <c r="AA28" s="14">
        <f>[24]Março!$J$30</f>
        <v>40.32</v>
      </c>
      <c r="AB28" s="14">
        <f>[24]Março!$J$31</f>
        <v>30.6</v>
      </c>
      <c r="AC28" s="14">
        <f>[24]Março!$J$32</f>
        <v>46.440000000000005</v>
      </c>
      <c r="AD28" s="14">
        <f>[24]Março!$J$33</f>
        <v>31.319999999999997</v>
      </c>
      <c r="AE28" s="14">
        <f>[24]Março!$J$34</f>
        <v>60.839999999999996</v>
      </c>
      <c r="AF28" s="14">
        <f>[24]Março!$J$35</f>
        <v>16.2</v>
      </c>
      <c r="AG28" s="75">
        <f t="shared" si="4"/>
        <v>60.839999999999996</v>
      </c>
      <c r="AH28" s="2"/>
    </row>
    <row r="29" spans="1:34" ht="17.100000000000001" customHeight="1" x14ac:dyDescent="0.2">
      <c r="A29" s="73" t="s">
        <v>19</v>
      </c>
      <c r="B29" s="14">
        <f>[25]Março!$J$5</f>
        <v>29.16</v>
      </c>
      <c r="C29" s="14">
        <f>[25]Março!$J$6</f>
        <v>32.76</v>
      </c>
      <c r="D29" s="14">
        <f>[25]Março!$J$7</f>
        <v>43.2</v>
      </c>
      <c r="E29" s="14">
        <f>[25]Março!$J$8</f>
        <v>38.519999999999996</v>
      </c>
      <c r="F29" s="14">
        <f>[25]Março!$J$9</f>
        <v>27</v>
      </c>
      <c r="G29" s="14">
        <f>[25]Março!$J$10</f>
        <v>17.28</v>
      </c>
      <c r="H29" s="14">
        <f>[25]Março!$J$11</f>
        <v>21.6</v>
      </c>
      <c r="I29" s="14">
        <f>[25]Março!$J$12</f>
        <v>29.16</v>
      </c>
      <c r="J29" s="14">
        <f>[25]Março!$J$13</f>
        <v>46.800000000000004</v>
      </c>
      <c r="K29" s="14">
        <f>[25]Março!$J$14</f>
        <v>48.96</v>
      </c>
      <c r="L29" s="14">
        <f>[25]Março!$J$15</f>
        <v>27</v>
      </c>
      <c r="M29" s="14">
        <f>[25]Março!$J$16</f>
        <v>57.960000000000008</v>
      </c>
      <c r="N29" s="14">
        <f>[25]Março!$J$17</f>
        <v>36</v>
      </c>
      <c r="O29" s="14">
        <f>[25]Março!$J$18</f>
        <v>23.040000000000003</v>
      </c>
      <c r="P29" s="14">
        <f>[25]Março!$J$19</f>
        <v>39.96</v>
      </c>
      <c r="Q29" s="14">
        <f>[25]Março!$J$20</f>
        <v>35.64</v>
      </c>
      <c r="R29" s="14">
        <f>[25]Março!$J$21</f>
        <v>34.56</v>
      </c>
      <c r="S29" s="14">
        <f>[25]Março!$J$22</f>
        <v>27.720000000000002</v>
      </c>
      <c r="T29" s="14">
        <f>[25]Março!$J$23</f>
        <v>25.2</v>
      </c>
      <c r="U29" s="14">
        <f>[25]Março!$J$24</f>
        <v>30.240000000000002</v>
      </c>
      <c r="V29" s="14">
        <f>[25]Março!$J$25</f>
        <v>33.119999999999997</v>
      </c>
      <c r="W29" s="14">
        <f>[25]Março!$J$26</f>
        <v>33.480000000000004</v>
      </c>
      <c r="X29" s="14">
        <f>[25]Março!$J$27</f>
        <v>25.2</v>
      </c>
      <c r="Y29" s="14">
        <f>[25]Março!$J$28</f>
        <v>19.440000000000001</v>
      </c>
      <c r="Z29" s="14">
        <f>[25]Março!$J$29</f>
        <v>20.16</v>
      </c>
      <c r="AA29" s="14">
        <f>[25]Março!$J$30</f>
        <v>41.4</v>
      </c>
      <c r="AB29" s="14">
        <f>[25]Março!$J$31</f>
        <v>24.840000000000003</v>
      </c>
      <c r="AC29" s="14">
        <f>[25]Março!$J$32</f>
        <v>27</v>
      </c>
      <c r="AD29" s="14">
        <f>[25]Março!$J$33</f>
        <v>39.6</v>
      </c>
      <c r="AE29" s="14">
        <f>[25]Março!$J$34</f>
        <v>38.159999999999997</v>
      </c>
      <c r="AF29" s="14">
        <f>[25]Março!$J$35</f>
        <v>37.800000000000004</v>
      </c>
      <c r="AG29" s="75">
        <f t="shared" si="4"/>
        <v>57.960000000000008</v>
      </c>
      <c r="AH29" s="2"/>
    </row>
    <row r="30" spans="1:34" ht="17.100000000000001" customHeight="1" x14ac:dyDescent="0.2">
      <c r="A30" s="73" t="s">
        <v>31</v>
      </c>
      <c r="B30" s="14">
        <f>[26]Março!$J$5</f>
        <v>36.72</v>
      </c>
      <c r="C30" s="14">
        <f>[26]Março!$J$6</f>
        <v>30.96</v>
      </c>
      <c r="D30" s="14">
        <f>[26]Março!$J$7</f>
        <v>38.519999999999996</v>
      </c>
      <c r="E30" s="14">
        <f>[26]Março!$J$8</f>
        <v>33.119999999999997</v>
      </c>
      <c r="F30" s="14">
        <f>[26]Março!$J$9</f>
        <v>57.960000000000008</v>
      </c>
      <c r="G30" s="14">
        <f>[26]Março!$J$10</f>
        <v>29.880000000000003</v>
      </c>
      <c r="H30" s="14">
        <f>[26]Março!$J$11</f>
        <v>34.56</v>
      </c>
      <c r="I30" s="14">
        <f>[26]Março!$J$12</f>
        <v>30.6</v>
      </c>
      <c r="J30" s="14">
        <f>[26]Março!$J$13</f>
        <v>45</v>
      </c>
      <c r="K30" s="14">
        <f>[26]Março!$J$14</f>
        <v>42.480000000000004</v>
      </c>
      <c r="L30" s="14">
        <f>[26]Março!$J$15</f>
        <v>30.6</v>
      </c>
      <c r="M30" s="14">
        <f>[26]Março!$J$16</f>
        <v>36.36</v>
      </c>
      <c r="N30" s="14">
        <f>[26]Março!$J$17</f>
        <v>48.6</v>
      </c>
      <c r="O30" s="14">
        <f>[26]Março!$J$18</f>
        <v>39.96</v>
      </c>
      <c r="P30" s="14">
        <f>[26]Março!$J$19</f>
        <v>34.56</v>
      </c>
      <c r="Q30" s="14">
        <f>[26]Março!$J$20</f>
        <v>49.680000000000007</v>
      </c>
      <c r="R30" s="14">
        <f>[26]Março!$J$21</f>
        <v>30.240000000000002</v>
      </c>
      <c r="S30" s="14">
        <f>[26]Março!$J$22</f>
        <v>28.08</v>
      </c>
      <c r="T30" s="14">
        <f>[26]Março!$J$23</f>
        <v>32.4</v>
      </c>
      <c r="U30" s="14">
        <f>[26]Março!$J$24</f>
        <v>28.08</v>
      </c>
      <c r="V30" s="14">
        <f>[26]Março!$J$25</f>
        <v>33.480000000000004</v>
      </c>
      <c r="W30" s="14">
        <f>[26]Março!$J$26</f>
        <v>22.32</v>
      </c>
      <c r="X30" s="14">
        <f>[26]Março!$J$27</f>
        <v>38.519999999999996</v>
      </c>
      <c r="Y30" s="14">
        <f>[26]Março!$J$28</f>
        <v>38.880000000000003</v>
      </c>
      <c r="Z30" s="14">
        <f>[26]Março!$J$29</f>
        <v>36</v>
      </c>
      <c r="AA30" s="14">
        <f>[26]Março!$J$30</f>
        <v>43.92</v>
      </c>
      <c r="AB30" s="14">
        <f>[26]Março!$J$31</f>
        <v>25.2</v>
      </c>
      <c r="AC30" s="14">
        <f>[26]Março!$J$32</f>
        <v>27.720000000000002</v>
      </c>
      <c r="AD30" s="14">
        <f>[26]Março!$J$33</f>
        <v>30.6</v>
      </c>
      <c r="AE30" s="14">
        <f>[26]Março!$J$34</f>
        <v>50.4</v>
      </c>
      <c r="AF30" s="14">
        <f>[26]Março!$J$35</f>
        <v>29.16</v>
      </c>
      <c r="AG30" s="75">
        <f t="shared" si="4"/>
        <v>57.960000000000008</v>
      </c>
      <c r="AH30" s="2"/>
    </row>
    <row r="31" spans="1:34" ht="17.100000000000001" customHeight="1" x14ac:dyDescent="0.2">
      <c r="A31" s="73" t="s">
        <v>49</v>
      </c>
      <c r="B31" s="14">
        <f>[27]Março!$J$5</f>
        <v>43.2</v>
      </c>
      <c r="C31" s="14">
        <f>[27]Março!$J$6</f>
        <v>32.04</v>
      </c>
      <c r="D31" s="14">
        <f>[27]Março!$J$7</f>
        <v>45</v>
      </c>
      <c r="E31" s="14">
        <f>[27]Março!$J$8</f>
        <v>35.28</v>
      </c>
      <c r="F31" s="14">
        <f>[27]Março!$J$9</f>
        <v>39.96</v>
      </c>
      <c r="G31" s="14">
        <f>[27]Março!$J$10</f>
        <v>23.040000000000003</v>
      </c>
      <c r="H31" s="14">
        <f>[27]Março!$J$11</f>
        <v>30.96</v>
      </c>
      <c r="I31" s="14">
        <f>[27]Março!$J$12</f>
        <v>24.840000000000003</v>
      </c>
      <c r="J31" s="14">
        <f>[27]Março!$J$13</f>
        <v>39.6</v>
      </c>
      <c r="K31" s="14">
        <f>[27]Março!$J$14</f>
        <v>38.880000000000003</v>
      </c>
      <c r="L31" s="14">
        <f>[27]Março!$J$15</f>
        <v>38.159999999999997</v>
      </c>
      <c r="M31" s="14">
        <f>[27]Março!$J$16</f>
        <v>70.56</v>
      </c>
      <c r="N31" s="14">
        <f>[27]Março!$J$17</f>
        <v>35.64</v>
      </c>
      <c r="O31" s="14">
        <f>[27]Março!$J$18</f>
        <v>34.92</v>
      </c>
      <c r="P31" s="14">
        <f>[27]Março!$J$19</f>
        <v>34.92</v>
      </c>
      <c r="Q31" s="14">
        <f>[27]Março!$J$20</f>
        <v>34.200000000000003</v>
      </c>
      <c r="R31" s="14">
        <f>[27]Março!$J$21</f>
        <v>29.880000000000003</v>
      </c>
      <c r="S31" s="14">
        <f>[27]Março!$J$22</f>
        <v>22.32</v>
      </c>
      <c r="T31" s="14">
        <f>[27]Março!$J$23</f>
        <v>34.56</v>
      </c>
      <c r="U31" s="14">
        <f>[27]Março!$J$24</f>
        <v>30.6</v>
      </c>
      <c r="V31" s="14">
        <f>[27]Março!$J$25</f>
        <v>18.720000000000002</v>
      </c>
      <c r="W31" s="14">
        <f>[27]Março!$J$26</f>
        <v>30.96</v>
      </c>
      <c r="X31" s="14">
        <f>[27]Março!$J$27</f>
        <v>46.800000000000004</v>
      </c>
      <c r="Y31" s="14">
        <f>[27]Março!$J$28</f>
        <v>31.680000000000003</v>
      </c>
      <c r="Z31" s="14">
        <f>[27]Março!$J$29</f>
        <v>43.2</v>
      </c>
      <c r="AA31" s="14">
        <f>[27]Março!$J$30</f>
        <v>39.96</v>
      </c>
      <c r="AB31" s="14">
        <f>[27]Março!$J$31</f>
        <v>36.36</v>
      </c>
      <c r="AC31" s="14">
        <f>[27]Março!$J$32</f>
        <v>25.2</v>
      </c>
      <c r="AD31" s="14">
        <f>[27]Março!$J$33</f>
        <v>29.52</v>
      </c>
      <c r="AE31" s="14">
        <f>[27]Março!$J$34</f>
        <v>26.28</v>
      </c>
      <c r="AF31" s="14">
        <f>[27]Março!$J$35</f>
        <v>30.240000000000002</v>
      </c>
      <c r="AG31" s="75">
        <f>MAX(B31:AF31)</f>
        <v>70.56</v>
      </c>
      <c r="AH31" s="2"/>
    </row>
    <row r="32" spans="1:34" ht="17.100000000000001" customHeight="1" x14ac:dyDescent="0.2">
      <c r="A32" s="73" t="s">
        <v>20</v>
      </c>
      <c r="B32" s="14">
        <f>[28]Março!$J$5</f>
        <v>39.6</v>
      </c>
      <c r="C32" s="14">
        <f>[28]Março!$J$6</f>
        <v>28.44</v>
      </c>
      <c r="D32" s="14">
        <f>[28]Março!$J$7</f>
        <v>33.480000000000004</v>
      </c>
      <c r="E32" s="14">
        <f>[28]Março!$J$8</f>
        <v>33.480000000000004</v>
      </c>
      <c r="F32" s="14">
        <f>[28]Março!$J$9</f>
        <v>36.36</v>
      </c>
      <c r="G32" s="14">
        <f>[28]Março!$J$10</f>
        <v>21.240000000000002</v>
      </c>
      <c r="H32" s="14">
        <f>[28]Março!$J$11</f>
        <v>18</v>
      </c>
      <c r="I32" s="14">
        <f>[28]Março!$J$12</f>
        <v>19.440000000000001</v>
      </c>
      <c r="J32" s="14">
        <f>[28]Março!$J$13</f>
        <v>24.12</v>
      </c>
      <c r="K32" s="14">
        <f>[28]Março!$J$14</f>
        <v>51.480000000000004</v>
      </c>
      <c r="L32" s="14">
        <f>[28]Março!$J$15</f>
        <v>22.32</v>
      </c>
      <c r="M32" s="14">
        <f>[28]Março!$J$16</f>
        <v>32.04</v>
      </c>
      <c r="N32" s="14">
        <f>[28]Março!$J$17</f>
        <v>46.080000000000005</v>
      </c>
      <c r="O32" s="14">
        <f>[28]Março!$J$18</f>
        <v>25.56</v>
      </c>
      <c r="P32" s="14">
        <f>[28]Março!$J$19</f>
        <v>32.4</v>
      </c>
      <c r="Q32" s="14">
        <f>[28]Março!$J$20</f>
        <v>24.12</v>
      </c>
      <c r="R32" s="14">
        <f>[28]Março!$J$21</f>
        <v>45.72</v>
      </c>
      <c r="S32" s="14">
        <f>[28]Março!$J$22</f>
        <v>15.120000000000001</v>
      </c>
      <c r="T32" s="14">
        <f>[28]Março!$J$23</f>
        <v>26.64</v>
      </c>
      <c r="U32" s="14">
        <f>[28]Março!$J$24</f>
        <v>22.68</v>
      </c>
      <c r="V32" s="14">
        <f>[28]Março!$J$25</f>
        <v>27.36</v>
      </c>
      <c r="W32" s="14">
        <f>[28]Março!$J$26</f>
        <v>24.48</v>
      </c>
      <c r="X32" s="14">
        <f>[28]Março!$J$27</f>
        <v>17.28</v>
      </c>
      <c r="Y32" s="14">
        <f>[28]Março!$J$28</f>
        <v>24.12</v>
      </c>
      <c r="Z32" s="14">
        <f>[28]Março!$J$29</f>
        <v>31.680000000000003</v>
      </c>
      <c r="AA32" s="14">
        <f>[28]Março!$J$30</f>
        <v>48.24</v>
      </c>
      <c r="AB32" s="14">
        <f>[28]Março!$J$31</f>
        <v>48.24</v>
      </c>
      <c r="AC32" s="14">
        <f>[28]Março!$J$32</f>
        <v>25.56</v>
      </c>
      <c r="AD32" s="14">
        <f>[28]Março!$J$33</f>
        <v>27</v>
      </c>
      <c r="AE32" s="14">
        <f>[28]Março!$J$34</f>
        <v>20.88</v>
      </c>
      <c r="AF32" s="14">
        <f>[28]Março!$J$35</f>
        <v>23.759999999999998</v>
      </c>
      <c r="AG32" s="75">
        <f t="shared" si="4"/>
        <v>51.480000000000004</v>
      </c>
      <c r="AH32" s="2"/>
    </row>
    <row r="33" spans="1:35" s="5" customFormat="1" ht="17.100000000000001" customHeight="1" x14ac:dyDescent="0.2">
      <c r="A33" s="76" t="s">
        <v>33</v>
      </c>
      <c r="B33" s="22">
        <f t="shared" ref="B33:AG33" si="5">MAX(B5:B32)</f>
        <v>54</v>
      </c>
      <c r="C33" s="22">
        <f t="shared" si="5"/>
        <v>51.12</v>
      </c>
      <c r="D33" s="22">
        <f t="shared" si="5"/>
        <v>66.600000000000009</v>
      </c>
      <c r="E33" s="22">
        <f t="shared" si="5"/>
        <v>63.360000000000007</v>
      </c>
      <c r="F33" s="22">
        <f t="shared" si="5"/>
        <v>57.960000000000008</v>
      </c>
      <c r="G33" s="22">
        <f t="shared" si="5"/>
        <v>36.36</v>
      </c>
      <c r="H33" s="22">
        <f t="shared" si="5"/>
        <v>38.159999999999997</v>
      </c>
      <c r="I33" s="22">
        <f t="shared" si="5"/>
        <v>34.92</v>
      </c>
      <c r="J33" s="22">
        <f t="shared" si="5"/>
        <v>68.760000000000005</v>
      </c>
      <c r="K33" s="22">
        <f t="shared" si="5"/>
        <v>68.760000000000005</v>
      </c>
      <c r="L33" s="22">
        <f t="shared" si="5"/>
        <v>47.519999999999996</v>
      </c>
      <c r="M33" s="22">
        <f t="shared" si="5"/>
        <v>70.56</v>
      </c>
      <c r="N33" s="22">
        <f t="shared" si="5"/>
        <v>62.639999999999993</v>
      </c>
      <c r="O33" s="22">
        <f t="shared" si="5"/>
        <v>49.32</v>
      </c>
      <c r="P33" s="22">
        <f t="shared" si="5"/>
        <v>55.800000000000004</v>
      </c>
      <c r="Q33" s="22">
        <f t="shared" si="5"/>
        <v>59.760000000000005</v>
      </c>
      <c r="R33" s="22">
        <f t="shared" si="5"/>
        <v>47.519999999999996</v>
      </c>
      <c r="S33" s="22">
        <f t="shared" si="5"/>
        <v>40.680000000000007</v>
      </c>
      <c r="T33" s="22">
        <f t="shared" si="5"/>
        <v>34.56</v>
      </c>
      <c r="U33" s="22">
        <f t="shared" si="5"/>
        <v>37.440000000000005</v>
      </c>
      <c r="V33" s="22">
        <f t="shared" si="5"/>
        <v>48.96</v>
      </c>
      <c r="W33" s="22">
        <f t="shared" si="5"/>
        <v>90</v>
      </c>
      <c r="X33" s="22">
        <f t="shared" si="5"/>
        <v>46.800000000000004</v>
      </c>
      <c r="Y33" s="22">
        <f t="shared" si="5"/>
        <v>41.76</v>
      </c>
      <c r="Z33" s="22">
        <f t="shared" si="5"/>
        <v>58.680000000000007</v>
      </c>
      <c r="AA33" s="22">
        <f t="shared" si="5"/>
        <v>66.960000000000008</v>
      </c>
      <c r="AB33" s="22">
        <f t="shared" si="5"/>
        <v>55.440000000000005</v>
      </c>
      <c r="AC33" s="22">
        <f t="shared" si="5"/>
        <v>46.440000000000005</v>
      </c>
      <c r="AD33" s="22">
        <f t="shared" si="5"/>
        <v>48.96</v>
      </c>
      <c r="AE33" s="22">
        <f t="shared" si="5"/>
        <v>60.839999999999996</v>
      </c>
      <c r="AF33" s="22">
        <f t="shared" si="5"/>
        <v>43.56</v>
      </c>
      <c r="AG33" s="74">
        <f t="shared" si="5"/>
        <v>90</v>
      </c>
      <c r="AH33" s="10"/>
    </row>
    <row r="34" spans="1:35" x14ac:dyDescent="0.2">
      <c r="A34" s="66"/>
      <c r="B34" s="67"/>
      <c r="C34" s="67"/>
      <c r="D34" s="67" t="s">
        <v>136</v>
      </c>
      <c r="E34" s="67"/>
      <c r="F34" s="67"/>
      <c r="G34" s="67"/>
      <c r="H34" s="68"/>
      <c r="I34" s="68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92"/>
      <c r="AE34" s="93"/>
      <c r="AF34" s="94"/>
      <c r="AG34" s="95"/>
      <c r="AH34"/>
    </row>
    <row r="35" spans="1:35" x14ac:dyDescent="0.2">
      <c r="A35" s="66"/>
      <c r="B35" s="69" t="s">
        <v>137</v>
      </c>
      <c r="C35" s="69"/>
      <c r="D35" s="69"/>
      <c r="E35" s="69"/>
      <c r="F35" s="69"/>
      <c r="G35" s="69"/>
      <c r="H35" s="69"/>
      <c r="I35" s="69"/>
      <c r="J35" s="70"/>
      <c r="K35" s="70"/>
      <c r="L35" s="70"/>
      <c r="M35" s="70" t="s">
        <v>51</v>
      </c>
      <c r="N35" s="70"/>
      <c r="O35" s="70"/>
      <c r="P35" s="70"/>
      <c r="Q35" s="70"/>
      <c r="R35" s="70"/>
      <c r="S35" s="70"/>
      <c r="T35" s="70"/>
      <c r="U35" s="135" t="s">
        <v>134</v>
      </c>
      <c r="V35" s="135"/>
      <c r="W35" s="135"/>
      <c r="X35" s="135"/>
      <c r="Y35" s="135"/>
      <c r="Z35" s="70"/>
      <c r="AA35" s="70"/>
      <c r="AB35" s="70"/>
      <c r="AC35" s="70"/>
      <c r="AD35" s="92"/>
      <c r="AE35" s="70"/>
      <c r="AF35" s="70"/>
      <c r="AG35" s="96"/>
      <c r="AH35" s="2"/>
    </row>
    <row r="36" spans="1:35" x14ac:dyDescent="0.2">
      <c r="A36" s="97"/>
      <c r="B36" s="70"/>
      <c r="C36" s="70"/>
      <c r="D36" s="70"/>
      <c r="E36" s="70"/>
      <c r="F36" s="70"/>
      <c r="G36" s="70"/>
      <c r="H36" s="70"/>
      <c r="I36" s="70"/>
      <c r="J36" s="71"/>
      <c r="K36" s="71"/>
      <c r="L36" s="71"/>
      <c r="M36" s="71" t="s">
        <v>52</v>
      </c>
      <c r="N36" s="71"/>
      <c r="O36" s="71"/>
      <c r="P36" s="71"/>
      <c r="Q36" s="70"/>
      <c r="R36" s="70"/>
      <c r="S36" s="70"/>
      <c r="T36" s="70"/>
      <c r="U36" s="136" t="s">
        <v>135</v>
      </c>
      <c r="V36" s="136"/>
      <c r="W36" s="136"/>
      <c r="X36" s="136"/>
      <c r="Y36" s="136"/>
      <c r="Z36" s="70"/>
      <c r="AA36" s="70"/>
      <c r="AB36" s="70"/>
      <c r="AC36" s="70"/>
      <c r="AD36" s="92"/>
      <c r="AE36" s="93"/>
      <c r="AF36" s="94"/>
      <c r="AG36" s="98"/>
      <c r="AH36" s="2"/>
      <c r="AI36" s="2"/>
    </row>
    <row r="37" spans="1:35" ht="13.5" thickBot="1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3"/>
      <c r="AE37" s="122"/>
      <c r="AF37" s="123"/>
      <c r="AG37" s="124"/>
      <c r="AH37" s="18"/>
      <c r="AI37" s="2"/>
    </row>
    <row r="38" spans="1:35" x14ac:dyDescent="0.2">
      <c r="B38" s="64"/>
      <c r="C38" s="65"/>
      <c r="D38" s="65"/>
      <c r="E38" s="65"/>
      <c r="F38" s="65"/>
      <c r="G38" s="65"/>
      <c r="H38" s="65"/>
      <c r="I38" s="65"/>
      <c r="J38" s="3"/>
      <c r="K38" s="65"/>
      <c r="L38" s="3"/>
      <c r="M38" s="65"/>
      <c r="N38" s="65"/>
      <c r="O38" s="3"/>
      <c r="AG38" s="9"/>
      <c r="AH38" s="2"/>
    </row>
    <row r="41" spans="1:35" x14ac:dyDescent="0.2">
      <c r="H41" s="2" t="s">
        <v>50</v>
      </c>
      <c r="M41" s="2" t="s">
        <v>50</v>
      </c>
    </row>
    <row r="42" spans="1:35" x14ac:dyDescent="0.2">
      <c r="G42" s="2" t="s">
        <v>50</v>
      </c>
      <c r="Q42" s="2" t="s">
        <v>50</v>
      </c>
      <c r="Y42" s="2" t="s">
        <v>50</v>
      </c>
    </row>
    <row r="43" spans="1:35" x14ac:dyDescent="0.2">
      <c r="J43" s="2" t="s">
        <v>50</v>
      </c>
      <c r="P43" s="2" t="s">
        <v>50</v>
      </c>
    </row>
  </sheetData>
  <sheetProtection password="C6EC" sheet="1" objects="1" scenarios="1"/>
  <mergeCells count="36">
    <mergeCell ref="U35:Y35"/>
    <mergeCell ref="U36:Y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2017-04-03T20:47:39Z</cp:lastPrinted>
  <dcterms:created xsi:type="dcterms:W3CDTF">2008-08-15T13:32:29Z</dcterms:created>
  <dcterms:modified xsi:type="dcterms:W3CDTF">2022-03-10T19:18:46Z</dcterms:modified>
</cp:coreProperties>
</file>