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B10" i="4" l="1"/>
  <c r="AE43" i="14" l="1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9" i="15" l="1"/>
  <c r="AF9" i="15"/>
  <c r="AG15" i="15"/>
  <c r="AF15" i="15"/>
  <c r="AF25" i="15"/>
  <c r="AG25" i="15"/>
  <c r="AG31" i="15"/>
  <c r="AF31" i="15"/>
  <c r="AG35" i="15"/>
  <c r="AF35" i="15"/>
  <c r="AH14" i="14"/>
  <c r="AG14" i="14"/>
  <c r="AF14" i="14"/>
  <c r="AH26" i="14"/>
  <c r="AG26" i="14"/>
  <c r="AF26" i="14"/>
  <c r="AH38" i="14"/>
  <c r="AG38" i="14"/>
  <c r="AF38" i="14"/>
  <c r="AF7" i="15"/>
  <c r="AG7" i="15"/>
  <c r="AG26" i="15"/>
  <c r="AF26" i="15"/>
  <c r="AG38" i="15"/>
  <c r="AF38" i="15"/>
  <c r="AG7" i="14"/>
  <c r="AF7" i="14"/>
  <c r="AH7" i="14"/>
  <c r="AH9" i="14"/>
  <c r="AG9" i="14"/>
  <c r="AF9" i="14"/>
  <c r="AG15" i="14"/>
  <c r="AF15" i="14"/>
  <c r="AH15" i="14"/>
  <c r="AG25" i="14"/>
  <c r="AF25" i="14"/>
  <c r="AH25" i="14"/>
  <c r="AH31" i="14"/>
  <c r="AG31" i="14"/>
  <c r="AF31" i="14"/>
  <c r="AH35" i="14"/>
  <c r="AG35" i="14"/>
  <c r="AF35" i="14"/>
  <c r="AF41" i="15"/>
  <c r="AG41" i="15"/>
  <c r="AF43" i="15"/>
  <c r="AG43" i="15"/>
  <c r="AH41" i="14"/>
  <c r="AF41" i="14"/>
  <c r="AG41" i="14"/>
  <c r="AG43" i="14"/>
  <c r="AF43" i="14"/>
  <c r="AH43" i="14"/>
  <c r="AF45" i="14"/>
  <c r="AG45" i="14"/>
  <c r="AH45" i="14"/>
  <c r="AG45" i="15"/>
  <c r="AF45" i="15"/>
  <c r="AH20" i="14"/>
  <c r="AF49" i="13"/>
  <c r="AF48" i="13"/>
  <c r="AF47" i="13"/>
  <c r="AF46" i="13"/>
  <c r="AF45" i="13"/>
  <c r="AF44" i="13"/>
  <c r="AF43" i="13"/>
  <c r="AF42" i="13"/>
  <c r="AF41" i="13"/>
  <c r="AF40" i="13"/>
  <c r="AF39" i="13"/>
  <c r="AF38" i="13"/>
  <c r="AF37" i="13"/>
  <c r="AF36" i="13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43" i="13" l="1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B43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3" i="8"/>
  <c r="AD43" i="8"/>
  <c r="AB43" i="8"/>
  <c r="AA43" i="8"/>
  <c r="Z43" i="8"/>
  <c r="Y43" i="8"/>
  <c r="AC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7" s="1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3" i="4"/>
  <c r="AD43" i="4"/>
  <c r="AG7" i="6" l="1"/>
  <c r="AF7" i="6"/>
  <c r="AF9" i="5"/>
  <c r="AG9" i="5"/>
  <c r="AF26" i="7"/>
  <c r="AF38" i="7"/>
  <c r="AF7" i="8"/>
  <c r="AG7" i="8"/>
  <c r="AG9" i="8"/>
  <c r="AF9" i="8"/>
  <c r="AG15" i="8"/>
  <c r="AF15" i="8"/>
  <c r="AF25" i="8"/>
  <c r="AG25" i="8"/>
  <c r="AG31" i="8"/>
  <c r="AF31" i="8"/>
  <c r="AG35" i="8"/>
  <c r="AF35" i="8"/>
  <c r="AG14" i="9"/>
  <c r="AF14" i="9"/>
  <c r="AG26" i="9"/>
  <c r="AF26" i="9"/>
  <c r="AG38" i="9"/>
  <c r="AF38" i="9"/>
  <c r="AF7" i="12"/>
  <c r="AG7" i="12"/>
  <c r="AG15" i="12"/>
  <c r="AF15" i="12"/>
  <c r="AG25" i="12"/>
  <c r="AF25" i="12"/>
  <c r="AG31" i="12"/>
  <c r="AF31" i="12"/>
  <c r="AG35" i="12"/>
  <c r="AF35" i="12"/>
  <c r="AF25" i="6"/>
  <c r="AG25" i="6"/>
  <c r="AF35" i="6"/>
  <c r="AG35" i="6"/>
  <c r="AF14" i="5"/>
  <c r="AG14" i="5"/>
  <c r="AF26" i="5"/>
  <c r="AG26" i="5"/>
  <c r="AG15" i="6"/>
  <c r="AF15" i="6"/>
  <c r="AF31" i="7"/>
  <c r="AF35" i="7"/>
  <c r="AG14" i="8"/>
  <c r="AF14" i="8"/>
  <c r="AG26" i="8"/>
  <c r="AF26" i="8"/>
  <c r="AG38" i="8"/>
  <c r="AF38" i="8"/>
  <c r="AF7" i="9"/>
  <c r="AG7" i="9"/>
  <c r="AG9" i="9"/>
  <c r="AF9" i="9"/>
  <c r="AG15" i="9"/>
  <c r="AF15" i="9"/>
  <c r="AG25" i="9"/>
  <c r="AF25" i="9"/>
  <c r="AG31" i="9"/>
  <c r="AF31" i="9"/>
  <c r="AF35" i="9"/>
  <c r="AG35" i="9"/>
  <c r="AG26" i="12"/>
  <c r="AF26" i="12"/>
  <c r="AG38" i="12"/>
  <c r="AF38" i="12"/>
  <c r="AF7" i="5"/>
  <c r="AG7" i="5"/>
  <c r="AG15" i="5"/>
  <c r="AF15" i="5"/>
  <c r="AF25" i="5"/>
  <c r="AG25" i="5"/>
  <c r="AG31" i="5"/>
  <c r="AF31" i="5"/>
  <c r="AF35" i="5"/>
  <c r="AG35" i="5"/>
  <c r="AF14" i="6"/>
  <c r="AG14" i="6"/>
  <c r="AF26" i="6"/>
  <c r="AG26" i="6"/>
  <c r="AF38" i="6"/>
  <c r="AG38" i="6"/>
  <c r="AF7" i="7"/>
  <c r="AF9" i="7"/>
  <c r="AF15" i="7"/>
  <c r="AF25" i="7"/>
  <c r="AF38" i="5"/>
  <c r="AG38" i="5"/>
  <c r="AG31" i="6"/>
  <c r="AF31" i="6"/>
  <c r="AF9" i="6"/>
  <c r="AG9" i="6"/>
  <c r="AG41" i="5"/>
  <c r="AF41" i="5"/>
  <c r="AG45" i="5"/>
  <c r="AF45" i="5"/>
  <c r="AF45" i="12"/>
  <c r="AG45" i="12"/>
  <c r="AG45" i="6"/>
  <c r="AF45" i="6"/>
  <c r="AF41" i="8"/>
  <c r="AG41" i="8"/>
  <c r="AF41" i="12"/>
  <c r="AG41" i="12"/>
  <c r="AG41" i="6"/>
  <c r="AF41" i="6"/>
  <c r="AG43" i="6"/>
  <c r="AF43" i="6"/>
  <c r="AF45" i="7"/>
  <c r="AG43" i="5"/>
  <c r="AF43" i="5"/>
  <c r="AF45" i="8"/>
  <c r="AG45" i="8"/>
  <c r="AG43" i="8"/>
  <c r="AF43" i="8"/>
  <c r="AF43" i="12"/>
  <c r="AG43" i="12"/>
  <c r="AF41" i="7"/>
  <c r="AF43" i="7"/>
  <c r="AG41" i="9"/>
  <c r="AF41" i="9"/>
  <c r="AF43" i="9"/>
  <c r="AG43" i="9"/>
  <c r="AF45" i="9"/>
  <c r="AG45" i="9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Z31" i="4"/>
  <c r="AF45" i="4" l="1"/>
  <c r="AF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9" i="4" s="1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7" i="4" s="1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8" i="4" l="1"/>
  <c r="AF14" i="4"/>
  <c r="AF26" i="4"/>
  <c r="AF35" i="4"/>
  <c r="AF15" i="4"/>
  <c r="AF25" i="4"/>
  <c r="AF31" i="4"/>
  <c r="AF41" i="4"/>
  <c r="AH47" i="14"/>
  <c r="AF46" i="6"/>
  <c r="AF48" i="6"/>
  <c r="AF27" i="7"/>
  <c r="AF32" i="7"/>
  <c r="AF39" i="7"/>
  <c r="AF46" i="7"/>
  <c r="AF46" i="14"/>
  <c r="AF23" i="8"/>
  <c r="AG39" i="6"/>
  <c r="AG22" i="8"/>
  <c r="AH32" i="14"/>
  <c r="AF40" i="14"/>
  <c r="AG17" i="5"/>
  <c r="AF40" i="6"/>
  <c r="AF28" i="8"/>
  <c r="AG29" i="8"/>
  <c r="AG34" i="8"/>
  <c r="AF39" i="8"/>
  <c r="AG42" i="8"/>
  <c r="AF44" i="8"/>
  <c r="AF47" i="8"/>
  <c r="AG48" i="8"/>
  <c r="AF28" i="9"/>
  <c r="AG29" i="9"/>
  <c r="AG34" i="9"/>
  <c r="AF39" i="9"/>
  <c r="AG42" i="9"/>
  <c r="AF47" i="9"/>
  <c r="AG48" i="9"/>
  <c r="AF28" i="12"/>
  <c r="AG29" i="12"/>
  <c r="AG34" i="12"/>
  <c r="AF39" i="12"/>
  <c r="AG42" i="12"/>
  <c r="AF47" i="12"/>
  <c r="AG48" i="12"/>
  <c r="AF28" i="15"/>
  <c r="AG29" i="15"/>
  <c r="AF30" i="15"/>
  <c r="AG34" i="15"/>
  <c r="AG42" i="15"/>
  <c r="AF44" i="15"/>
  <c r="AF47" i="15"/>
  <c r="AG48" i="15"/>
  <c r="AH28" i="14"/>
  <c r="AG19" i="8"/>
  <c r="AF29" i="14"/>
  <c r="AG30" i="14"/>
  <c r="AG37" i="14"/>
  <c r="AF27" i="5"/>
  <c r="AF29" i="5"/>
  <c r="AG32" i="5"/>
  <c r="AG39" i="5"/>
  <c r="AF46" i="5"/>
  <c r="AF48" i="5"/>
  <c r="AG27" i="6"/>
  <c r="AG32" i="6"/>
  <c r="AF33" i="6"/>
  <c r="AF39" i="6"/>
  <c r="AG40" i="6"/>
  <c r="AG23" i="8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9" i="8"/>
  <c r="AF18" i="8"/>
  <c r="AF18" i="5"/>
  <c r="AG18" i="9"/>
  <c r="AG18" i="12"/>
  <c r="AG18" i="15"/>
  <c r="AF18" i="14"/>
  <c r="AG18" i="8"/>
  <c r="AF17" i="9"/>
  <c r="AF17" i="12"/>
  <c r="AF17" i="15"/>
  <c r="AF12" i="7"/>
  <c r="AG12" i="8"/>
  <c r="AF12" i="14"/>
  <c r="AG12" i="6"/>
  <c r="AF11" i="5"/>
  <c r="AG8" i="9"/>
  <c r="AG8" i="12"/>
  <c r="AG8" i="15"/>
  <c r="AG8" i="14"/>
  <c r="AF5" i="7"/>
  <c r="AG5" i="8"/>
  <c r="AF5" i="9"/>
  <c r="AF5" i="12"/>
  <c r="AF5" i="15"/>
  <c r="AG49" i="6"/>
  <c r="AF19" i="7"/>
  <c r="AF30" i="7"/>
  <c r="AF44" i="7"/>
  <c r="AF49" i="7"/>
  <c r="AF47" i="14"/>
  <c r="AG49" i="14"/>
  <c r="AG8" i="5"/>
  <c r="AG19" i="5"/>
  <c r="AG19" i="6"/>
  <c r="AG23" i="6"/>
  <c r="AF28" i="6"/>
  <c r="AG28" i="8"/>
  <c r="AF32" i="8"/>
  <c r="AG33" i="8"/>
  <c r="AG40" i="8"/>
  <c r="AG47" i="8"/>
  <c r="AG28" i="9"/>
  <c r="AF32" i="9"/>
  <c r="AF11" i="12"/>
  <c r="AG17" i="12"/>
  <c r="AG28" i="12"/>
  <c r="AG33" i="12"/>
  <c r="AG47" i="12"/>
  <c r="AF11" i="15"/>
  <c r="AG17" i="15"/>
  <c r="AG21" i="15"/>
  <c r="AG28" i="15"/>
  <c r="AF32" i="15"/>
  <c r="AG33" i="15"/>
  <c r="AG40" i="15"/>
  <c r="AG47" i="15"/>
  <c r="AH8" i="14"/>
  <c r="AH17" i="14"/>
  <c r="AG21" i="14"/>
  <c r="AF27" i="14"/>
  <c r="AG28" i="14"/>
  <c r="AH29" i="14"/>
  <c r="AF30" i="14"/>
  <c r="AF32" i="14"/>
  <c r="AG34" i="14"/>
  <c r="AH37" i="14"/>
  <c r="AG42" i="14"/>
  <c r="AF44" i="14"/>
  <c r="AG12" i="5"/>
  <c r="AG44" i="6"/>
  <c r="AF11" i="7"/>
  <c r="AF23" i="7"/>
  <c r="AF37" i="7"/>
  <c r="AG11" i="8"/>
  <c r="AG44" i="14"/>
  <c r="AH44" i="14"/>
  <c r="AG11" i="5"/>
  <c r="AG23" i="5"/>
  <c r="AG30" i="5"/>
  <c r="AF33" i="5"/>
  <c r="AG37" i="5"/>
  <c r="AG44" i="5"/>
  <c r="AG49" i="5"/>
  <c r="AG11" i="6"/>
  <c r="AF30" i="6"/>
  <c r="AG37" i="6"/>
  <c r="AF11" i="9"/>
  <c r="AG17" i="9"/>
  <c r="AG21" i="9"/>
  <c r="AG33" i="9"/>
  <c r="AG40" i="9"/>
  <c r="AG47" i="9"/>
  <c r="AG21" i="12"/>
  <c r="AF32" i="12"/>
  <c r="AG40" i="12"/>
  <c r="AF17" i="5"/>
  <c r="AG17" i="8"/>
  <c r="AG20" i="8"/>
  <c r="AG21" i="8"/>
  <c r="AG18" i="5"/>
  <c r="AF21" i="5"/>
  <c r="AG22" i="5"/>
  <c r="AF28" i="5"/>
  <c r="AG29" i="5"/>
  <c r="AG34" i="5"/>
  <c r="AF37" i="5"/>
  <c r="AF39" i="5"/>
  <c r="AG42" i="5"/>
  <c r="AF47" i="5"/>
  <c r="AG48" i="5"/>
  <c r="AG8" i="6"/>
  <c r="AF17" i="6"/>
  <c r="AG18" i="6"/>
  <c r="AF19" i="6"/>
  <c r="AF21" i="6"/>
  <c r="AG22" i="6"/>
  <c r="AF23" i="6"/>
  <c r="AG29" i="6"/>
  <c r="AF32" i="6"/>
  <c r="AF34" i="6"/>
  <c r="AG42" i="6"/>
  <c r="AF44" i="6"/>
  <c r="AF47" i="6"/>
  <c r="AG48" i="6"/>
  <c r="AF8" i="7"/>
  <c r="AF18" i="7"/>
  <c r="AF22" i="7"/>
  <c r="AF29" i="7"/>
  <c r="AF34" i="7"/>
  <c r="AF42" i="7"/>
  <c r="AF48" i="7"/>
  <c r="AG8" i="8"/>
  <c r="AF17" i="8"/>
  <c r="AF21" i="8"/>
  <c r="AF27" i="8"/>
  <c r="AF29" i="8"/>
  <c r="AG32" i="8"/>
  <c r="AG39" i="8"/>
  <c r="AF46" i="8"/>
  <c r="AF48" i="8"/>
  <c r="AG12" i="9"/>
  <c r="AF18" i="9"/>
  <c r="AF20" i="9"/>
  <c r="AF22" i="9"/>
  <c r="AF27" i="9"/>
  <c r="AF29" i="9"/>
  <c r="AG32" i="9"/>
  <c r="AG39" i="9"/>
  <c r="AF46" i="9"/>
  <c r="AF48" i="9"/>
  <c r="AG12" i="12"/>
  <c r="AF18" i="12"/>
  <c r="AF20" i="12"/>
  <c r="AF22" i="12"/>
  <c r="AF27" i="12"/>
  <c r="AF29" i="12"/>
  <c r="AG32" i="12"/>
  <c r="AG39" i="12"/>
  <c r="AF46" i="12"/>
  <c r="AF48" i="12"/>
  <c r="AG12" i="15"/>
  <c r="AF18" i="15"/>
  <c r="AF20" i="15"/>
  <c r="AF22" i="15"/>
  <c r="AF27" i="15"/>
  <c r="AG32" i="15"/>
  <c r="AG39" i="15"/>
  <c r="AF40" i="15"/>
  <c r="AF46" i="15"/>
  <c r="AF48" i="15"/>
  <c r="AF8" i="14"/>
  <c r="AG12" i="14"/>
  <c r="AF20" i="14"/>
  <c r="AH21" i="14"/>
  <c r="AH27" i="14"/>
  <c r="AF28" i="14"/>
  <c r="AF33" i="14"/>
  <c r="AH34" i="14"/>
  <c r="AF37" i="14"/>
  <c r="AG40" i="14"/>
  <c r="AH42" i="14"/>
  <c r="AF48" i="14"/>
  <c r="AH49" i="14"/>
  <c r="AG21" i="5"/>
  <c r="AG28" i="5"/>
  <c r="AF32" i="5"/>
  <c r="AG33" i="5"/>
  <c r="AG40" i="5"/>
  <c r="AG47" i="5"/>
  <c r="AF11" i="6"/>
  <c r="AG17" i="6"/>
  <c r="AG21" i="6"/>
  <c r="AF27" i="6"/>
  <c r="AG28" i="6"/>
  <c r="AG33" i="6"/>
  <c r="AG47" i="6"/>
  <c r="AF17" i="7"/>
  <c r="AF21" i="7"/>
  <c r="AF28" i="7"/>
  <c r="AF33" i="7"/>
  <c r="AF40" i="7"/>
  <c r="AF47" i="7"/>
  <c r="AF11" i="8"/>
  <c r="AG30" i="8"/>
  <c r="AF33" i="8"/>
  <c r="AG37" i="8"/>
  <c r="AG44" i="8"/>
  <c r="AG49" i="8"/>
  <c r="AG11" i="9"/>
  <c r="AG19" i="9"/>
  <c r="AG23" i="9"/>
  <c r="AG30" i="9"/>
  <c r="AF33" i="9"/>
  <c r="AG37" i="9"/>
  <c r="AG44" i="9"/>
  <c r="AG49" i="9"/>
  <c r="AG11" i="12"/>
  <c r="AG19" i="12"/>
  <c r="AG23" i="12"/>
  <c r="AG30" i="12"/>
  <c r="AF33" i="12"/>
  <c r="AG37" i="12"/>
  <c r="AG44" i="12"/>
  <c r="AG49" i="12"/>
  <c r="AG11" i="15"/>
  <c r="AG19" i="15"/>
  <c r="AG23" i="15"/>
  <c r="AG30" i="15"/>
  <c r="AF33" i="15"/>
  <c r="AG37" i="15"/>
  <c r="AG44" i="15"/>
  <c r="AG49" i="15"/>
  <c r="AF11" i="14"/>
  <c r="AH12" i="14"/>
  <c r="AH19" i="14"/>
  <c r="AH23" i="14"/>
  <c r="AG32" i="14"/>
  <c r="AF34" i="14"/>
  <c r="AF39" i="14"/>
  <c r="AH40" i="14"/>
  <c r="AF42" i="14"/>
  <c r="AG47" i="14"/>
  <c r="AF49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6" i="14"/>
  <c r="AG48" i="14"/>
  <c r="AH46" i="14"/>
  <c r="AH48" i="14"/>
  <c r="AG39" i="14"/>
  <c r="AH39" i="14"/>
  <c r="AG33" i="14"/>
  <c r="AH33" i="14"/>
  <c r="AH30" i="14"/>
  <c r="AG27" i="14"/>
  <c r="AG29" i="14"/>
  <c r="AF17" i="14"/>
  <c r="AH18" i="14"/>
  <c r="AF19" i="14"/>
  <c r="AF23" i="14"/>
  <c r="AG18" i="14"/>
  <c r="AG17" i="14"/>
  <c r="AG19" i="14"/>
  <c r="AG23" i="14"/>
  <c r="AG20" i="14"/>
  <c r="AG11" i="14"/>
  <c r="AH11" i="14"/>
  <c r="AG5" i="14"/>
  <c r="AH5" i="14"/>
  <c r="AG46" i="15"/>
  <c r="AF49" i="15"/>
  <c r="AF42" i="15"/>
  <c r="AF39" i="15"/>
  <c r="AF37" i="15"/>
  <c r="AF34" i="15"/>
  <c r="AG27" i="15"/>
  <c r="AF29" i="15"/>
  <c r="AF19" i="15"/>
  <c r="AF23" i="15"/>
  <c r="AG20" i="15"/>
  <c r="AF12" i="15"/>
  <c r="AF8" i="15"/>
  <c r="AF6" i="15"/>
  <c r="AG46" i="12"/>
  <c r="AF49" i="12"/>
  <c r="AF44" i="12"/>
  <c r="AF42" i="12"/>
  <c r="AF40" i="12"/>
  <c r="AF37" i="12"/>
  <c r="AF34" i="12"/>
  <c r="AG27" i="12"/>
  <c r="AF30" i="12"/>
  <c r="AG20" i="12"/>
  <c r="AF19" i="12"/>
  <c r="AF23" i="12"/>
  <c r="AF12" i="12"/>
  <c r="AF8" i="12"/>
  <c r="AF6" i="12"/>
  <c r="AF49" i="9"/>
  <c r="AG46" i="9"/>
  <c r="AF44" i="9"/>
  <c r="AF42" i="9"/>
  <c r="AF40" i="9"/>
  <c r="AF37" i="9"/>
  <c r="AF34" i="9"/>
  <c r="AF30" i="9"/>
  <c r="AG27" i="9"/>
  <c r="AF19" i="9"/>
  <c r="AF23" i="9"/>
  <c r="AG20" i="9"/>
  <c r="AF12" i="9"/>
  <c r="AF8" i="9"/>
  <c r="AF6" i="9"/>
  <c r="AG46" i="8"/>
  <c r="AF49" i="8"/>
  <c r="AF42" i="8"/>
  <c r="AF40" i="8"/>
  <c r="AF37" i="8"/>
  <c r="AF34" i="8"/>
  <c r="AF30" i="8"/>
  <c r="AG27" i="8"/>
  <c r="AF12" i="8"/>
  <c r="AF8" i="8"/>
  <c r="AF6" i="8"/>
  <c r="AF49" i="6"/>
  <c r="AG46" i="6"/>
  <c r="AF42" i="6"/>
  <c r="AF37" i="6"/>
  <c r="AG34" i="6"/>
  <c r="AF29" i="6"/>
  <c r="AG30" i="6"/>
  <c r="AF18" i="6"/>
  <c r="AF22" i="6"/>
  <c r="AG20" i="6"/>
  <c r="AF12" i="6"/>
  <c r="AF8" i="6"/>
  <c r="AF49" i="5"/>
  <c r="AG46" i="5"/>
  <c r="AF44" i="5"/>
  <c r="AF42" i="5"/>
  <c r="AF40" i="5"/>
  <c r="AF34" i="5"/>
  <c r="AG27" i="5"/>
  <c r="AF30" i="5"/>
  <c r="AF19" i="5"/>
  <c r="AF23" i="5"/>
  <c r="AG20" i="5"/>
  <c r="AF12" i="5"/>
  <c r="AF8" i="5"/>
  <c r="AF50" i="7" l="1"/>
  <c r="AF6" i="4" l="1"/>
  <c r="AF20" i="4"/>
  <c r="AF23" i="4"/>
  <c r="AF29" i="4"/>
  <c r="AF34" i="4"/>
  <c r="AF42" i="4"/>
  <c r="AF48" i="4"/>
  <c r="AF12" i="4"/>
  <c r="AF19" i="4"/>
  <c r="AF28" i="4"/>
  <c r="AF33" i="4"/>
  <c r="AF40" i="4"/>
  <c r="AF47" i="4"/>
  <c r="AF11" i="4"/>
  <c r="AF18" i="4"/>
  <c r="AF22" i="4"/>
  <c r="AF27" i="4"/>
  <c r="AF32" i="4"/>
  <c r="AF39" i="4"/>
  <c r="AF46" i="4"/>
  <c r="AF5" i="4"/>
  <c r="AF8" i="4"/>
  <c r="AF17" i="4"/>
  <c r="AF21" i="4"/>
  <c r="AF30" i="4"/>
  <c r="AF37" i="4"/>
  <c r="AF44" i="4"/>
  <c r="AF49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<sst xmlns="http://schemas.openxmlformats.org/spreadsheetml/2006/main" count="1727" uniqueCount="233">
  <si>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</si>
  <si>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</si>
  <si>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</si>
  <si>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</si>
  <si>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</si>
  <si>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</si>
  <si>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</si>
  <si>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</si>
  <si>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</si>
  <si>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</si>
  <si>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</si>
  <si>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</si>
  <si>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</si>
  <si>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</si>
  <si>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</si>
  <si>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</si>
  <si>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</si>
  <si>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</si>
  <si>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</si>
  <si>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</si>
  <si>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</si>
  <si>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</si>
  <si>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</si>
  <si>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</si>
  <si>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</si>
  <si>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</si>
  <si>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</si>
  <si>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</si>
  <si>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</si>
  <si>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</si>
  <si>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</si>
  <si>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</si>
  <si>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</si>
  <si>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</si>
  <si>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</si>
  <si>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</si>
  <si>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</si>
  <si>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</si>
  <si>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</si>
  <si>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</si>
  <si>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</si>
  <si>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</si>
  <si>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</si>
  <si>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</si>
  <si>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</si>
  <si>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</si>
  <si>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</si>
  <si>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</si>
  <si>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</si>
  <si>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</si>
  <si>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</si>
  <si>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</si>
  <si>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</si>
  <si>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</si>
  <si>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</si>
  <si>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</si>
  <si>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</si>
  <si>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</si>
  <si>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</si>
  <si>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</si>
  <si>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</si>
  <si>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</si>
  <si>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</si>
  <si>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</si>
  <si>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</si>
  <si>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</si>
  <si>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</si>
  <si>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</si>
  <si>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</si>
  <si>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</si>
  <si>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</si>
  <si>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</si>
  <si>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</si>
  <si>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</si>
  <si>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</si>
  <si>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</si>
  <si>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</si>
  <si>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</si>
  <si>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</si>
  <si>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</si>
  <si>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</si>
  <si>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</si>
  <si>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</si>
  <si>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</si>
  <si>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</si>
  <si>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</si>
  <si>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</si>
  <si>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</si>
  <si>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</si>
  <si>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</si>
  <si>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</si>
  <si>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</si>
  <si>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</si>
  <si>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</si>
  <si>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</si>
  <si>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</si>
  <si>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</si>
  <si>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</si>
  <si>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</si>
  <si>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</si>
  <si>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</si>
  <si>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</si>
  <si>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</si>
  <si>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</si>
  <si>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</si>
  <si>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</si>
  <si>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</si>
  <si>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</si>
  <si>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</si>
  <si>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</si>
  <si>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</si>
  <si>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</si>
  <si>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</si>
  <si>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</si>
  <si>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</si>
  <si>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</si>
  <si>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</si>
  <si>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</si>
  <si>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</si>
  <si>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</si>
  <si>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</si>
  <si>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</si>
  <si>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</si>
  <si>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</si>
  <si>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</si>
  <si>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</si>
  <si>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</si>
  <si>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</si>
  <si>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</si>
  <si>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</si>
  <si>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</si>
  <si>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</si>
  <si>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</si>
  <si>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</si>
  <si>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</si>
  <si>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</si>
  <si>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</si>
  <si>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</si>
  <si>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</si>
  <si>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</si>
  <si>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</si>
  <si>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</si>
  <si>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</si>
  <si>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</si>
  <si>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</si>
  <si>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</si>
  <si>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</si>
  <si>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</si>
  <si>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</si>
  <si>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</si>
  <si>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</si>
  <si>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</si>
  <si>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</si>
  <si>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</si>
  <si>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</si>
  <si>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</si>
  <si>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</si>
  <si>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</si>
  <si>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</si>
  <si>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</si>
  <si>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</si>
  <si>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</si>
  <si>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</si>
  <si>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</si>
  <si>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</si>
  <si>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</si>
  <si>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</si>
  <si>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</si>
  <si>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</si>
  <si>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</si>
  <si>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</si>
  <si>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</si>
  <si>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</si>
  <si>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</si>
  <si>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</si>
  <si>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</si>
  <si>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</si>
  <si>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</si>
  <si>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</si>
  <si>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</si>
  <si>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</si>
  <si>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</si>
  <si>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</si>
  <si>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</si>
  <si>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</si>
  <si>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</si>
  <si>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</si>
  <si>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</si>
  <si>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</si>
  <si>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</si>
  <si>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</si>
  <si>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</si>
  <si>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</si>
  <si>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</si>
  <si>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</si>
  <si>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</si>
  <si>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</si>
  <si>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</si>
  <si>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</si>
  <si>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</si>
  <si>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</si>
  <si>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</si>
  <si>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</si>
  <si>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</si>
  <si>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</si>
  <si>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</si>
  <si>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</si>
  <si>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</si>
  <si>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</si>
  <si>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</si>
  <si>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</si>
  <si>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</si>
  <si>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</si>
  <si>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</si>
  <si>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</si>
  <si>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</si>
  <si>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</si>
  <si>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</si>
  <si>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</si>
  <si>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</si>
  <si>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</si>
  <si>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</si>
  <si>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</si>
  <si>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</si>
  <si>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</si>
  <si>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</si>
  <si>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</si>
  <si>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</si>
  <si>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</si>
  <si>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</si>
  <si>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Abril/2019</t>
  </si>
  <si>
    <t xml:space="preserve"> Franciane Rodrigues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</si>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</sst>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10" fillId="12" borderId="3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297391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169332</xdr:colOff>
      <xdr:row>53</xdr:row>
      <xdr:rowOff>74081</xdr:rowOff>
    </xdr:from>
    <xdr:to>
      <xdr:col>18</xdr:col>
      <xdr:colOff>159011</xdr:colOff>
      <xdr:row>56</xdr:row>
      <xdr:rowOff>106359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863165" y="8879414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207432</xdr:colOff>
      <xdr:row>53</xdr:row>
      <xdr:rowOff>78317</xdr:rowOff>
    </xdr:from>
    <xdr:to>
      <xdr:col>31</xdr:col>
      <xdr:colOff>1163108</xdr:colOff>
      <xdr:row>57</xdr:row>
      <xdr:rowOff>25400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3157" y="88603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26.454166666666666</v>
          </cell>
          <cell r="C5">
            <v>35.5</v>
          </cell>
          <cell r="D5">
            <v>19.5</v>
          </cell>
          <cell r="E5">
            <v>68.958333333333329</v>
          </cell>
          <cell r="F5">
            <v>98</v>
          </cell>
          <cell r="G5">
            <v>31</v>
          </cell>
          <cell r="H5">
            <v>10.44</v>
          </cell>
          <cell r="I5" t="str">
            <v>SO</v>
          </cell>
          <cell r="J5">
            <v>26.64</v>
          </cell>
          <cell r="K5">
            <v>0</v>
          </cell>
        </row>
        <row r="6">
          <cell r="B6">
            <v>26.308333333333334</v>
          </cell>
          <cell r="C6">
            <v>32.700000000000003</v>
          </cell>
          <cell r="D6">
            <v>21.4</v>
          </cell>
          <cell r="E6">
            <v>72.541666666666671</v>
          </cell>
          <cell r="F6">
            <v>95</v>
          </cell>
          <cell r="G6">
            <v>48</v>
          </cell>
          <cell r="H6">
            <v>7.5600000000000005</v>
          </cell>
          <cell r="I6" t="str">
            <v>SO</v>
          </cell>
          <cell r="J6">
            <v>16.2</v>
          </cell>
          <cell r="K6">
            <v>0</v>
          </cell>
        </row>
        <row r="7">
          <cell r="B7">
            <v>26.687500000000004</v>
          </cell>
          <cell r="C7">
            <v>33.4</v>
          </cell>
          <cell r="D7">
            <v>22.7</v>
          </cell>
          <cell r="E7">
            <v>77.208333333333329</v>
          </cell>
          <cell r="F7">
            <v>98</v>
          </cell>
          <cell r="G7">
            <v>43</v>
          </cell>
          <cell r="H7">
            <v>14.04</v>
          </cell>
          <cell r="I7" t="str">
            <v>SO</v>
          </cell>
          <cell r="J7">
            <v>42.480000000000004</v>
          </cell>
          <cell r="K7">
            <v>21</v>
          </cell>
        </row>
        <row r="8">
          <cell r="B8">
            <v>27.137499999999999</v>
          </cell>
          <cell r="C8">
            <v>35.1</v>
          </cell>
          <cell r="D8">
            <v>22.5</v>
          </cell>
          <cell r="E8">
            <v>76.708333333333329</v>
          </cell>
          <cell r="F8">
            <v>99</v>
          </cell>
          <cell r="G8">
            <v>38</v>
          </cell>
          <cell r="H8">
            <v>8.64</v>
          </cell>
          <cell r="I8" t="str">
            <v>SO</v>
          </cell>
          <cell r="J8">
            <v>20.16</v>
          </cell>
          <cell r="K8">
            <v>0.2</v>
          </cell>
        </row>
        <row r="9">
          <cell r="B9">
            <v>27.016666666666669</v>
          </cell>
          <cell r="C9">
            <v>35.299999999999997</v>
          </cell>
          <cell r="D9">
            <v>22.7</v>
          </cell>
          <cell r="E9">
            <v>78.916666666666671</v>
          </cell>
          <cell r="F9">
            <v>98</v>
          </cell>
          <cell r="G9">
            <v>44</v>
          </cell>
          <cell r="H9">
            <v>16.559999999999999</v>
          </cell>
          <cell r="I9" t="str">
            <v>SO</v>
          </cell>
          <cell r="J9">
            <v>54.36</v>
          </cell>
          <cell r="K9">
            <v>1.6</v>
          </cell>
        </row>
        <row r="10">
          <cell r="B10">
            <v>25.079166666666669</v>
          </cell>
          <cell r="C10">
            <v>31.6</v>
          </cell>
          <cell r="D10">
            <v>22.9</v>
          </cell>
          <cell r="E10">
            <v>90.25</v>
          </cell>
          <cell r="F10">
            <v>100</v>
          </cell>
          <cell r="G10">
            <v>58</v>
          </cell>
          <cell r="H10">
            <v>9.7200000000000006</v>
          </cell>
          <cell r="I10" t="str">
            <v>SO</v>
          </cell>
          <cell r="J10">
            <v>27</v>
          </cell>
          <cell r="K10">
            <v>43.6</v>
          </cell>
        </row>
        <row r="11">
          <cell r="B11">
            <v>23.404166666666669</v>
          </cell>
          <cell r="C11">
            <v>27.3</v>
          </cell>
          <cell r="D11">
            <v>21.1</v>
          </cell>
          <cell r="E11">
            <v>91.125</v>
          </cell>
          <cell r="F11">
            <v>100</v>
          </cell>
          <cell r="G11">
            <v>70</v>
          </cell>
          <cell r="H11">
            <v>5.4</v>
          </cell>
          <cell r="I11" t="str">
            <v>SO</v>
          </cell>
          <cell r="J11">
            <v>14.4</v>
          </cell>
          <cell r="K11">
            <v>2</v>
          </cell>
        </row>
        <row r="12">
          <cell r="B12">
            <v>23.891666666666662</v>
          </cell>
          <cell r="C12">
            <v>29.4</v>
          </cell>
          <cell r="D12">
            <v>20.6</v>
          </cell>
          <cell r="E12">
            <v>80.416666666666671</v>
          </cell>
          <cell r="F12">
            <v>99</v>
          </cell>
          <cell r="G12">
            <v>53</v>
          </cell>
          <cell r="H12">
            <v>6.12</v>
          </cell>
          <cell r="I12" t="str">
            <v>SO</v>
          </cell>
          <cell r="J12">
            <v>15.120000000000001</v>
          </cell>
          <cell r="K12">
            <v>0</v>
          </cell>
        </row>
        <row r="13">
          <cell r="B13">
            <v>23.158333333333335</v>
          </cell>
          <cell r="C13">
            <v>30.8</v>
          </cell>
          <cell r="D13">
            <v>16.3</v>
          </cell>
          <cell r="E13">
            <v>78.083333333333329</v>
          </cell>
          <cell r="F13">
            <v>100</v>
          </cell>
          <cell r="G13">
            <v>49</v>
          </cell>
          <cell r="H13">
            <v>5.4</v>
          </cell>
          <cell r="I13" t="str">
            <v>SO</v>
          </cell>
          <cell r="J13">
            <v>18.36</v>
          </cell>
          <cell r="K13">
            <v>0</v>
          </cell>
        </row>
        <row r="14">
          <cell r="B14">
            <v>23.370833333333337</v>
          </cell>
          <cell r="C14">
            <v>30.8</v>
          </cell>
          <cell r="D14">
            <v>18</v>
          </cell>
          <cell r="E14">
            <v>81.166666666666671</v>
          </cell>
          <cell r="F14">
            <v>100</v>
          </cell>
          <cell r="G14">
            <v>47</v>
          </cell>
          <cell r="H14">
            <v>10.08</v>
          </cell>
          <cell r="I14" t="str">
            <v>SO</v>
          </cell>
          <cell r="J14">
            <v>21.96</v>
          </cell>
          <cell r="K14">
            <v>0</v>
          </cell>
        </row>
        <row r="15">
          <cell r="B15">
            <v>24.066666666666663</v>
          </cell>
          <cell r="C15">
            <v>31.4</v>
          </cell>
          <cell r="D15">
            <v>17.899999999999999</v>
          </cell>
          <cell r="E15">
            <v>79.333333333333329</v>
          </cell>
          <cell r="F15">
            <v>99</v>
          </cell>
          <cell r="G15">
            <v>50</v>
          </cell>
          <cell r="H15">
            <v>8.2799999999999994</v>
          </cell>
          <cell r="I15" t="str">
            <v>SO</v>
          </cell>
          <cell r="J15">
            <v>19.8</v>
          </cell>
          <cell r="K15">
            <v>0</v>
          </cell>
        </row>
        <row r="16">
          <cell r="B16">
            <v>24.724999999999994</v>
          </cell>
          <cell r="C16">
            <v>32.200000000000003</v>
          </cell>
          <cell r="D16">
            <v>19.399999999999999</v>
          </cell>
          <cell r="E16">
            <v>79.208333333333329</v>
          </cell>
          <cell r="F16">
            <v>99</v>
          </cell>
          <cell r="G16">
            <v>46</v>
          </cell>
          <cell r="H16">
            <v>5.7600000000000007</v>
          </cell>
          <cell r="I16" t="str">
            <v>SO</v>
          </cell>
          <cell r="J16">
            <v>16.559999999999999</v>
          </cell>
          <cell r="K16">
            <v>0</v>
          </cell>
        </row>
        <row r="17">
          <cell r="B17">
            <v>25.92916666666666</v>
          </cell>
          <cell r="C17">
            <v>32.4</v>
          </cell>
          <cell r="D17">
            <v>22.8</v>
          </cell>
          <cell r="E17">
            <v>83.375</v>
          </cell>
          <cell r="F17">
            <v>99</v>
          </cell>
          <cell r="G17">
            <v>53</v>
          </cell>
          <cell r="H17">
            <v>9</v>
          </cell>
          <cell r="I17" t="str">
            <v>SO</v>
          </cell>
          <cell r="J17">
            <v>22.32</v>
          </cell>
          <cell r="K17">
            <v>0.4</v>
          </cell>
        </row>
        <row r="18">
          <cell r="B18">
            <v>26.55</v>
          </cell>
          <cell r="C18">
            <v>33.299999999999997</v>
          </cell>
          <cell r="D18">
            <v>22.7</v>
          </cell>
          <cell r="E18">
            <v>82.916666666666671</v>
          </cell>
          <cell r="F18">
            <v>100</v>
          </cell>
          <cell r="G18">
            <v>51</v>
          </cell>
          <cell r="H18">
            <v>9</v>
          </cell>
          <cell r="I18" t="str">
            <v>SO</v>
          </cell>
          <cell r="J18">
            <v>19.440000000000001</v>
          </cell>
          <cell r="K18">
            <v>0</v>
          </cell>
        </row>
        <row r="19">
          <cell r="B19">
            <v>25.666666666666671</v>
          </cell>
          <cell r="C19">
            <v>31.8</v>
          </cell>
          <cell r="D19">
            <v>21.2</v>
          </cell>
          <cell r="E19">
            <v>86.833333333333329</v>
          </cell>
          <cell r="F19">
            <v>100</v>
          </cell>
          <cell r="G19">
            <v>57</v>
          </cell>
          <cell r="H19">
            <v>20.52</v>
          </cell>
          <cell r="I19" t="str">
            <v>SO</v>
          </cell>
          <cell r="J19">
            <v>41.04</v>
          </cell>
          <cell r="K19">
            <v>41.2</v>
          </cell>
        </row>
        <row r="20">
          <cell r="B20">
            <v>26.25833333333334</v>
          </cell>
          <cell r="C20">
            <v>33.9</v>
          </cell>
          <cell r="D20">
            <v>21.5</v>
          </cell>
          <cell r="E20">
            <v>82.25</v>
          </cell>
          <cell r="F20">
            <v>100</v>
          </cell>
          <cell r="G20">
            <v>46</v>
          </cell>
          <cell r="H20">
            <v>6.48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26.429166666666664</v>
          </cell>
          <cell r="C21">
            <v>33.9</v>
          </cell>
          <cell r="D21">
            <v>20.7</v>
          </cell>
          <cell r="E21">
            <v>78.166666666666671</v>
          </cell>
          <cell r="F21">
            <v>100</v>
          </cell>
          <cell r="G21">
            <v>33</v>
          </cell>
          <cell r="H21">
            <v>4.32</v>
          </cell>
          <cell r="I21" t="str">
            <v>SO</v>
          </cell>
          <cell r="J21">
            <v>13.32</v>
          </cell>
          <cell r="K21">
            <v>0</v>
          </cell>
        </row>
        <row r="22">
          <cell r="B22">
            <v>26.404166666666672</v>
          </cell>
          <cell r="C22">
            <v>33.9</v>
          </cell>
          <cell r="D22">
            <v>20.100000000000001</v>
          </cell>
          <cell r="E22">
            <v>74.875</v>
          </cell>
          <cell r="F22">
            <v>100</v>
          </cell>
          <cell r="G22">
            <v>38</v>
          </cell>
          <cell r="H22">
            <v>6.84</v>
          </cell>
          <cell r="I22" t="str">
            <v>SO</v>
          </cell>
          <cell r="J22">
            <v>15.840000000000002</v>
          </cell>
          <cell r="K22">
            <v>0</v>
          </cell>
        </row>
        <row r="23">
          <cell r="B23">
            <v>26.324999999999999</v>
          </cell>
          <cell r="C23">
            <v>34.200000000000003</v>
          </cell>
          <cell r="D23">
            <v>20.2</v>
          </cell>
          <cell r="E23">
            <v>72.333333333333329</v>
          </cell>
          <cell r="F23">
            <v>99</v>
          </cell>
          <cell r="G23">
            <v>38</v>
          </cell>
          <cell r="H23">
            <v>7.9200000000000008</v>
          </cell>
          <cell r="I23" t="str">
            <v>SO</v>
          </cell>
          <cell r="J23">
            <v>20.52</v>
          </cell>
          <cell r="K23">
            <v>0</v>
          </cell>
        </row>
        <row r="24">
          <cell r="B24">
            <v>27.024999999999995</v>
          </cell>
          <cell r="C24">
            <v>35</v>
          </cell>
          <cell r="D24">
            <v>20.399999999999999</v>
          </cell>
          <cell r="E24">
            <v>67</v>
          </cell>
          <cell r="F24">
            <v>97</v>
          </cell>
          <cell r="G24">
            <v>35</v>
          </cell>
          <cell r="H24">
            <v>9.3600000000000012</v>
          </cell>
          <cell r="I24" t="str">
            <v>SO</v>
          </cell>
          <cell r="J24">
            <v>21.240000000000002</v>
          </cell>
          <cell r="K24">
            <v>0</v>
          </cell>
        </row>
        <row r="25">
          <cell r="B25">
            <v>26.987500000000001</v>
          </cell>
          <cell r="C25">
            <v>34.700000000000003</v>
          </cell>
          <cell r="D25">
            <v>20.7</v>
          </cell>
          <cell r="E25">
            <v>69.375</v>
          </cell>
          <cell r="F25">
            <v>97</v>
          </cell>
          <cell r="G25">
            <v>35</v>
          </cell>
          <cell r="H25">
            <v>10.8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23.908333333333331</v>
          </cell>
          <cell r="C26">
            <v>29.6</v>
          </cell>
          <cell r="D26">
            <v>20.7</v>
          </cell>
          <cell r="E26">
            <v>86.5</v>
          </cell>
          <cell r="F26">
            <v>100</v>
          </cell>
          <cell r="G26">
            <v>56</v>
          </cell>
          <cell r="H26">
            <v>9.3600000000000012</v>
          </cell>
          <cell r="I26" t="str">
            <v>SO</v>
          </cell>
          <cell r="J26">
            <v>26.28</v>
          </cell>
          <cell r="K26">
            <v>17.8</v>
          </cell>
        </row>
        <row r="27">
          <cell r="B27">
            <v>26.091666666666672</v>
          </cell>
          <cell r="C27">
            <v>32.4</v>
          </cell>
          <cell r="D27">
            <v>22.3</v>
          </cell>
          <cell r="E27">
            <v>81.375</v>
          </cell>
          <cell r="F27">
            <v>99</v>
          </cell>
          <cell r="G27">
            <v>50</v>
          </cell>
          <cell r="H27">
            <v>6.12</v>
          </cell>
          <cell r="I27" t="str">
            <v>SO</v>
          </cell>
          <cell r="J27">
            <v>16.2</v>
          </cell>
          <cell r="K27">
            <v>0</v>
          </cell>
        </row>
        <row r="28">
          <cell r="B28">
            <v>26.57083333333334</v>
          </cell>
          <cell r="C28">
            <v>34.4</v>
          </cell>
          <cell r="D28">
            <v>21.1</v>
          </cell>
          <cell r="E28">
            <v>77.75</v>
          </cell>
          <cell r="F28">
            <v>100</v>
          </cell>
          <cell r="G28">
            <v>39</v>
          </cell>
          <cell r="H28">
            <v>11.520000000000001</v>
          </cell>
          <cell r="I28" t="str">
            <v>SO</v>
          </cell>
          <cell r="J28">
            <v>22.32</v>
          </cell>
          <cell r="K28">
            <v>0</v>
          </cell>
        </row>
        <row r="29">
          <cell r="B29">
            <v>25.816666666666666</v>
          </cell>
          <cell r="C29">
            <v>34.200000000000003</v>
          </cell>
          <cell r="D29">
            <v>20.6</v>
          </cell>
          <cell r="E29">
            <v>81.958333333333329</v>
          </cell>
          <cell r="F29">
            <v>100</v>
          </cell>
          <cell r="G29">
            <v>45</v>
          </cell>
          <cell r="H29">
            <v>12.6</v>
          </cell>
          <cell r="I29" t="str">
            <v>SO</v>
          </cell>
          <cell r="J29">
            <v>43.92</v>
          </cell>
          <cell r="K29">
            <v>12</v>
          </cell>
        </row>
        <row r="30">
          <cell r="B30">
            <v>26.337500000000002</v>
          </cell>
          <cell r="C30">
            <v>34.1</v>
          </cell>
          <cell r="D30">
            <v>20.8</v>
          </cell>
          <cell r="E30">
            <v>78.416666666666671</v>
          </cell>
          <cell r="F30">
            <v>100</v>
          </cell>
          <cell r="G30">
            <v>42</v>
          </cell>
          <cell r="H30">
            <v>9</v>
          </cell>
          <cell r="I30" t="str">
            <v>SO</v>
          </cell>
          <cell r="J30">
            <v>23.040000000000003</v>
          </cell>
          <cell r="K30">
            <v>0</v>
          </cell>
        </row>
        <row r="31">
          <cell r="B31">
            <v>26.883333333333336</v>
          </cell>
          <cell r="C31">
            <v>34.5</v>
          </cell>
          <cell r="D31">
            <v>21.1</v>
          </cell>
          <cell r="E31">
            <v>74.708333333333329</v>
          </cell>
          <cell r="F31">
            <v>99</v>
          </cell>
          <cell r="G31">
            <v>39</v>
          </cell>
          <cell r="H31">
            <v>12.24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24.666666666666675</v>
          </cell>
          <cell r="C32">
            <v>30.6</v>
          </cell>
          <cell r="D32">
            <v>21.7</v>
          </cell>
          <cell r="E32">
            <v>88.791666666666671</v>
          </cell>
          <cell r="F32">
            <v>100</v>
          </cell>
          <cell r="G32">
            <v>62</v>
          </cell>
          <cell r="H32">
            <v>10.08</v>
          </cell>
          <cell r="I32" t="str">
            <v>SO</v>
          </cell>
          <cell r="J32">
            <v>50.04</v>
          </cell>
          <cell r="K32">
            <v>31.2</v>
          </cell>
        </row>
        <row r="33">
          <cell r="B33">
            <v>24.725000000000005</v>
          </cell>
          <cell r="C33">
            <v>31.3</v>
          </cell>
          <cell r="D33">
            <v>21.5</v>
          </cell>
          <cell r="E33">
            <v>88.125</v>
          </cell>
          <cell r="F33">
            <v>100</v>
          </cell>
          <cell r="G33">
            <v>55</v>
          </cell>
          <cell r="H33">
            <v>5.4</v>
          </cell>
          <cell r="I33" t="str">
            <v>SO</v>
          </cell>
          <cell r="J33">
            <v>12.6</v>
          </cell>
          <cell r="K33">
            <v>0.4</v>
          </cell>
        </row>
        <row r="34">
          <cell r="B34">
            <v>25.104166666666661</v>
          </cell>
          <cell r="C34">
            <v>32</v>
          </cell>
          <cell r="D34">
            <v>20.5</v>
          </cell>
          <cell r="E34">
            <v>83.083333333333329</v>
          </cell>
          <cell r="F34">
            <v>100</v>
          </cell>
          <cell r="G34">
            <v>52</v>
          </cell>
          <cell r="H34">
            <v>8.64</v>
          </cell>
          <cell r="I34" t="str">
            <v>SO</v>
          </cell>
          <cell r="J34">
            <v>25.56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25.358333333333334</v>
          </cell>
          <cell r="C5">
            <v>33.1</v>
          </cell>
          <cell r="D5">
            <v>18.899999999999999</v>
          </cell>
          <cell r="E5">
            <v>71.375</v>
          </cell>
          <cell r="F5">
            <v>93</v>
          </cell>
          <cell r="G5">
            <v>42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24.162499999999998</v>
          </cell>
          <cell r="C6">
            <v>30.5</v>
          </cell>
          <cell r="D6">
            <v>19</v>
          </cell>
          <cell r="E6">
            <v>76.208333333333329</v>
          </cell>
          <cell r="F6">
            <v>93</v>
          </cell>
          <cell r="G6">
            <v>53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26.691666666666674</v>
          </cell>
          <cell r="C7">
            <v>33.9</v>
          </cell>
          <cell r="D7">
            <v>22</v>
          </cell>
          <cell r="E7">
            <v>70.25</v>
          </cell>
          <cell r="F7">
            <v>92</v>
          </cell>
          <cell r="G7">
            <v>40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26.433333333333334</v>
          </cell>
          <cell r="C8">
            <v>34.6</v>
          </cell>
          <cell r="D8">
            <v>21.6</v>
          </cell>
          <cell r="E8">
            <v>76.083333333333329</v>
          </cell>
          <cell r="F8">
            <v>95</v>
          </cell>
          <cell r="G8">
            <v>46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26.7</v>
          </cell>
          <cell r="C9">
            <v>35.700000000000003</v>
          </cell>
          <cell r="D9">
            <v>21.9</v>
          </cell>
          <cell r="E9">
            <v>77.666666666666671</v>
          </cell>
          <cell r="F9">
            <v>97</v>
          </cell>
          <cell r="G9">
            <v>43</v>
          </cell>
          <cell r="H9" t="str">
            <v>*</v>
          </cell>
          <cell r="I9" t="str">
            <v>N</v>
          </cell>
          <cell r="J9" t="str">
            <v>*</v>
          </cell>
          <cell r="K9">
            <v>2.4</v>
          </cell>
        </row>
        <row r="10">
          <cell r="B10">
            <v>24.6875</v>
          </cell>
          <cell r="C10">
            <v>30</v>
          </cell>
          <cell r="D10">
            <v>22.7</v>
          </cell>
          <cell r="E10">
            <v>91.083333333333329</v>
          </cell>
          <cell r="F10">
            <v>98</v>
          </cell>
          <cell r="G10">
            <v>68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15.200000000000001</v>
          </cell>
        </row>
        <row r="11">
          <cell r="B11">
            <v>23.183333333333334</v>
          </cell>
          <cell r="C11">
            <v>27</v>
          </cell>
          <cell r="D11">
            <v>20.8</v>
          </cell>
          <cell r="E11">
            <v>90.041666666666671</v>
          </cell>
          <cell r="F11">
            <v>99</v>
          </cell>
          <cell r="G11">
            <v>73</v>
          </cell>
          <cell r="H11" t="str">
            <v>*</v>
          </cell>
          <cell r="I11" t="str">
            <v>N</v>
          </cell>
          <cell r="J11" t="str">
            <v>*</v>
          </cell>
          <cell r="K11">
            <v>20.599999999999998</v>
          </cell>
        </row>
        <row r="12">
          <cell r="B12">
            <v>23.2</v>
          </cell>
          <cell r="C12">
            <v>29.7</v>
          </cell>
          <cell r="D12">
            <v>19.2</v>
          </cell>
          <cell r="E12">
            <v>79.583333333333329</v>
          </cell>
          <cell r="F12">
            <v>96</v>
          </cell>
          <cell r="G12">
            <v>49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22.479166666666668</v>
          </cell>
          <cell r="C13">
            <v>30.9</v>
          </cell>
          <cell r="D13">
            <v>16</v>
          </cell>
          <cell r="E13">
            <v>78.25</v>
          </cell>
          <cell r="F13">
            <v>98</v>
          </cell>
          <cell r="G13">
            <v>45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23.091666666666665</v>
          </cell>
          <cell r="C14">
            <v>29.9</v>
          </cell>
          <cell r="D14">
            <v>17.3</v>
          </cell>
          <cell r="E14">
            <v>77.083333333333329</v>
          </cell>
          <cell r="F14">
            <v>96</v>
          </cell>
          <cell r="G14">
            <v>48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23.650000000000002</v>
          </cell>
          <cell r="C15">
            <v>30.9</v>
          </cell>
          <cell r="D15">
            <v>17.8</v>
          </cell>
          <cell r="E15">
            <v>73.666666666666671</v>
          </cell>
          <cell r="F15">
            <v>95</v>
          </cell>
          <cell r="G15">
            <v>47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23.924999999999997</v>
          </cell>
          <cell r="C16">
            <v>32.299999999999997</v>
          </cell>
          <cell r="D16">
            <v>17.600000000000001</v>
          </cell>
          <cell r="E16">
            <v>74.583333333333329</v>
          </cell>
          <cell r="F16">
            <v>97</v>
          </cell>
          <cell r="G16">
            <v>43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24.725000000000005</v>
          </cell>
          <cell r="C17">
            <v>29.3</v>
          </cell>
          <cell r="D17">
            <v>21.6</v>
          </cell>
          <cell r="E17">
            <v>85.333333333333329</v>
          </cell>
          <cell r="F17">
            <v>98</v>
          </cell>
          <cell r="G17">
            <v>68</v>
          </cell>
          <cell r="H17" t="str">
            <v>*</v>
          </cell>
          <cell r="I17" t="str">
            <v>N</v>
          </cell>
          <cell r="J17" t="str">
            <v>*</v>
          </cell>
          <cell r="K17">
            <v>4.5999999999999996</v>
          </cell>
        </row>
        <row r="18">
          <cell r="B18">
            <v>24.933333333333337</v>
          </cell>
          <cell r="C18">
            <v>31.4</v>
          </cell>
          <cell r="D18">
            <v>22.2</v>
          </cell>
          <cell r="E18">
            <v>87.791666666666671</v>
          </cell>
          <cell r="F18">
            <v>98</v>
          </cell>
          <cell r="G18">
            <v>61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0.4</v>
          </cell>
        </row>
        <row r="19">
          <cell r="B19">
            <v>25.11666666666666</v>
          </cell>
          <cell r="C19">
            <v>31.9</v>
          </cell>
          <cell r="D19">
            <v>21.5</v>
          </cell>
          <cell r="E19">
            <v>84.416666666666671</v>
          </cell>
          <cell r="F19">
            <v>98</v>
          </cell>
          <cell r="G19">
            <v>53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25.504166666666663</v>
          </cell>
          <cell r="C20">
            <v>33.200000000000003</v>
          </cell>
          <cell r="D20">
            <v>20.6</v>
          </cell>
          <cell r="E20">
            <v>81.25</v>
          </cell>
          <cell r="F20">
            <v>98</v>
          </cell>
          <cell r="G20">
            <v>47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25.395833333333339</v>
          </cell>
          <cell r="C21">
            <v>32.6</v>
          </cell>
          <cell r="D21">
            <v>20.5</v>
          </cell>
          <cell r="E21">
            <v>78.416666666666671</v>
          </cell>
          <cell r="F21">
            <v>98</v>
          </cell>
          <cell r="G21">
            <v>50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24.545833333333334</v>
          </cell>
          <cell r="C22">
            <v>32.6</v>
          </cell>
          <cell r="D22">
            <v>17.600000000000001</v>
          </cell>
          <cell r="E22">
            <v>69.583333333333329</v>
          </cell>
          <cell r="F22">
            <v>97</v>
          </cell>
          <cell r="G22">
            <v>36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25.116666666666664</v>
          </cell>
          <cell r="C23">
            <v>33.5</v>
          </cell>
          <cell r="D23">
            <v>18.2</v>
          </cell>
          <cell r="E23">
            <v>66.5</v>
          </cell>
          <cell r="F23">
            <v>96</v>
          </cell>
          <cell r="G23">
            <v>34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25.916666666666671</v>
          </cell>
          <cell r="C24">
            <v>34.799999999999997</v>
          </cell>
          <cell r="D24">
            <v>18.7</v>
          </cell>
          <cell r="E24">
            <v>65.291666666666671</v>
          </cell>
          <cell r="F24">
            <v>93</v>
          </cell>
          <cell r="G24">
            <v>35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26.033333333333335</v>
          </cell>
          <cell r="C25">
            <v>34.799999999999997</v>
          </cell>
          <cell r="D25">
            <v>19.600000000000001</v>
          </cell>
          <cell r="E25">
            <v>63.208333333333336</v>
          </cell>
          <cell r="F25">
            <v>90</v>
          </cell>
          <cell r="G25">
            <v>30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22.541666666666668</v>
          </cell>
          <cell r="C26">
            <v>24.9</v>
          </cell>
          <cell r="D26">
            <v>20.7</v>
          </cell>
          <cell r="E26">
            <v>89.666666666666671</v>
          </cell>
          <cell r="F26">
            <v>97</v>
          </cell>
          <cell r="G26">
            <v>78</v>
          </cell>
          <cell r="H26" t="str">
            <v>*</v>
          </cell>
          <cell r="I26" t="str">
            <v>N</v>
          </cell>
          <cell r="J26" t="str">
            <v>*</v>
          </cell>
          <cell r="K26">
            <v>9.5999999999999979</v>
          </cell>
        </row>
        <row r="27">
          <cell r="B27">
            <v>24.433333333333334</v>
          </cell>
          <cell r="C27">
            <v>31.6</v>
          </cell>
          <cell r="D27">
            <v>19.399999999999999</v>
          </cell>
          <cell r="E27">
            <v>80</v>
          </cell>
          <cell r="F27">
            <v>99</v>
          </cell>
          <cell r="G27">
            <v>50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0.2</v>
          </cell>
        </row>
        <row r="28">
          <cell r="B28">
            <v>25.591666666666669</v>
          </cell>
          <cell r="C28">
            <v>33</v>
          </cell>
          <cell r="D28">
            <v>20.7</v>
          </cell>
          <cell r="E28">
            <v>79.583333333333329</v>
          </cell>
          <cell r="F28">
            <v>97</v>
          </cell>
          <cell r="G28">
            <v>49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26.416666666666661</v>
          </cell>
          <cell r="C29">
            <v>33.700000000000003</v>
          </cell>
          <cell r="D29">
            <v>21.2</v>
          </cell>
          <cell r="E29">
            <v>76.333333333333329</v>
          </cell>
          <cell r="F29">
            <v>96</v>
          </cell>
          <cell r="G29">
            <v>46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25.824999999999999</v>
          </cell>
          <cell r="C30">
            <v>34.1</v>
          </cell>
          <cell r="D30">
            <v>20.399999999999999</v>
          </cell>
          <cell r="E30">
            <v>78.416666666666671</v>
          </cell>
          <cell r="F30">
            <v>98</v>
          </cell>
          <cell r="G30">
            <v>46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26.599999999999998</v>
          </cell>
          <cell r="C31">
            <v>35.1</v>
          </cell>
          <cell r="D31">
            <v>20.8</v>
          </cell>
          <cell r="E31">
            <v>72.75</v>
          </cell>
          <cell r="F31">
            <v>95</v>
          </cell>
          <cell r="G31">
            <v>39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24.450000000000003</v>
          </cell>
          <cell r="C32">
            <v>30.7</v>
          </cell>
          <cell r="D32">
            <v>20.6</v>
          </cell>
          <cell r="E32">
            <v>82.375</v>
          </cell>
          <cell r="F32">
            <v>97</v>
          </cell>
          <cell r="G32">
            <v>62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23.674999999999997</v>
          </cell>
          <cell r="C33">
            <v>30.8</v>
          </cell>
          <cell r="D33">
            <v>18.399999999999999</v>
          </cell>
          <cell r="E33">
            <v>84.916666666666671</v>
          </cell>
          <cell r="F33">
            <v>99</v>
          </cell>
          <cell r="G33">
            <v>56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0.2</v>
          </cell>
        </row>
        <row r="34">
          <cell r="B34">
            <v>24.491666666666664</v>
          </cell>
          <cell r="C34">
            <v>32.9</v>
          </cell>
          <cell r="D34">
            <v>18.2</v>
          </cell>
          <cell r="E34">
            <v>75.416666666666671</v>
          </cell>
          <cell r="F34">
            <v>97</v>
          </cell>
          <cell r="G34">
            <v>44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25.069230769230771</v>
          </cell>
          <cell r="C5">
            <v>27.7</v>
          </cell>
          <cell r="D5">
            <v>20.6</v>
          </cell>
          <cell r="E5">
            <v>74.07692307692308</v>
          </cell>
          <cell r="F5">
            <v>93</v>
          </cell>
          <cell r="G5">
            <v>57</v>
          </cell>
          <cell r="H5">
            <v>12.96</v>
          </cell>
          <cell r="I5" t="str">
            <v>NE</v>
          </cell>
          <cell r="J5">
            <v>26.64</v>
          </cell>
          <cell r="K5">
            <v>0</v>
          </cell>
        </row>
        <row r="6">
          <cell r="B6">
            <v>23.692307692307693</v>
          </cell>
          <cell r="C6">
            <v>26.3</v>
          </cell>
          <cell r="D6">
            <v>22.1</v>
          </cell>
          <cell r="E6">
            <v>84.230769230769226</v>
          </cell>
          <cell r="F6">
            <v>95</v>
          </cell>
          <cell r="G6">
            <v>65</v>
          </cell>
          <cell r="H6">
            <v>13.68</v>
          </cell>
          <cell r="I6" t="str">
            <v>L</v>
          </cell>
          <cell r="J6">
            <v>28.44</v>
          </cell>
          <cell r="K6">
            <v>8.7999999999999989</v>
          </cell>
        </row>
        <row r="7">
          <cell r="B7">
            <v>25.700000000000003</v>
          </cell>
          <cell r="C7">
            <v>29.5</v>
          </cell>
          <cell r="D7">
            <v>21.2</v>
          </cell>
          <cell r="E7">
            <v>80.833333333333329</v>
          </cell>
          <cell r="F7">
            <v>97</v>
          </cell>
          <cell r="G7">
            <v>65</v>
          </cell>
          <cell r="H7">
            <v>12.96</v>
          </cell>
          <cell r="I7" t="str">
            <v>NE</v>
          </cell>
          <cell r="J7">
            <v>23.400000000000002</v>
          </cell>
          <cell r="K7">
            <v>0.2</v>
          </cell>
        </row>
        <row r="8">
          <cell r="B8">
            <v>27.300000000000008</v>
          </cell>
          <cell r="C8">
            <v>31.1</v>
          </cell>
          <cell r="D8">
            <v>21.7</v>
          </cell>
          <cell r="E8">
            <v>72.692307692307693</v>
          </cell>
          <cell r="F8">
            <v>93</v>
          </cell>
          <cell r="G8">
            <v>59</v>
          </cell>
          <cell r="H8">
            <v>22.68</v>
          </cell>
          <cell r="I8" t="str">
            <v>N</v>
          </cell>
          <cell r="J8">
            <v>42.480000000000004</v>
          </cell>
          <cell r="K8">
            <v>0</v>
          </cell>
        </row>
        <row r="9">
          <cell r="B9">
            <v>22.783333333333335</v>
          </cell>
          <cell r="C9">
            <v>28.7</v>
          </cell>
          <cell r="D9">
            <v>19.3</v>
          </cell>
          <cell r="E9">
            <v>89.75</v>
          </cell>
          <cell r="F9">
            <v>97</v>
          </cell>
          <cell r="G9">
            <v>68</v>
          </cell>
          <cell r="H9">
            <v>24.840000000000003</v>
          </cell>
          <cell r="I9" t="str">
            <v>S</v>
          </cell>
          <cell r="J9">
            <v>53.28</v>
          </cell>
          <cell r="K9">
            <v>22.799999999999997</v>
          </cell>
        </row>
        <row r="10">
          <cell r="B10">
            <v>18.866666666666667</v>
          </cell>
          <cell r="C10">
            <v>20.8</v>
          </cell>
          <cell r="D10">
            <v>16.7</v>
          </cell>
          <cell r="E10">
            <v>93.75</v>
          </cell>
          <cell r="F10">
            <v>97</v>
          </cell>
          <cell r="G10">
            <v>89</v>
          </cell>
          <cell r="H10">
            <v>13.68</v>
          </cell>
          <cell r="I10" t="str">
            <v>SO</v>
          </cell>
          <cell r="J10">
            <v>30.96</v>
          </cell>
          <cell r="K10">
            <v>7.8</v>
          </cell>
        </row>
        <row r="11">
          <cell r="B11">
            <v>21.592307692307692</v>
          </cell>
          <cell r="C11">
            <v>25.1</v>
          </cell>
          <cell r="D11">
            <v>17.5</v>
          </cell>
          <cell r="E11">
            <v>74.769230769230774</v>
          </cell>
          <cell r="F11">
            <v>94</v>
          </cell>
          <cell r="G11">
            <v>56</v>
          </cell>
          <cell r="H11">
            <v>15.120000000000001</v>
          </cell>
          <cell r="I11" t="str">
            <v>SO</v>
          </cell>
          <cell r="J11">
            <v>26.28</v>
          </cell>
          <cell r="K11">
            <v>0.2</v>
          </cell>
        </row>
        <row r="12">
          <cell r="B12">
            <v>22.669230769230769</v>
          </cell>
          <cell r="C12">
            <v>27.1</v>
          </cell>
          <cell r="D12">
            <v>14.1</v>
          </cell>
          <cell r="E12">
            <v>70.92307692307692</v>
          </cell>
          <cell r="F12">
            <v>97</v>
          </cell>
          <cell r="G12">
            <v>51</v>
          </cell>
          <cell r="H12">
            <v>10.08</v>
          </cell>
          <cell r="I12" t="str">
            <v>S</v>
          </cell>
          <cell r="J12">
            <v>22.32</v>
          </cell>
          <cell r="K12">
            <v>0</v>
          </cell>
        </row>
        <row r="13">
          <cell r="B13">
            <v>24.853846153846153</v>
          </cell>
          <cell r="C13">
            <v>29.4</v>
          </cell>
          <cell r="D13">
            <v>15.1</v>
          </cell>
          <cell r="E13">
            <v>68.769230769230774</v>
          </cell>
          <cell r="F13">
            <v>98</v>
          </cell>
          <cell r="G13">
            <v>46</v>
          </cell>
          <cell r="H13">
            <v>11.16</v>
          </cell>
          <cell r="I13" t="str">
            <v>L</v>
          </cell>
          <cell r="J13">
            <v>22.32</v>
          </cell>
          <cell r="K13">
            <v>0</v>
          </cell>
        </row>
        <row r="14">
          <cell r="B14">
            <v>25.684615384615384</v>
          </cell>
          <cell r="C14">
            <v>30</v>
          </cell>
          <cell r="D14">
            <v>18.600000000000001</v>
          </cell>
          <cell r="E14">
            <v>65.384615384615387</v>
          </cell>
          <cell r="F14">
            <v>93</v>
          </cell>
          <cell r="G14">
            <v>47</v>
          </cell>
          <cell r="H14">
            <v>20.52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26.184615384615384</v>
          </cell>
          <cell r="C15">
            <v>30</v>
          </cell>
          <cell r="D15">
            <v>18.2</v>
          </cell>
          <cell r="E15">
            <v>62.153846153846153</v>
          </cell>
          <cell r="F15">
            <v>90</v>
          </cell>
          <cell r="G15">
            <v>44</v>
          </cell>
          <cell r="H15">
            <v>12.24</v>
          </cell>
          <cell r="I15" t="str">
            <v>NE</v>
          </cell>
          <cell r="J15">
            <v>24.840000000000003</v>
          </cell>
          <cell r="K15">
            <v>0</v>
          </cell>
        </row>
        <row r="16">
          <cell r="B16">
            <v>26.299999999999997</v>
          </cell>
          <cell r="C16">
            <v>30.6</v>
          </cell>
          <cell r="D16">
            <v>16.8</v>
          </cell>
          <cell r="E16">
            <v>61.846153846153847</v>
          </cell>
          <cell r="F16">
            <v>97</v>
          </cell>
          <cell r="G16">
            <v>35</v>
          </cell>
          <cell r="H16">
            <v>10.44</v>
          </cell>
          <cell r="I16" t="str">
            <v>NE</v>
          </cell>
          <cell r="J16">
            <v>22.32</v>
          </cell>
          <cell r="K16">
            <v>0</v>
          </cell>
        </row>
        <row r="17">
          <cell r="B17">
            <v>26.366666666666664</v>
          </cell>
          <cell r="C17">
            <v>29.6</v>
          </cell>
          <cell r="D17">
            <v>17.7</v>
          </cell>
          <cell r="E17">
            <v>65.666666666666671</v>
          </cell>
          <cell r="F17">
            <v>92</v>
          </cell>
          <cell r="G17">
            <v>58</v>
          </cell>
          <cell r="H17">
            <v>11.520000000000001</v>
          </cell>
          <cell r="I17" t="str">
            <v>NE</v>
          </cell>
          <cell r="J17">
            <v>23.400000000000002</v>
          </cell>
          <cell r="K17">
            <v>0</v>
          </cell>
        </row>
        <row r="18">
          <cell r="B18">
            <v>25.774999999999995</v>
          </cell>
          <cell r="C18">
            <v>30.3</v>
          </cell>
          <cell r="D18">
            <v>21.3</v>
          </cell>
          <cell r="E18">
            <v>80.25</v>
          </cell>
          <cell r="F18">
            <v>98</v>
          </cell>
          <cell r="G18">
            <v>57</v>
          </cell>
          <cell r="H18">
            <v>9.3600000000000012</v>
          </cell>
          <cell r="I18" t="str">
            <v>NE</v>
          </cell>
          <cell r="J18">
            <v>16.920000000000002</v>
          </cell>
          <cell r="K18">
            <v>0</v>
          </cell>
        </row>
        <row r="19">
          <cell r="B19">
            <v>28.233333333333334</v>
          </cell>
          <cell r="C19">
            <v>31.9</v>
          </cell>
          <cell r="D19">
            <v>21.2</v>
          </cell>
          <cell r="E19">
            <v>68.75</v>
          </cell>
          <cell r="F19">
            <v>96</v>
          </cell>
          <cell r="G19">
            <v>48</v>
          </cell>
          <cell r="H19">
            <v>12.6</v>
          </cell>
          <cell r="I19" t="str">
            <v>NE</v>
          </cell>
          <cell r="J19">
            <v>23.759999999999998</v>
          </cell>
          <cell r="K19">
            <v>0</v>
          </cell>
        </row>
        <row r="20">
          <cell r="B20">
            <v>27.308333333333337</v>
          </cell>
          <cell r="C20">
            <v>31.3</v>
          </cell>
          <cell r="D20">
            <v>20.399999999999999</v>
          </cell>
          <cell r="E20">
            <v>69.166666666666671</v>
          </cell>
          <cell r="F20">
            <v>96</v>
          </cell>
          <cell r="G20">
            <v>52</v>
          </cell>
          <cell r="H20">
            <v>18.720000000000002</v>
          </cell>
          <cell r="I20" t="str">
            <v>O</v>
          </cell>
          <cell r="J20">
            <v>56.519999999999996</v>
          </cell>
          <cell r="K20">
            <v>7.6000000000000005</v>
          </cell>
        </row>
        <row r="21">
          <cell r="B21">
            <v>25.200000000000003</v>
          </cell>
          <cell r="C21">
            <v>29.5</v>
          </cell>
          <cell r="D21">
            <v>19.5</v>
          </cell>
          <cell r="E21">
            <v>72.5</v>
          </cell>
          <cell r="F21">
            <v>98</v>
          </cell>
          <cell r="G21">
            <v>48</v>
          </cell>
          <cell r="H21">
            <v>7.5600000000000005</v>
          </cell>
          <cell r="I21" t="str">
            <v>S</v>
          </cell>
          <cell r="J21">
            <v>14.76</v>
          </cell>
          <cell r="K21">
            <v>0</v>
          </cell>
        </row>
        <row r="22">
          <cell r="B22">
            <v>27.316666666666674</v>
          </cell>
          <cell r="C22">
            <v>31.4</v>
          </cell>
          <cell r="D22">
            <v>16.899999999999999</v>
          </cell>
          <cell r="E22">
            <v>59.083333333333336</v>
          </cell>
          <cell r="F22">
            <v>95</v>
          </cell>
          <cell r="G22">
            <v>44</v>
          </cell>
          <cell r="H22">
            <v>6.12</v>
          </cell>
          <cell r="I22" t="str">
            <v>L</v>
          </cell>
          <cell r="J22">
            <v>14.76</v>
          </cell>
          <cell r="K22">
            <v>0</v>
          </cell>
        </row>
        <row r="23">
          <cell r="B23">
            <v>29.628571428571433</v>
          </cell>
          <cell r="C23">
            <v>32.700000000000003</v>
          </cell>
          <cell r="D23">
            <v>24.5</v>
          </cell>
          <cell r="E23">
            <v>53.571428571428569</v>
          </cell>
          <cell r="F23">
            <v>68</v>
          </cell>
          <cell r="G23">
            <v>45</v>
          </cell>
          <cell r="H23">
            <v>13.68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30.610000000000003</v>
          </cell>
          <cell r="C24">
            <v>33.299999999999997</v>
          </cell>
          <cell r="D24">
            <v>25.7</v>
          </cell>
          <cell r="E24">
            <v>55.6</v>
          </cell>
          <cell r="F24">
            <v>68</v>
          </cell>
          <cell r="G24">
            <v>47</v>
          </cell>
          <cell r="H24">
            <v>23.400000000000002</v>
          </cell>
          <cell r="I24" t="str">
            <v>N</v>
          </cell>
          <cell r="J24">
            <v>40.680000000000007</v>
          </cell>
          <cell r="K24">
            <v>0</v>
          </cell>
        </row>
        <row r="25">
          <cell r="B25">
            <v>24.6</v>
          </cell>
          <cell r="C25">
            <v>24.6</v>
          </cell>
          <cell r="D25">
            <v>22.9</v>
          </cell>
          <cell r="E25">
            <v>80</v>
          </cell>
          <cell r="F25">
            <v>83</v>
          </cell>
          <cell r="G25">
            <v>79</v>
          </cell>
          <cell r="H25">
            <v>9</v>
          </cell>
          <cell r="I25" t="str">
            <v>N</v>
          </cell>
          <cell r="J25">
            <v>20.16</v>
          </cell>
          <cell r="K25">
            <v>0</v>
          </cell>
        </row>
        <row r="26">
          <cell r="B26">
            <v>23.833333333333332</v>
          </cell>
          <cell r="C26">
            <v>26.8</v>
          </cell>
          <cell r="D26">
            <v>21.3</v>
          </cell>
          <cell r="E26">
            <v>78.777777777777771</v>
          </cell>
          <cell r="F26">
            <v>90</v>
          </cell>
          <cell r="G26">
            <v>66</v>
          </cell>
          <cell r="H26">
            <v>15.48</v>
          </cell>
          <cell r="I26" t="str">
            <v>N</v>
          </cell>
          <cell r="J26">
            <v>29.16</v>
          </cell>
          <cell r="K26">
            <v>0.2</v>
          </cell>
        </row>
        <row r="27">
          <cell r="B27">
            <v>27.000000000000004</v>
          </cell>
          <cell r="C27">
            <v>30.5</v>
          </cell>
          <cell r="D27">
            <v>19.899999999999999</v>
          </cell>
          <cell r="E27">
            <v>70.818181818181813</v>
          </cell>
          <cell r="F27">
            <v>96</v>
          </cell>
          <cell r="G27">
            <v>57</v>
          </cell>
          <cell r="H27">
            <v>13.68</v>
          </cell>
          <cell r="I27" t="str">
            <v>N</v>
          </cell>
          <cell r="J27">
            <v>25.56</v>
          </cell>
          <cell r="K27">
            <v>0</v>
          </cell>
        </row>
        <row r="28">
          <cell r="B28">
            <v>27.636363636363637</v>
          </cell>
          <cell r="C28">
            <v>30.9</v>
          </cell>
          <cell r="D28">
            <v>21.6</v>
          </cell>
          <cell r="E28">
            <v>69.63636363636364</v>
          </cell>
          <cell r="F28">
            <v>92</v>
          </cell>
          <cell r="G28">
            <v>57</v>
          </cell>
          <cell r="H28">
            <v>13.68</v>
          </cell>
          <cell r="I28" t="str">
            <v>SE</v>
          </cell>
          <cell r="J28">
            <v>24.48</v>
          </cell>
          <cell r="K28">
            <v>0</v>
          </cell>
        </row>
        <row r="29">
          <cell r="B29">
            <v>29.424999999999997</v>
          </cell>
          <cell r="C29">
            <v>32.6</v>
          </cell>
          <cell r="D29">
            <v>25.8</v>
          </cell>
          <cell r="E29">
            <v>62.625</v>
          </cell>
          <cell r="F29">
            <v>76</v>
          </cell>
          <cell r="G29">
            <v>49</v>
          </cell>
          <cell r="H29">
            <v>19.079999999999998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29.754545454545454</v>
          </cell>
          <cell r="C30">
            <v>33.1</v>
          </cell>
          <cell r="D30">
            <v>21.4</v>
          </cell>
          <cell r="E30">
            <v>62.454545454545453</v>
          </cell>
          <cell r="F30">
            <v>94</v>
          </cell>
          <cell r="G30">
            <v>50</v>
          </cell>
          <cell r="H30">
            <v>13.32</v>
          </cell>
          <cell r="I30" t="str">
            <v>N</v>
          </cell>
          <cell r="J30">
            <v>24.12</v>
          </cell>
          <cell r="K30">
            <v>0</v>
          </cell>
        </row>
        <row r="31">
          <cell r="B31">
            <v>27.425000000000004</v>
          </cell>
          <cell r="C31">
            <v>30.2</v>
          </cell>
          <cell r="D31">
            <v>22.6</v>
          </cell>
          <cell r="E31">
            <v>74.375</v>
          </cell>
          <cell r="F31">
            <v>93</v>
          </cell>
          <cell r="G31">
            <v>60</v>
          </cell>
          <cell r="H31">
            <v>10.8</v>
          </cell>
          <cell r="I31" t="str">
            <v>NO</v>
          </cell>
          <cell r="J31">
            <v>25.2</v>
          </cell>
          <cell r="K31">
            <v>0</v>
          </cell>
        </row>
        <row r="32">
          <cell r="B32">
            <v>24.575000000000003</v>
          </cell>
          <cell r="C32">
            <v>26.9</v>
          </cell>
          <cell r="D32">
            <v>21.3</v>
          </cell>
          <cell r="E32">
            <v>77.25</v>
          </cell>
          <cell r="F32">
            <v>96</v>
          </cell>
          <cell r="G32">
            <v>62</v>
          </cell>
          <cell r="H32">
            <v>13.68</v>
          </cell>
          <cell r="I32" t="str">
            <v>SO</v>
          </cell>
          <cell r="J32">
            <v>27</v>
          </cell>
          <cell r="K32">
            <v>1.2</v>
          </cell>
        </row>
        <row r="33">
          <cell r="B33">
            <v>24.2</v>
          </cell>
          <cell r="C33">
            <v>27.3</v>
          </cell>
          <cell r="D33">
            <v>18.2</v>
          </cell>
          <cell r="E33">
            <v>75.222222222222229</v>
          </cell>
          <cell r="F33">
            <v>99</v>
          </cell>
          <cell r="G33">
            <v>62</v>
          </cell>
          <cell r="H33">
            <v>6.84</v>
          </cell>
          <cell r="I33" t="str">
            <v>NE</v>
          </cell>
          <cell r="J33">
            <v>17.28</v>
          </cell>
          <cell r="K33">
            <v>0.2</v>
          </cell>
        </row>
        <row r="34">
          <cell r="B34">
            <v>26.1</v>
          </cell>
          <cell r="C34">
            <v>28.5</v>
          </cell>
          <cell r="D34">
            <v>21.3</v>
          </cell>
          <cell r="E34">
            <v>71.599999999999994</v>
          </cell>
          <cell r="F34">
            <v>86</v>
          </cell>
          <cell r="G34">
            <v>62</v>
          </cell>
          <cell r="H34">
            <v>15.120000000000001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26.387500000000003</v>
          </cell>
          <cell r="C5">
            <v>32.6</v>
          </cell>
          <cell r="D5">
            <v>22.4</v>
          </cell>
          <cell r="E5">
            <v>59.166666666666664</v>
          </cell>
          <cell r="F5">
            <v>74</v>
          </cell>
          <cell r="G5">
            <v>39</v>
          </cell>
          <cell r="H5">
            <v>13.32</v>
          </cell>
          <cell r="I5" t="str">
            <v>L</v>
          </cell>
          <cell r="J5">
            <v>28.8</v>
          </cell>
          <cell r="K5">
            <v>0</v>
          </cell>
        </row>
        <row r="6">
          <cell r="B6">
            <v>26.425000000000001</v>
          </cell>
          <cell r="C6">
            <v>32.200000000000003</v>
          </cell>
          <cell r="D6">
            <v>23.3</v>
          </cell>
          <cell r="E6">
            <v>62.916666666666664</v>
          </cell>
          <cell r="F6">
            <v>78</v>
          </cell>
          <cell r="G6">
            <v>44</v>
          </cell>
          <cell r="H6">
            <v>17.28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24.012499999999999</v>
          </cell>
          <cell r="C7">
            <v>27.3</v>
          </cell>
          <cell r="D7">
            <v>21.3</v>
          </cell>
          <cell r="E7">
            <v>82.291666666666671</v>
          </cell>
          <cell r="F7">
            <v>96</v>
          </cell>
          <cell r="G7">
            <v>65</v>
          </cell>
          <cell r="H7">
            <v>13.68</v>
          </cell>
          <cell r="I7" t="str">
            <v>N</v>
          </cell>
          <cell r="J7">
            <v>27.36</v>
          </cell>
          <cell r="K7">
            <v>0</v>
          </cell>
        </row>
        <row r="8">
          <cell r="B8">
            <v>24.645833333333332</v>
          </cell>
          <cell r="C8">
            <v>30.9</v>
          </cell>
          <cell r="D8">
            <v>20.5</v>
          </cell>
          <cell r="E8">
            <v>77.958333333333329</v>
          </cell>
          <cell r="F8">
            <v>92</v>
          </cell>
          <cell r="G8">
            <v>55</v>
          </cell>
          <cell r="H8">
            <v>15.48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24.216666666666665</v>
          </cell>
          <cell r="C9">
            <v>29.1</v>
          </cell>
          <cell r="D9">
            <v>20.9</v>
          </cell>
          <cell r="E9">
            <v>82.666666666666671</v>
          </cell>
          <cell r="F9">
            <v>98</v>
          </cell>
          <cell r="G9">
            <v>64</v>
          </cell>
          <cell r="H9">
            <v>21.240000000000002</v>
          </cell>
          <cell r="I9" t="str">
            <v>N</v>
          </cell>
          <cell r="J9">
            <v>55.800000000000004</v>
          </cell>
          <cell r="K9">
            <v>25.2</v>
          </cell>
        </row>
        <row r="10">
          <cell r="B10">
            <v>21.387499999999999</v>
          </cell>
          <cell r="C10">
            <v>23.6</v>
          </cell>
          <cell r="D10">
            <v>19.899999999999999</v>
          </cell>
          <cell r="E10">
            <v>95</v>
          </cell>
          <cell r="F10">
            <v>98</v>
          </cell>
          <cell r="G10">
            <v>85</v>
          </cell>
          <cell r="H10">
            <v>16.920000000000002</v>
          </cell>
          <cell r="I10" t="str">
            <v>N</v>
          </cell>
          <cell r="J10">
            <v>25.56</v>
          </cell>
          <cell r="K10">
            <v>8</v>
          </cell>
        </row>
        <row r="11">
          <cell r="B11">
            <v>20.137499999999999</v>
          </cell>
          <cell r="C11">
            <v>24</v>
          </cell>
          <cell r="D11">
            <v>17.5</v>
          </cell>
          <cell r="E11">
            <v>88.958333333333329</v>
          </cell>
          <cell r="F11">
            <v>98</v>
          </cell>
          <cell r="G11">
            <v>73</v>
          </cell>
          <cell r="H11">
            <v>14.76</v>
          </cell>
          <cell r="I11" t="str">
            <v>N</v>
          </cell>
          <cell r="J11">
            <v>29.52</v>
          </cell>
          <cell r="K11">
            <v>0.60000000000000009</v>
          </cell>
        </row>
        <row r="12">
          <cell r="B12">
            <v>21.262499999999999</v>
          </cell>
          <cell r="C12">
            <v>27</v>
          </cell>
          <cell r="D12">
            <v>16.7</v>
          </cell>
          <cell r="E12">
            <v>76.083333333333329</v>
          </cell>
          <cell r="F12">
            <v>92</v>
          </cell>
          <cell r="G12">
            <v>54</v>
          </cell>
          <cell r="H12">
            <v>15.48</v>
          </cell>
          <cell r="I12" t="str">
            <v>N</v>
          </cell>
          <cell r="J12">
            <v>25.2</v>
          </cell>
          <cell r="K12">
            <v>0</v>
          </cell>
        </row>
        <row r="13">
          <cell r="B13">
            <v>22.291666666666671</v>
          </cell>
          <cell r="C13">
            <v>29.2</v>
          </cell>
          <cell r="D13">
            <v>16.600000000000001</v>
          </cell>
          <cell r="E13">
            <v>69.791666666666671</v>
          </cell>
          <cell r="F13">
            <v>88</v>
          </cell>
          <cell r="G13">
            <v>51</v>
          </cell>
          <cell r="H13">
            <v>14.4</v>
          </cell>
          <cell r="I13" t="str">
            <v>SE</v>
          </cell>
          <cell r="J13">
            <v>23.400000000000002</v>
          </cell>
          <cell r="K13">
            <v>0</v>
          </cell>
        </row>
        <row r="14">
          <cell r="B14">
            <v>24.395833333333332</v>
          </cell>
          <cell r="C14">
            <v>30.7</v>
          </cell>
          <cell r="D14">
            <v>19.5</v>
          </cell>
          <cell r="E14">
            <v>68.75</v>
          </cell>
          <cell r="F14">
            <v>89</v>
          </cell>
          <cell r="G14">
            <v>47</v>
          </cell>
          <cell r="H14">
            <v>23.759999999999998</v>
          </cell>
          <cell r="I14" t="str">
            <v>L</v>
          </cell>
          <cell r="J14">
            <v>44.64</v>
          </cell>
          <cell r="K14">
            <v>0</v>
          </cell>
        </row>
        <row r="15">
          <cell r="B15">
            <v>24.487500000000001</v>
          </cell>
          <cell r="C15">
            <v>29.1</v>
          </cell>
          <cell r="D15">
            <v>20.9</v>
          </cell>
          <cell r="E15">
            <v>67.333333333333329</v>
          </cell>
          <cell r="F15">
            <v>81</v>
          </cell>
          <cell r="G15">
            <v>52</v>
          </cell>
          <cell r="H15">
            <v>19.079999999999998</v>
          </cell>
          <cell r="I15" t="str">
            <v>SE</v>
          </cell>
          <cell r="J15">
            <v>31.319999999999997</v>
          </cell>
          <cell r="K15">
            <v>0</v>
          </cell>
        </row>
        <row r="16">
          <cell r="B16">
            <v>24.675000000000001</v>
          </cell>
          <cell r="C16">
            <v>31.1</v>
          </cell>
          <cell r="D16">
            <v>19</v>
          </cell>
          <cell r="E16">
            <v>66.833333333333329</v>
          </cell>
          <cell r="F16">
            <v>88</v>
          </cell>
          <cell r="G16">
            <v>43</v>
          </cell>
          <cell r="H16">
            <v>15.840000000000002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24.833333333333339</v>
          </cell>
          <cell r="C17">
            <v>30.3</v>
          </cell>
          <cell r="D17">
            <v>21.2</v>
          </cell>
          <cell r="E17">
            <v>78.041666666666671</v>
          </cell>
          <cell r="F17">
            <v>92</v>
          </cell>
          <cell r="G17">
            <v>57</v>
          </cell>
          <cell r="H17">
            <v>11.16</v>
          </cell>
          <cell r="I17" t="str">
            <v>N</v>
          </cell>
          <cell r="J17">
            <v>24.48</v>
          </cell>
          <cell r="K17">
            <v>0.2</v>
          </cell>
        </row>
        <row r="18">
          <cell r="B18">
            <v>25.525000000000002</v>
          </cell>
          <cell r="C18">
            <v>31</v>
          </cell>
          <cell r="D18">
            <v>21.2</v>
          </cell>
          <cell r="E18">
            <v>78.541666666666671</v>
          </cell>
          <cell r="F18">
            <v>94</v>
          </cell>
          <cell r="G18">
            <v>55</v>
          </cell>
          <cell r="H18">
            <v>11.520000000000001</v>
          </cell>
          <cell r="I18" t="str">
            <v>N</v>
          </cell>
          <cell r="J18">
            <v>20.88</v>
          </cell>
          <cell r="K18">
            <v>0</v>
          </cell>
        </row>
        <row r="19">
          <cell r="B19">
            <v>25.412500000000005</v>
          </cell>
          <cell r="C19">
            <v>30.8</v>
          </cell>
          <cell r="D19">
            <v>21.4</v>
          </cell>
          <cell r="E19">
            <v>77.208333333333329</v>
          </cell>
          <cell r="F19">
            <v>93</v>
          </cell>
          <cell r="G19">
            <v>53</v>
          </cell>
          <cell r="H19">
            <v>12.96</v>
          </cell>
          <cell r="I19" t="str">
            <v>L</v>
          </cell>
          <cell r="J19">
            <v>37.440000000000005</v>
          </cell>
          <cell r="K19">
            <v>7.6</v>
          </cell>
        </row>
        <row r="20">
          <cell r="B20">
            <v>25.324999999999999</v>
          </cell>
          <cell r="C20">
            <v>30.6</v>
          </cell>
          <cell r="D20">
            <v>20.7</v>
          </cell>
          <cell r="E20">
            <v>77.375</v>
          </cell>
          <cell r="F20">
            <v>95</v>
          </cell>
          <cell r="G20">
            <v>52</v>
          </cell>
          <cell r="H20">
            <v>10.8</v>
          </cell>
          <cell r="I20" t="str">
            <v>N</v>
          </cell>
          <cell r="J20">
            <v>24.12</v>
          </cell>
          <cell r="K20">
            <v>0</v>
          </cell>
        </row>
        <row r="21">
          <cell r="B21">
            <v>25.345833333333335</v>
          </cell>
          <cell r="C21">
            <v>32.200000000000003</v>
          </cell>
          <cell r="D21">
            <v>20.399999999999999</v>
          </cell>
          <cell r="E21">
            <v>75.416666666666671</v>
          </cell>
          <cell r="F21">
            <v>95</v>
          </cell>
          <cell r="G21">
            <v>44</v>
          </cell>
          <cell r="H21">
            <v>14.04</v>
          </cell>
          <cell r="I21" t="str">
            <v>N</v>
          </cell>
          <cell r="J21">
            <v>22.68</v>
          </cell>
          <cell r="K21">
            <v>0</v>
          </cell>
        </row>
        <row r="22">
          <cell r="B22">
            <v>26.175000000000001</v>
          </cell>
          <cell r="C22">
            <v>31.7</v>
          </cell>
          <cell r="D22">
            <v>22.4</v>
          </cell>
          <cell r="E22">
            <v>64.375</v>
          </cell>
          <cell r="F22">
            <v>82</v>
          </cell>
          <cell r="G22">
            <v>48</v>
          </cell>
          <cell r="H22">
            <v>16.920000000000002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26.454166666666669</v>
          </cell>
          <cell r="C23">
            <v>32</v>
          </cell>
          <cell r="D23">
            <v>21.5</v>
          </cell>
          <cell r="E23">
            <v>68.125</v>
          </cell>
          <cell r="F23">
            <v>88</v>
          </cell>
          <cell r="G23">
            <v>45</v>
          </cell>
          <cell r="H23">
            <v>13.68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26.433333333333326</v>
          </cell>
          <cell r="C24">
            <v>32.299999999999997</v>
          </cell>
          <cell r="D24">
            <v>22.4</v>
          </cell>
          <cell r="E24">
            <v>70.375</v>
          </cell>
          <cell r="F24">
            <v>86</v>
          </cell>
          <cell r="G24">
            <v>47</v>
          </cell>
          <cell r="H24">
            <v>14.4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25.575000000000003</v>
          </cell>
          <cell r="C25">
            <v>30.5</v>
          </cell>
          <cell r="D25">
            <v>22.4</v>
          </cell>
          <cell r="E25">
            <v>74.583333333333329</v>
          </cell>
          <cell r="F25">
            <v>87</v>
          </cell>
          <cell r="G25">
            <v>58</v>
          </cell>
          <cell r="H25">
            <v>16.559999999999999</v>
          </cell>
          <cell r="I25" t="str">
            <v>N</v>
          </cell>
          <cell r="J25">
            <v>29.880000000000003</v>
          </cell>
          <cell r="K25">
            <v>0</v>
          </cell>
        </row>
        <row r="26">
          <cell r="B26">
            <v>21.224999999999998</v>
          </cell>
          <cell r="C26">
            <v>25.1</v>
          </cell>
          <cell r="D26">
            <v>19.2</v>
          </cell>
          <cell r="E26">
            <v>89.041666666666671</v>
          </cell>
          <cell r="F26">
            <v>97</v>
          </cell>
          <cell r="G26">
            <v>69</v>
          </cell>
          <cell r="H26">
            <v>20.88</v>
          </cell>
          <cell r="I26" t="str">
            <v>SE</v>
          </cell>
          <cell r="J26">
            <v>40.32</v>
          </cell>
          <cell r="K26">
            <v>57.8</v>
          </cell>
        </row>
        <row r="27">
          <cell r="B27">
            <v>23.045833333333331</v>
          </cell>
          <cell r="C27">
            <v>29.7</v>
          </cell>
          <cell r="D27">
            <v>19.7</v>
          </cell>
          <cell r="E27">
            <v>84.875</v>
          </cell>
          <cell r="F27">
            <v>96</v>
          </cell>
          <cell r="G27">
            <v>59</v>
          </cell>
          <cell r="H27">
            <v>9</v>
          </cell>
          <cell r="I27" t="str">
            <v>N</v>
          </cell>
          <cell r="J27">
            <v>21.6</v>
          </cell>
          <cell r="K27">
            <v>2.4</v>
          </cell>
        </row>
        <row r="28">
          <cell r="B28">
            <v>25.454166666666666</v>
          </cell>
          <cell r="C28">
            <v>31.9</v>
          </cell>
          <cell r="D28">
            <v>21.9</v>
          </cell>
          <cell r="E28">
            <v>75.375</v>
          </cell>
          <cell r="F28">
            <v>91</v>
          </cell>
          <cell r="G28">
            <v>50</v>
          </cell>
          <cell r="H28">
            <v>13.68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25.824999999999999</v>
          </cell>
          <cell r="C29">
            <v>32.200000000000003</v>
          </cell>
          <cell r="D29">
            <v>22</v>
          </cell>
          <cell r="E29">
            <v>73.541666666666671</v>
          </cell>
          <cell r="F29">
            <v>90</v>
          </cell>
          <cell r="G29">
            <v>49</v>
          </cell>
          <cell r="H29">
            <v>16.2</v>
          </cell>
          <cell r="I29" t="str">
            <v>L</v>
          </cell>
          <cell r="J29">
            <v>30.240000000000002</v>
          </cell>
          <cell r="K29">
            <v>0.4</v>
          </cell>
        </row>
        <row r="30">
          <cell r="B30">
            <v>26.3125</v>
          </cell>
          <cell r="C30">
            <v>32.200000000000003</v>
          </cell>
          <cell r="D30">
            <v>21.6</v>
          </cell>
          <cell r="E30">
            <v>68.875</v>
          </cell>
          <cell r="F30">
            <v>87</v>
          </cell>
          <cell r="G30">
            <v>47</v>
          </cell>
          <cell r="H30">
            <v>12.6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25.816666666666666</v>
          </cell>
          <cell r="C31">
            <v>31</v>
          </cell>
          <cell r="D31">
            <v>21.9</v>
          </cell>
          <cell r="E31">
            <v>70.083333333333329</v>
          </cell>
          <cell r="F31">
            <v>85</v>
          </cell>
          <cell r="G31">
            <v>47</v>
          </cell>
          <cell r="H31">
            <v>16.559999999999999</v>
          </cell>
          <cell r="I31" t="str">
            <v>N</v>
          </cell>
          <cell r="J31">
            <v>33.480000000000004</v>
          </cell>
          <cell r="K31">
            <v>0</v>
          </cell>
        </row>
        <row r="32">
          <cell r="B32">
            <v>23.275000000000002</v>
          </cell>
          <cell r="C32">
            <v>27.8</v>
          </cell>
          <cell r="D32">
            <v>20.8</v>
          </cell>
          <cell r="E32">
            <v>88.333333333333329</v>
          </cell>
          <cell r="F32">
            <v>96</v>
          </cell>
          <cell r="G32">
            <v>70</v>
          </cell>
          <cell r="H32">
            <v>12.6</v>
          </cell>
          <cell r="I32" t="str">
            <v>N</v>
          </cell>
          <cell r="J32">
            <v>28.08</v>
          </cell>
          <cell r="K32">
            <v>2.2000000000000002</v>
          </cell>
        </row>
        <row r="33">
          <cell r="B33">
            <v>23.833333333333332</v>
          </cell>
          <cell r="C33">
            <v>30.2</v>
          </cell>
          <cell r="D33">
            <v>18.899999999999999</v>
          </cell>
          <cell r="E33">
            <v>80.708333333333329</v>
          </cell>
          <cell r="F33">
            <v>96</v>
          </cell>
          <cell r="G33">
            <v>55</v>
          </cell>
          <cell r="H33">
            <v>9</v>
          </cell>
          <cell r="I33" t="str">
            <v>N</v>
          </cell>
          <cell r="J33">
            <v>22.68</v>
          </cell>
          <cell r="K33">
            <v>0</v>
          </cell>
        </row>
        <row r="34">
          <cell r="B34">
            <v>25.491666666666671</v>
          </cell>
          <cell r="C34">
            <v>31</v>
          </cell>
          <cell r="D34">
            <v>21.7</v>
          </cell>
          <cell r="E34">
            <v>73.916666666666671</v>
          </cell>
          <cell r="F34">
            <v>88</v>
          </cell>
          <cell r="G34">
            <v>49</v>
          </cell>
          <cell r="H34">
            <v>18.36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25.241666666666664</v>
          </cell>
          <cell r="C5">
            <v>33.700000000000003</v>
          </cell>
          <cell r="D5">
            <v>17.899999999999999</v>
          </cell>
          <cell r="E5">
            <v>63.25</v>
          </cell>
          <cell r="F5">
            <v>90</v>
          </cell>
          <cell r="G5">
            <v>32</v>
          </cell>
          <cell r="H5">
            <v>13.32</v>
          </cell>
          <cell r="I5" t="str">
            <v>SO</v>
          </cell>
          <cell r="J5">
            <v>22.68</v>
          </cell>
          <cell r="K5">
            <v>0</v>
          </cell>
        </row>
        <row r="6">
          <cell r="B6">
            <v>26.279166666666665</v>
          </cell>
          <cell r="C6">
            <v>34</v>
          </cell>
          <cell r="D6">
            <v>19.399999999999999</v>
          </cell>
          <cell r="E6">
            <v>63.416666666666664</v>
          </cell>
          <cell r="F6">
            <v>89</v>
          </cell>
          <cell r="G6">
            <v>35</v>
          </cell>
          <cell r="H6">
            <v>8.2799999999999994</v>
          </cell>
          <cell r="I6" t="str">
            <v>SO</v>
          </cell>
          <cell r="J6">
            <v>22.68</v>
          </cell>
          <cell r="K6">
            <v>0</v>
          </cell>
        </row>
        <row r="7">
          <cell r="B7">
            <v>26.749999999999996</v>
          </cell>
          <cell r="C7">
            <v>34.1</v>
          </cell>
          <cell r="D7">
            <v>21.8</v>
          </cell>
          <cell r="E7">
            <v>67.541666666666671</v>
          </cell>
          <cell r="F7">
            <v>98</v>
          </cell>
          <cell r="G7">
            <v>38</v>
          </cell>
          <cell r="H7">
            <v>16.920000000000002</v>
          </cell>
          <cell r="I7" t="str">
            <v>O</v>
          </cell>
          <cell r="J7">
            <v>43.92</v>
          </cell>
          <cell r="K7">
            <v>6.1999999999999993</v>
          </cell>
        </row>
        <row r="8">
          <cell r="B8">
            <v>25.541666666666661</v>
          </cell>
          <cell r="C8">
            <v>34.1</v>
          </cell>
          <cell r="D8">
            <v>21.7</v>
          </cell>
          <cell r="E8">
            <v>74.388888888888886</v>
          </cell>
          <cell r="F8">
            <v>100</v>
          </cell>
          <cell r="G8">
            <v>41</v>
          </cell>
          <cell r="H8">
            <v>11.879999999999999</v>
          </cell>
          <cell r="I8" t="str">
            <v>NO</v>
          </cell>
          <cell r="J8">
            <v>46.080000000000005</v>
          </cell>
          <cell r="K8">
            <v>1</v>
          </cell>
        </row>
        <row r="9">
          <cell r="B9">
            <v>25.920833333333331</v>
          </cell>
          <cell r="C9">
            <v>33</v>
          </cell>
          <cell r="D9">
            <v>21.7</v>
          </cell>
          <cell r="E9">
            <v>76.958333333333329</v>
          </cell>
          <cell r="F9">
            <v>96</v>
          </cell>
          <cell r="G9">
            <v>47</v>
          </cell>
          <cell r="H9">
            <v>16.920000000000002</v>
          </cell>
          <cell r="I9" t="str">
            <v>NO</v>
          </cell>
          <cell r="J9">
            <v>36.36</v>
          </cell>
          <cell r="K9">
            <v>7.6</v>
          </cell>
        </row>
        <row r="10">
          <cell r="B10">
            <v>24.662500000000005</v>
          </cell>
          <cell r="C10">
            <v>31.4</v>
          </cell>
          <cell r="D10">
            <v>21.8</v>
          </cell>
          <cell r="E10">
            <v>83.611111111111114</v>
          </cell>
          <cell r="F10">
            <v>100</v>
          </cell>
          <cell r="G10">
            <v>55</v>
          </cell>
          <cell r="H10">
            <v>11.520000000000001</v>
          </cell>
          <cell r="I10" t="str">
            <v>O</v>
          </cell>
          <cell r="J10">
            <v>40.32</v>
          </cell>
          <cell r="K10">
            <v>4.6000000000000005</v>
          </cell>
        </row>
        <row r="11">
          <cell r="B11">
            <v>24.020833333333332</v>
          </cell>
          <cell r="C11">
            <v>28.2</v>
          </cell>
          <cell r="D11">
            <v>22.3</v>
          </cell>
          <cell r="E11">
            <v>87</v>
          </cell>
          <cell r="F11">
            <v>98</v>
          </cell>
          <cell r="G11">
            <v>67</v>
          </cell>
          <cell r="H11">
            <v>13.68</v>
          </cell>
          <cell r="I11" t="str">
            <v>O</v>
          </cell>
          <cell r="J11">
            <v>26.28</v>
          </cell>
          <cell r="K11">
            <v>6.8000000000000007</v>
          </cell>
        </row>
        <row r="12">
          <cell r="B12">
            <v>23.104166666666668</v>
          </cell>
          <cell r="C12">
            <v>27.3</v>
          </cell>
          <cell r="D12">
            <v>21.4</v>
          </cell>
          <cell r="E12">
            <v>87.904761904761898</v>
          </cell>
          <cell r="F12">
            <v>100</v>
          </cell>
          <cell r="G12">
            <v>66</v>
          </cell>
          <cell r="H12">
            <v>7.5600000000000005</v>
          </cell>
          <cell r="I12" t="str">
            <v>SO</v>
          </cell>
          <cell r="J12">
            <v>27.720000000000002</v>
          </cell>
          <cell r="K12">
            <v>15.399999999999997</v>
          </cell>
        </row>
        <row r="13">
          <cell r="B13">
            <v>24.266666666666666</v>
          </cell>
          <cell r="C13">
            <v>28.5</v>
          </cell>
          <cell r="D13">
            <v>21.5</v>
          </cell>
          <cell r="E13">
            <v>77.368421052631575</v>
          </cell>
          <cell r="F13">
            <v>100</v>
          </cell>
          <cell r="G13">
            <v>59</v>
          </cell>
          <cell r="H13">
            <v>8.2799999999999994</v>
          </cell>
          <cell r="I13" t="str">
            <v>SO</v>
          </cell>
          <cell r="J13">
            <v>19.079999999999998</v>
          </cell>
          <cell r="K13">
            <v>1</v>
          </cell>
        </row>
        <row r="14">
          <cell r="B14">
            <v>24.891666666666669</v>
          </cell>
          <cell r="C14">
            <v>30.3</v>
          </cell>
          <cell r="D14">
            <v>21.1</v>
          </cell>
          <cell r="E14">
            <v>74.416666666666671</v>
          </cell>
          <cell r="F14">
            <v>91</v>
          </cell>
          <cell r="G14">
            <v>50</v>
          </cell>
          <cell r="H14">
            <v>12.24</v>
          </cell>
          <cell r="I14" t="str">
            <v>SO</v>
          </cell>
          <cell r="J14">
            <v>21.96</v>
          </cell>
          <cell r="K14">
            <v>0</v>
          </cell>
        </row>
        <row r="15">
          <cell r="B15">
            <v>24.804166666666671</v>
          </cell>
          <cell r="C15">
            <v>32.1</v>
          </cell>
          <cell r="D15">
            <v>19.7</v>
          </cell>
          <cell r="E15">
            <v>73.25</v>
          </cell>
          <cell r="F15">
            <v>91</v>
          </cell>
          <cell r="G15">
            <v>45</v>
          </cell>
          <cell r="H15">
            <v>7.2</v>
          </cell>
          <cell r="I15" t="str">
            <v>SO</v>
          </cell>
          <cell r="J15">
            <v>18.720000000000002</v>
          </cell>
          <cell r="K15">
            <v>0</v>
          </cell>
        </row>
        <row r="16">
          <cell r="B16">
            <v>25.6875</v>
          </cell>
          <cell r="C16">
            <v>32.1</v>
          </cell>
          <cell r="D16">
            <v>22.1</v>
          </cell>
          <cell r="E16">
            <v>75.5</v>
          </cell>
          <cell r="F16">
            <v>99</v>
          </cell>
          <cell r="G16">
            <v>46</v>
          </cell>
          <cell r="H16">
            <v>12.24</v>
          </cell>
          <cell r="I16" t="str">
            <v>NO</v>
          </cell>
          <cell r="J16">
            <v>21.96</v>
          </cell>
          <cell r="K16">
            <v>0.2</v>
          </cell>
        </row>
        <row r="17">
          <cell r="B17">
            <v>24.266666666666666</v>
          </cell>
          <cell r="C17">
            <v>30.6</v>
          </cell>
          <cell r="D17">
            <v>21.2</v>
          </cell>
          <cell r="E17">
            <v>83.15</v>
          </cell>
          <cell r="F17">
            <v>100</v>
          </cell>
          <cell r="G17">
            <v>56</v>
          </cell>
          <cell r="H17">
            <v>9.3600000000000012</v>
          </cell>
          <cell r="I17" t="str">
            <v>NO</v>
          </cell>
          <cell r="J17">
            <v>46.800000000000004</v>
          </cell>
          <cell r="K17">
            <v>43.800000000000004</v>
          </cell>
        </row>
        <row r="18">
          <cell r="B18">
            <v>24.208333333333332</v>
          </cell>
          <cell r="C18">
            <v>28.6</v>
          </cell>
          <cell r="D18">
            <v>21.7</v>
          </cell>
          <cell r="E18">
            <v>82.235294117647058</v>
          </cell>
          <cell r="F18">
            <v>97</v>
          </cell>
          <cell r="G18">
            <v>63</v>
          </cell>
          <cell r="H18">
            <v>10.08</v>
          </cell>
          <cell r="I18" t="str">
            <v>NO</v>
          </cell>
          <cell r="J18">
            <v>20.88</v>
          </cell>
          <cell r="K18">
            <v>0.8</v>
          </cell>
        </row>
        <row r="19">
          <cell r="B19">
            <v>25.095833333333331</v>
          </cell>
          <cell r="C19">
            <v>31.3</v>
          </cell>
          <cell r="D19">
            <v>21.9</v>
          </cell>
          <cell r="E19">
            <v>76.75</v>
          </cell>
          <cell r="F19">
            <v>100</v>
          </cell>
          <cell r="G19">
            <v>50</v>
          </cell>
          <cell r="H19">
            <v>9.7200000000000006</v>
          </cell>
          <cell r="I19" t="str">
            <v>SO</v>
          </cell>
          <cell r="J19">
            <v>23.040000000000003</v>
          </cell>
          <cell r="K19">
            <v>0</v>
          </cell>
        </row>
        <row r="20">
          <cell r="B20">
            <v>25.474999999999998</v>
          </cell>
          <cell r="C20">
            <v>30.8</v>
          </cell>
          <cell r="D20">
            <v>22.1</v>
          </cell>
          <cell r="E20">
            <v>82.583333333333329</v>
          </cell>
          <cell r="F20">
            <v>97</v>
          </cell>
          <cell r="G20">
            <v>58</v>
          </cell>
          <cell r="H20">
            <v>10.08</v>
          </cell>
          <cell r="I20" t="str">
            <v>SO</v>
          </cell>
          <cell r="J20">
            <v>28.08</v>
          </cell>
          <cell r="K20">
            <v>5.8</v>
          </cell>
        </row>
        <row r="21">
          <cell r="B21">
            <v>25.250000000000004</v>
          </cell>
          <cell r="C21">
            <v>31.6</v>
          </cell>
          <cell r="D21">
            <v>20.3</v>
          </cell>
          <cell r="E21">
            <v>77.791666666666671</v>
          </cell>
          <cell r="F21">
            <v>98</v>
          </cell>
          <cell r="G21">
            <v>45</v>
          </cell>
          <cell r="H21">
            <v>11.16</v>
          </cell>
          <cell r="I21" t="str">
            <v>NO</v>
          </cell>
          <cell r="J21">
            <v>20.52</v>
          </cell>
          <cell r="K21">
            <v>0.2</v>
          </cell>
        </row>
        <row r="22">
          <cell r="B22">
            <v>25.716666666666669</v>
          </cell>
          <cell r="C22">
            <v>32.5</v>
          </cell>
          <cell r="D22">
            <v>19.7</v>
          </cell>
          <cell r="E22">
            <v>72.5</v>
          </cell>
          <cell r="F22">
            <v>98</v>
          </cell>
          <cell r="G22">
            <v>39</v>
          </cell>
          <cell r="H22">
            <v>7.9200000000000008</v>
          </cell>
          <cell r="I22" t="str">
            <v>SO</v>
          </cell>
          <cell r="J22">
            <v>22.68</v>
          </cell>
          <cell r="K22">
            <v>0</v>
          </cell>
        </row>
        <row r="23">
          <cell r="B23">
            <v>24.537499999999998</v>
          </cell>
          <cell r="C23">
            <v>31.6</v>
          </cell>
          <cell r="D23">
            <v>18.5</v>
          </cell>
          <cell r="E23">
            <v>69.25</v>
          </cell>
          <cell r="F23">
            <v>93</v>
          </cell>
          <cell r="G23">
            <v>36</v>
          </cell>
          <cell r="H23">
            <v>7.9200000000000008</v>
          </cell>
          <cell r="I23" t="str">
            <v>O</v>
          </cell>
          <cell r="J23">
            <v>17.28</v>
          </cell>
          <cell r="K23">
            <v>0</v>
          </cell>
        </row>
        <row r="24">
          <cell r="B24">
            <v>25.233333333333334</v>
          </cell>
          <cell r="C24">
            <v>32.799999999999997</v>
          </cell>
          <cell r="D24">
            <v>20.2</v>
          </cell>
          <cell r="E24">
            <v>65.041666666666671</v>
          </cell>
          <cell r="F24">
            <v>88</v>
          </cell>
          <cell r="G24">
            <v>28</v>
          </cell>
          <cell r="H24">
            <v>9</v>
          </cell>
          <cell r="I24" t="str">
            <v>O</v>
          </cell>
          <cell r="J24">
            <v>17.28</v>
          </cell>
          <cell r="K24">
            <v>0</v>
          </cell>
        </row>
        <row r="25">
          <cell r="B25">
            <v>25.541666666666668</v>
          </cell>
          <cell r="C25">
            <v>33.200000000000003</v>
          </cell>
          <cell r="D25">
            <v>18.399999999999999</v>
          </cell>
          <cell r="E25">
            <v>62.5</v>
          </cell>
          <cell r="F25">
            <v>92</v>
          </cell>
          <cell r="G25">
            <v>26</v>
          </cell>
          <cell r="H25">
            <v>7.5600000000000005</v>
          </cell>
          <cell r="I25" t="str">
            <v>SO</v>
          </cell>
          <cell r="J25">
            <v>21.6</v>
          </cell>
          <cell r="K25">
            <v>0</v>
          </cell>
        </row>
        <row r="26">
          <cell r="B26">
            <v>21.825000000000003</v>
          </cell>
          <cell r="C26">
            <v>25.1</v>
          </cell>
          <cell r="D26">
            <v>19.399999999999999</v>
          </cell>
          <cell r="E26">
            <v>82</v>
          </cell>
          <cell r="F26">
            <v>97</v>
          </cell>
          <cell r="G26">
            <v>62</v>
          </cell>
          <cell r="H26">
            <v>12.96</v>
          </cell>
          <cell r="I26" t="str">
            <v>SO</v>
          </cell>
          <cell r="J26">
            <v>30.240000000000002</v>
          </cell>
          <cell r="K26">
            <v>7</v>
          </cell>
        </row>
        <row r="27">
          <cell r="B27">
            <v>24.570833333333329</v>
          </cell>
          <cell r="C27">
            <v>31.4</v>
          </cell>
          <cell r="D27">
            <v>20.399999999999999</v>
          </cell>
          <cell r="E27">
            <v>79.833333333333329</v>
          </cell>
          <cell r="F27">
            <v>100</v>
          </cell>
          <cell r="G27">
            <v>47</v>
          </cell>
          <cell r="H27">
            <v>5.4</v>
          </cell>
          <cell r="I27" t="str">
            <v>O</v>
          </cell>
          <cell r="J27">
            <v>19.440000000000001</v>
          </cell>
          <cell r="K27">
            <v>0.4</v>
          </cell>
        </row>
        <row r="28">
          <cell r="B28">
            <v>25.379166666666663</v>
          </cell>
          <cell r="C28">
            <v>32.5</v>
          </cell>
          <cell r="D28">
            <v>19.8</v>
          </cell>
          <cell r="E28">
            <v>76.083333333333329</v>
          </cell>
          <cell r="F28">
            <v>97</v>
          </cell>
          <cell r="G28">
            <v>46</v>
          </cell>
          <cell r="H28">
            <v>13.32</v>
          </cell>
          <cell r="I28" t="str">
            <v>SO</v>
          </cell>
          <cell r="J28">
            <v>25.92</v>
          </cell>
          <cell r="K28">
            <v>1.4</v>
          </cell>
        </row>
        <row r="29">
          <cell r="B29">
            <v>25.920833333333334</v>
          </cell>
          <cell r="C29">
            <v>32.5</v>
          </cell>
          <cell r="D29">
            <v>20.8</v>
          </cell>
          <cell r="E29">
            <v>74.125</v>
          </cell>
          <cell r="F29">
            <v>98</v>
          </cell>
          <cell r="G29">
            <v>42</v>
          </cell>
          <cell r="H29">
            <v>12.6</v>
          </cell>
          <cell r="I29" t="str">
            <v>SO</v>
          </cell>
          <cell r="J29">
            <v>36.36</v>
          </cell>
          <cell r="K29">
            <v>0</v>
          </cell>
        </row>
        <row r="30">
          <cell r="B30">
            <v>25.858333333333331</v>
          </cell>
          <cell r="C30">
            <v>32.6</v>
          </cell>
          <cell r="D30">
            <v>19.899999999999999</v>
          </cell>
          <cell r="E30">
            <v>70.083333333333329</v>
          </cell>
          <cell r="F30">
            <v>95</v>
          </cell>
          <cell r="G30">
            <v>39</v>
          </cell>
          <cell r="H30">
            <v>10.44</v>
          </cell>
          <cell r="I30" t="str">
            <v>O</v>
          </cell>
          <cell r="J30">
            <v>25.56</v>
          </cell>
          <cell r="K30">
            <v>0</v>
          </cell>
        </row>
        <row r="31">
          <cell r="B31">
            <v>25.758333333333336</v>
          </cell>
          <cell r="C31">
            <v>32.9</v>
          </cell>
          <cell r="D31">
            <v>19.8</v>
          </cell>
          <cell r="E31">
            <v>69.25</v>
          </cell>
          <cell r="F31">
            <v>92</v>
          </cell>
          <cell r="G31">
            <v>37</v>
          </cell>
          <cell r="H31">
            <v>12.24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25.204166666666666</v>
          </cell>
          <cell r="C32">
            <v>33</v>
          </cell>
          <cell r="D32">
            <v>20.3</v>
          </cell>
          <cell r="E32">
            <v>71.833333333333329</v>
          </cell>
          <cell r="F32">
            <v>98</v>
          </cell>
          <cell r="G32">
            <v>37</v>
          </cell>
          <cell r="H32">
            <v>14.4</v>
          </cell>
          <cell r="I32" t="str">
            <v>SO</v>
          </cell>
          <cell r="J32">
            <v>56.519999999999996</v>
          </cell>
          <cell r="K32">
            <v>21</v>
          </cell>
        </row>
        <row r="33">
          <cell r="B33">
            <v>24.141666666666666</v>
          </cell>
          <cell r="C33">
            <v>30.7</v>
          </cell>
          <cell r="D33">
            <v>20</v>
          </cell>
          <cell r="E33">
            <v>81.208333333333329</v>
          </cell>
          <cell r="F33">
            <v>100</v>
          </cell>
          <cell r="G33">
            <v>47</v>
          </cell>
          <cell r="H33">
            <v>7.9200000000000008</v>
          </cell>
          <cell r="I33" t="str">
            <v>O</v>
          </cell>
          <cell r="J33">
            <v>42.84</v>
          </cell>
          <cell r="K33">
            <v>6.6</v>
          </cell>
        </row>
        <row r="34">
          <cell r="B34">
            <v>24.754166666666666</v>
          </cell>
          <cell r="C34">
            <v>31</v>
          </cell>
          <cell r="D34">
            <v>20.3</v>
          </cell>
          <cell r="E34">
            <v>78.291666666666671</v>
          </cell>
          <cell r="F34">
            <v>99</v>
          </cell>
          <cell r="G34">
            <v>48</v>
          </cell>
          <cell r="H34">
            <v>20.16</v>
          </cell>
          <cell r="I34" t="str">
            <v>O</v>
          </cell>
          <cell r="J34">
            <v>38.519999999999996</v>
          </cell>
          <cell r="K34">
            <v>18.399999999999999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25.370833333333334</v>
          </cell>
          <cell r="C5">
            <v>30.9</v>
          </cell>
          <cell r="D5">
            <v>20.8</v>
          </cell>
          <cell r="E5">
            <v>53.083333333333336</v>
          </cell>
          <cell r="F5">
            <v>69</v>
          </cell>
          <cell r="G5">
            <v>32</v>
          </cell>
          <cell r="H5">
            <v>13.32</v>
          </cell>
          <cell r="I5" t="str">
            <v>NO</v>
          </cell>
          <cell r="J5">
            <v>24.12</v>
          </cell>
          <cell r="K5">
            <v>0</v>
          </cell>
        </row>
        <row r="6">
          <cell r="B6">
            <v>25.374999999999996</v>
          </cell>
          <cell r="C6">
            <v>31</v>
          </cell>
          <cell r="D6">
            <v>20</v>
          </cell>
          <cell r="E6">
            <v>58.583333333333336</v>
          </cell>
          <cell r="F6">
            <v>78</v>
          </cell>
          <cell r="G6">
            <v>31</v>
          </cell>
          <cell r="H6">
            <v>15.48</v>
          </cell>
          <cell r="I6" t="str">
            <v>O</v>
          </cell>
          <cell r="J6">
            <v>29.880000000000003</v>
          </cell>
          <cell r="K6">
            <v>0</v>
          </cell>
        </row>
        <row r="7">
          <cell r="B7">
            <v>23.8125</v>
          </cell>
          <cell r="C7">
            <v>30.4</v>
          </cell>
          <cell r="D7">
            <v>21.1</v>
          </cell>
          <cell r="E7">
            <v>74.875</v>
          </cell>
          <cell r="F7">
            <v>92</v>
          </cell>
          <cell r="G7">
            <v>44</v>
          </cell>
          <cell r="H7">
            <v>11.520000000000001</v>
          </cell>
          <cell r="I7" t="str">
            <v>O</v>
          </cell>
          <cell r="J7">
            <v>49.680000000000007</v>
          </cell>
          <cell r="K7">
            <v>11.4</v>
          </cell>
        </row>
        <row r="8">
          <cell r="B8">
            <v>23.720833333333335</v>
          </cell>
          <cell r="C8">
            <v>30.4</v>
          </cell>
          <cell r="D8">
            <v>20.3</v>
          </cell>
          <cell r="E8">
            <v>76.958333333333329</v>
          </cell>
          <cell r="F8">
            <v>95</v>
          </cell>
          <cell r="G8">
            <v>48</v>
          </cell>
          <cell r="H8">
            <v>15.840000000000002</v>
          </cell>
          <cell r="I8" t="str">
            <v>S</v>
          </cell>
          <cell r="J8">
            <v>33.840000000000003</v>
          </cell>
          <cell r="K8">
            <v>0.2</v>
          </cell>
        </row>
        <row r="9">
          <cell r="B9">
            <v>23.329166666666669</v>
          </cell>
          <cell r="C9">
            <v>28.2</v>
          </cell>
          <cell r="D9">
            <v>20.7</v>
          </cell>
          <cell r="E9">
            <v>81.041666666666671</v>
          </cell>
          <cell r="F9">
            <v>93</v>
          </cell>
          <cell r="G9">
            <v>64</v>
          </cell>
          <cell r="H9">
            <v>19.440000000000001</v>
          </cell>
          <cell r="I9" t="str">
            <v>S</v>
          </cell>
          <cell r="J9">
            <v>37.440000000000005</v>
          </cell>
          <cell r="K9">
            <v>20.399999999999999</v>
          </cell>
        </row>
        <row r="10">
          <cell r="B10">
            <v>22.549999999999997</v>
          </cell>
          <cell r="C10">
            <v>28.2</v>
          </cell>
          <cell r="D10">
            <v>20.399999999999999</v>
          </cell>
          <cell r="E10">
            <v>87.083333333333329</v>
          </cell>
          <cell r="F10">
            <v>95</v>
          </cell>
          <cell r="G10">
            <v>61</v>
          </cell>
          <cell r="H10">
            <v>11.879999999999999</v>
          </cell>
          <cell r="I10" t="str">
            <v>SO</v>
          </cell>
          <cell r="J10">
            <v>25.2</v>
          </cell>
          <cell r="K10">
            <v>0.60000000000000009</v>
          </cell>
        </row>
        <row r="11">
          <cell r="B11">
            <v>21.712500000000006</v>
          </cell>
          <cell r="C11">
            <v>27.9</v>
          </cell>
          <cell r="D11">
            <v>20.2</v>
          </cell>
          <cell r="E11">
            <v>90.125</v>
          </cell>
          <cell r="F11">
            <v>95</v>
          </cell>
          <cell r="G11">
            <v>63</v>
          </cell>
          <cell r="H11">
            <v>10.44</v>
          </cell>
          <cell r="I11" t="str">
            <v>L</v>
          </cell>
          <cell r="J11">
            <v>27</v>
          </cell>
          <cell r="K11">
            <v>28</v>
          </cell>
        </row>
        <row r="12">
          <cell r="B12">
            <v>21.170833333333338</v>
          </cell>
          <cell r="C12">
            <v>25.8</v>
          </cell>
          <cell r="D12">
            <v>18.7</v>
          </cell>
          <cell r="E12">
            <v>88.416666666666671</v>
          </cell>
          <cell r="F12">
            <v>95</v>
          </cell>
          <cell r="G12">
            <v>72</v>
          </cell>
          <cell r="H12">
            <v>13.68</v>
          </cell>
          <cell r="I12" t="str">
            <v>N</v>
          </cell>
          <cell r="J12">
            <v>23.400000000000002</v>
          </cell>
          <cell r="K12">
            <v>6.0000000000000018</v>
          </cell>
        </row>
        <row r="13">
          <cell r="B13">
            <v>21.887500000000003</v>
          </cell>
          <cell r="C13">
            <v>26</v>
          </cell>
          <cell r="D13">
            <v>19.899999999999999</v>
          </cell>
          <cell r="E13">
            <v>86.958333333333329</v>
          </cell>
          <cell r="F13">
            <v>94</v>
          </cell>
          <cell r="G13">
            <v>67</v>
          </cell>
          <cell r="H13">
            <v>11.879999999999999</v>
          </cell>
          <cell r="I13" t="str">
            <v>NO</v>
          </cell>
          <cell r="J13">
            <v>22.68</v>
          </cell>
          <cell r="K13">
            <v>8.7999999999999989</v>
          </cell>
        </row>
        <row r="14">
          <cell r="B14">
            <v>22.662500000000005</v>
          </cell>
          <cell r="C14">
            <v>28</v>
          </cell>
          <cell r="D14">
            <v>19.600000000000001</v>
          </cell>
          <cell r="E14">
            <v>82.75</v>
          </cell>
          <cell r="F14">
            <v>94</v>
          </cell>
          <cell r="G14">
            <v>58</v>
          </cell>
          <cell r="H14">
            <v>12.24</v>
          </cell>
          <cell r="I14" t="str">
            <v>NO</v>
          </cell>
          <cell r="J14">
            <v>27</v>
          </cell>
          <cell r="K14">
            <v>1.2</v>
          </cell>
        </row>
        <row r="15">
          <cell r="B15">
            <v>22.870833333333326</v>
          </cell>
          <cell r="C15">
            <v>28.2</v>
          </cell>
          <cell r="D15">
            <v>19.2</v>
          </cell>
          <cell r="E15">
            <v>78.541666666666671</v>
          </cell>
          <cell r="F15">
            <v>92</v>
          </cell>
          <cell r="G15">
            <v>56</v>
          </cell>
          <cell r="H15">
            <v>12.96</v>
          </cell>
          <cell r="I15" t="str">
            <v>NO</v>
          </cell>
          <cell r="J15">
            <v>23.040000000000003</v>
          </cell>
          <cell r="K15">
            <v>0</v>
          </cell>
        </row>
        <row r="16">
          <cell r="B16">
            <v>22.929166666666664</v>
          </cell>
          <cell r="C16">
            <v>28.3</v>
          </cell>
          <cell r="D16">
            <v>19</v>
          </cell>
          <cell r="E16">
            <v>80.125</v>
          </cell>
          <cell r="F16">
            <v>94</v>
          </cell>
          <cell r="G16">
            <v>54</v>
          </cell>
          <cell r="H16">
            <v>16.920000000000002</v>
          </cell>
          <cell r="I16" t="str">
            <v>NO</v>
          </cell>
          <cell r="J16">
            <v>33.840000000000003</v>
          </cell>
          <cell r="K16">
            <v>19.999999999999996</v>
          </cell>
        </row>
        <row r="17">
          <cell r="B17">
            <v>22.149999999999995</v>
          </cell>
          <cell r="C17">
            <v>27.3</v>
          </cell>
          <cell r="D17">
            <v>19.600000000000001</v>
          </cell>
          <cell r="E17">
            <v>87.916666666666671</v>
          </cell>
          <cell r="F17">
            <v>95</v>
          </cell>
          <cell r="G17">
            <v>66</v>
          </cell>
          <cell r="H17">
            <v>11.879999999999999</v>
          </cell>
          <cell r="I17" t="str">
            <v>O</v>
          </cell>
          <cell r="J17">
            <v>21.6</v>
          </cell>
          <cell r="K17">
            <v>1.8000000000000003</v>
          </cell>
        </row>
        <row r="18">
          <cell r="B18">
            <v>22.770833333333332</v>
          </cell>
          <cell r="C18">
            <v>27.8</v>
          </cell>
          <cell r="D18">
            <v>20.399999999999999</v>
          </cell>
          <cell r="E18">
            <v>84.958333333333329</v>
          </cell>
          <cell r="F18">
            <v>93</v>
          </cell>
          <cell r="G18">
            <v>63</v>
          </cell>
          <cell r="H18">
            <v>13.32</v>
          </cell>
          <cell r="I18" t="str">
            <v>S</v>
          </cell>
          <cell r="J18">
            <v>25.56</v>
          </cell>
          <cell r="K18">
            <v>25.599999999999998</v>
          </cell>
        </row>
        <row r="19">
          <cell r="B19">
            <v>22.679166666666664</v>
          </cell>
          <cell r="C19">
            <v>28.8</v>
          </cell>
          <cell r="D19">
            <v>19.600000000000001</v>
          </cell>
          <cell r="E19">
            <v>85.083333333333329</v>
          </cell>
          <cell r="F19">
            <v>95</v>
          </cell>
          <cell r="G19">
            <v>59</v>
          </cell>
          <cell r="H19">
            <v>11.879999999999999</v>
          </cell>
          <cell r="I19" t="str">
            <v>NO</v>
          </cell>
          <cell r="J19">
            <v>25.2</v>
          </cell>
          <cell r="K19">
            <v>49.6</v>
          </cell>
        </row>
        <row r="20">
          <cell r="B20">
            <v>23.162499999999994</v>
          </cell>
          <cell r="C20">
            <v>28.1</v>
          </cell>
          <cell r="D20">
            <v>20.2</v>
          </cell>
          <cell r="E20">
            <v>81.791666666666671</v>
          </cell>
          <cell r="F20">
            <v>94</v>
          </cell>
          <cell r="G20">
            <v>62</v>
          </cell>
          <cell r="H20">
            <v>13.32</v>
          </cell>
          <cell r="I20" t="str">
            <v>O</v>
          </cell>
          <cell r="J20">
            <v>29.52</v>
          </cell>
          <cell r="K20">
            <v>0</v>
          </cell>
        </row>
        <row r="21">
          <cell r="B21">
            <v>23.445833333333329</v>
          </cell>
          <cell r="C21">
            <v>29.5</v>
          </cell>
          <cell r="D21">
            <v>18.7</v>
          </cell>
          <cell r="E21">
            <v>76.958333333333329</v>
          </cell>
          <cell r="F21">
            <v>93</v>
          </cell>
          <cell r="G21">
            <v>51</v>
          </cell>
          <cell r="H21">
            <v>9.3600000000000012</v>
          </cell>
          <cell r="I21" t="str">
            <v>L</v>
          </cell>
          <cell r="J21">
            <v>19.8</v>
          </cell>
          <cell r="K21">
            <v>0.2</v>
          </cell>
        </row>
        <row r="22">
          <cell r="B22">
            <v>24.654166666666669</v>
          </cell>
          <cell r="C22">
            <v>29.3</v>
          </cell>
          <cell r="D22">
            <v>20</v>
          </cell>
          <cell r="E22">
            <v>70.375</v>
          </cell>
          <cell r="F22">
            <v>91</v>
          </cell>
          <cell r="G22">
            <v>48</v>
          </cell>
          <cell r="H22">
            <v>12.24</v>
          </cell>
          <cell r="I22" t="str">
            <v>NO</v>
          </cell>
          <cell r="J22">
            <v>24.48</v>
          </cell>
          <cell r="K22">
            <v>0</v>
          </cell>
        </row>
        <row r="23">
          <cell r="B23">
            <v>24.458333333333332</v>
          </cell>
          <cell r="C23">
            <v>29.6</v>
          </cell>
          <cell r="D23">
            <v>19.899999999999999</v>
          </cell>
          <cell r="E23">
            <v>63.291666666666664</v>
          </cell>
          <cell r="F23">
            <v>83</v>
          </cell>
          <cell r="G23">
            <v>40</v>
          </cell>
          <cell r="H23">
            <v>13.32</v>
          </cell>
          <cell r="I23" t="str">
            <v>O</v>
          </cell>
          <cell r="J23">
            <v>24.12</v>
          </cell>
          <cell r="K23">
            <v>0</v>
          </cell>
        </row>
        <row r="24">
          <cell r="B24">
            <v>24.545833333333334</v>
          </cell>
          <cell r="C24">
            <v>30.6</v>
          </cell>
          <cell r="D24">
            <v>19.7</v>
          </cell>
          <cell r="E24">
            <v>60.791666666666664</v>
          </cell>
          <cell r="F24">
            <v>78</v>
          </cell>
          <cell r="G24">
            <v>39</v>
          </cell>
          <cell r="H24">
            <v>11.16</v>
          </cell>
          <cell r="I24" t="str">
            <v>O</v>
          </cell>
          <cell r="J24">
            <v>20.16</v>
          </cell>
          <cell r="K24">
            <v>0</v>
          </cell>
        </row>
        <row r="25">
          <cell r="B25">
            <v>24.737499999999997</v>
          </cell>
          <cell r="C25">
            <v>30.2</v>
          </cell>
          <cell r="D25">
            <v>20.399999999999999</v>
          </cell>
          <cell r="E25">
            <v>64.583333333333329</v>
          </cell>
          <cell r="F25">
            <v>82</v>
          </cell>
          <cell r="G25">
            <v>42</v>
          </cell>
          <cell r="H25">
            <v>15.48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21.574999999999999</v>
          </cell>
          <cell r="C26">
            <v>24.3</v>
          </cell>
          <cell r="D26">
            <v>19</v>
          </cell>
          <cell r="E26">
            <v>83.291666666666671</v>
          </cell>
          <cell r="F26">
            <v>95</v>
          </cell>
          <cell r="G26">
            <v>70</v>
          </cell>
          <cell r="H26">
            <v>11.16</v>
          </cell>
          <cell r="I26" t="str">
            <v>S</v>
          </cell>
          <cell r="J26">
            <v>30.240000000000002</v>
          </cell>
          <cell r="K26">
            <v>16.599999999999998</v>
          </cell>
        </row>
        <row r="27">
          <cell r="B27">
            <v>23.120833333333337</v>
          </cell>
          <cell r="C27">
            <v>28.8</v>
          </cell>
          <cell r="D27">
            <v>19.7</v>
          </cell>
          <cell r="E27">
            <v>76.625</v>
          </cell>
          <cell r="F27">
            <v>93</v>
          </cell>
          <cell r="G27">
            <v>51</v>
          </cell>
          <cell r="H27">
            <v>9</v>
          </cell>
          <cell r="I27" t="str">
            <v>O</v>
          </cell>
          <cell r="J27">
            <v>16.920000000000002</v>
          </cell>
          <cell r="K27">
            <v>0.2</v>
          </cell>
        </row>
        <row r="28">
          <cell r="B28">
            <v>24.291666666666668</v>
          </cell>
          <cell r="C28">
            <v>29.7</v>
          </cell>
          <cell r="D28">
            <v>20.100000000000001</v>
          </cell>
          <cell r="E28">
            <v>73.166666666666671</v>
          </cell>
          <cell r="F28">
            <v>88</v>
          </cell>
          <cell r="G28">
            <v>51</v>
          </cell>
          <cell r="H28">
            <v>16.559999999999999</v>
          </cell>
          <cell r="I28" t="str">
            <v>NO</v>
          </cell>
          <cell r="J28">
            <v>33.480000000000004</v>
          </cell>
          <cell r="K28">
            <v>0</v>
          </cell>
        </row>
        <row r="29">
          <cell r="B29">
            <v>24.529166666666669</v>
          </cell>
          <cell r="C29">
            <v>29.9</v>
          </cell>
          <cell r="D29">
            <v>20.3</v>
          </cell>
          <cell r="E29">
            <v>71.875</v>
          </cell>
          <cell r="F29">
            <v>88</v>
          </cell>
          <cell r="G29">
            <v>48</v>
          </cell>
          <cell r="H29">
            <v>12.6</v>
          </cell>
          <cell r="I29" t="str">
            <v>O</v>
          </cell>
          <cell r="J29">
            <v>27.720000000000002</v>
          </cell>
          <cell r="K29">
            <v>0</v>
          </cell>
        </row>
        <row r="30">
          <cell r="B30">
            <v>24.441666666666666</v>
          </cell>
          <cell r="C30">
            <v>29.7</v>
          </cell>
          <cell r="D30">
            <v>19.399999999999999</v>
          </cell>
          <cell r="E30">
            <v>66.5</v>
          </cell>
          <cell r="F30">
            <v>84</v>
          </cell>
          <cell r="G30">
            <v>43</v>
          </cell>
          <cell r="H30">
            <v>13.32</v>
          </cell>
          <cell r="I30" t="str">
            <v>O</v>
          </cell>
          <cell r="J30">
            <v>27.36</v>
          </cell>
          <cell r="K30">
            <v>0</v>
          </cell>
        </row>
        <row r="31">
          <cell r="B31">
            <v>24.712500000000002</v>
          </cell>
          <cell r="C31">
            <v>29.9</v>
          </cell>
          <cell r="D31">
            <v>19.3</v>
          </cell>
          <cell r="E31">
            <v>64.333333333333329</v>
          </cell>
          <cell r="F31">
            <v>85</v>
          </cell>
          <cell r="G31">
            <v>42</v>
          </cell>
          <cell r="H31">
            <v>14.76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23.916666666666668</v>
          </cell>
          <cell r="C32">
            <v>30</v>
          </cell>
          <cell r="D32">
            <v>19.5</v>
          </cell>
          <cell r="E32">
            <v>70.958333333333329</v>
          </cell>
          <cell r="F32">
            <v>94</v>
          </cell>
          <cell r="G32">
            <v>43</v>
          </cell>
          <cell r="H32">
            <v>17.64</v>
          </cell>
          <cell r="I32" t="str">
            <v>SE</v>
          </cell>
          <cell r="J32">
            <v>34.200000000000003</v>
          </cell>
          <cell r="K32">
            <v>19.2</v>
          </cell>
        </row>
        <row r="33">
          <cell r="B33">
            <v>22.787499999999998</v>
          </cell>
          <cell r="C33">
            <v>29.8</v>
          </cell>
          <cell r="D33">
            <v>18.7</v>
          </cell>
          <cell r="E33">
            <v>80.041666666666671</v>
          </cell>
          <cell r="F33">
            <v>95</v>
          </cell>
          <cell r="G33">
            <v>50</v>
          </cell>
          <cell r="H33">
            <v>8.2799999999999994</v>
          </cell>
          <cell r="I33" t="str">
            <v>SO</v>
          </cell>
          <cell r="J33">
            <v>25.92</v>
          </cell>
          <cell r="K33">
            <v>0.2</v>
          </cell>
        </row>
        <row r="34">
          <cell r="B34">
            <v>23.420833333333331</v>
          </cell>
          <cell r="C34">
            <v>29</v>
          </cell>
          <cell r="D34">
            <v>19.399999999999999</v>
          </cell>
          <cell r="E34">
            <v>76.083333333333329</v>
          </cell>
          <cell r="F34">
            <v>91</v>
          </cell>
          <cell r="G34">
            <v>49</v>
          </cell>
          <cell r="H34">
            <v>13.32</v>
          </cell>
          <cell r="I34" t="str">
            <v>O</v>
          </cell>
          <cell r="J34">
            <v>29.52</v>
          </cell>
          <cell r="K34">
            <v>0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27.487500000000001</v>
          </cell>
          <cell r="C5">
            <v>34</v>
          </cell>
          <cell r="D5">
            <v>24.5</v>
          </cell>
          <cell r="E5">
            <v>77.541666666666671</v>
          </cell>
          <cell r="F5">
            <v>90</v>
          </cell>
          <cell r="G5">
            <v>58</v>
          </cell>
          <cell r="H5">
            <v>16.2</v>
          </cell>
          <cell r="I5" t="str">
            <v>SE</v>
          </cell>
          <cell r="J5">
            <v>36</v>
          </cell>
          <cell r="K5">
            <v>8.4</v>
          </cell>
        </row>
        <row r="6">
          <cell r="B6">
            <v>27.058333333333337</v>
          </cell>
          <cell r="C6">
            <v>33.799999999999997</v>
          </cell>
          <cell r="D6">
            <v>25.3</v>
          </cell>
          <cell r="E6">
            <v>81.083333333333329</v>
          </cell>
          <cell r="F6">
            <v>89</v>
          </cell>
          <cell r="G6">
            <v>58</v>
          </cell>
          <cell r="H6">
            <v>11.879999999999999</v>
          </cell>
          <cell r="I6" t="str">
            <v>SE</v>
          </cell>
          <cell r="J6">
            <v>53.64</v>
          </cell>
          <cell r="K6">
            <v>3.5999999999999996</v>
          </cell>
        </row>
        <row r="7">
          <cell r="B7">
            <v>26.295833333333331</v>
          </cell>
          <cell r="C7">
            <v>31.5</v>
          </cell>
          <cell r="D7">
            <v>22.8</v>
          </cell>
          <cell r="E7">
            <v>83.041666666666671</v>
          </cell>
          <cell r="F7">
            <v>93</v>
          </cell>
          <cell r="G7">
            <v>64</v>
          </cell>
          <cell r="H7">
            <v>10.44</v>
          </cell>
          <cell r="I7" t="str">
            <v>NE</v>
          </cell>
          <cell r="J7">
            <v>37.800000000000004</v>
          </cell>
          <cell r="K7">
            <v>9.5999999999999979</v>
          </cell>
        </row>
        <row r="8">
          <cell r="B8">
            <v>27.854166666666661</v>
          </cell>
          <cell r="C8">
            <v>33</v>
          </cell>
          <cell r="D8">
            <v>24.7</v>
          </cell>
          <cell r="E8">
            <v>80.458333333333329</v>
          </cell>
          <cell r="F8">
            <v>92</v>
          </cell>
          <cell r="G8">
            <v>56</v>
          </cell>
          <cell r="H8">
            <v>9.3600000000000012</v>
          </cell>
          <cell r="I8" t="str">
            <v>N</v>
          </cell>
          <cell r="J8">
            <v>29.880000000000003</v>
          </cell>
          <cell r="K8">
            <v>7.8000000000000034</v>
          </cell>
        </row>
        <row r="9">
          <cell r="B9">
            <v>26.420833333333334</v>
          </cell>
          <cell r="C9">
            <v>32.4</v>
          </cell>
          <cell r="D9">
            <v>19.2</v>
          </cell>
          <cell r="E9">
            <v>79.458333333333329</v>
          </cell>
          <cell r="F9">
            <v>90</v>
          </cell>
          <cell r="G9">
            <v>57</v>
          </cell>
          <cell r="H9">
            <v>30.240000000000002</v>
          </cell>
          <cell r="I9" t="str">
            <v>NE</v>
          </cell>
          <cell r="J9">
            <v>64.8</v>
          </cell>
          <cell r="K9">
            <v>5.4000000000000012</v>
          </cell>
        </row>
        <row r="10">
          <cell r="B10">
            <v>18.775000000000002</v>
          </cell>
          <cell r="C10">
            <v>21.9</v>
          </cell>
          <cell r="D10">
            <v>17.399999999999999</v>
          </cell>
          <cell r="E10">
            <v>83.5</v>
          </cell>
          <cell r="F10">
            <v>90</v>
          </cell>
          <cell r="G10">
            <v>71</v>
          </cell>
          <cell r="H10">
            <v>20.88</v>
          </cell>
          <cell r="I10" t="str">
            <v>SO</v>
          </cell>
          <cell r="J10">
            <v>49.680000000000007</v>
          </cell>
          <cell r="K10">
            <v>5.6000000000000014</v>
          </cell>
        </row>
        <row r="11">
          <cell r="B11">
            <v>22.029166666666669</v>
          </cell>
          <cell r="C11">
            <v>26.9</v>
          </cell>
          <cell r="D11">
            <v>18.600000000000001</v>
          </cell>
          <cell r="E11">
            <v>69.083333333333329</v>
          </cell>
          <cell r="F11">
            <v>86</v>
          </cell>
          <cell r="G11">
            <v>49</v>
          </cell>
          <cell r="H11">
            <v>2.16</v>
          </cell>
          <cell r="I11" t="str">
            <v>SO</v>
          </cell>
          <cell r="J11">
            <v>25.2</v>
          </cell>
          <cell r="K11">
            <v>7.0000000000000018</v>
          </cell>
        </row>
        <row r="12">
          <cell r="B12">
            <v>23.862499999999997</v>
          </cell>
          <cell r="C12">
            <v>28.2</v>
          </cell>
          <cell r="D12">
            <v>19.7</v>
          </cell>
          <cell r="E12">
            <v>61.833333333333336</v>
          </cell>
          <cell r="F12">
            <v>85</v>
          </cell>
          <cell r="G12">
            <v>44</v>
          </cell>
          <cell r="H12">
            <v>1.8</v>
          </cell>
          <cell r="I12" t="str">
            <v>S</v>
          </cell>
          <cell r="J12">
            <v>22.68</v>
          </cell>
          <cell r="K12">
            <v>0.2</v>
          </cell>
        </row>
        <row r="13">
          <cell r="B13">
            <v>23.845833333333331</v>
          </cell>
          <cell r="C13">
            <v>29.9</v>
          </cell>
          <cell r="D13">
            <v>18.3</v>
          </cell>
          <cell r="E13">
            <v>69.166666666666671</v>
          </cell>
          <cell r="F13">
            <v>92</v>
          </cell>
          <cell r="G13">
            <v>46</v>
          </cell>
          <cell r="H13">
            <v>0.72000000000000008</v>
          </cell>
          <cell r="I13" t="str">
            <v>NO</v>
          </cell>
          <cell r="J13">
            <v>14.04</v>
          </cell>
          <cell r="K13">
            <v>0</v>
          </cell>
        </row>
        <row r="14">
          <cell r="B14">
            <v>26.737499999999997</v>
          </cell>
          <cell r="C14">
            <v>32.9</v>
          </cell>
          <cell r="D14">
            <v>21.9</v>
          </cell>
          <cell r="E14">
            <v>68.166666666666671</v>
          </cell>
          <cell r="F14">
            <v>90</v>
          </cell>
          <cell r="G14">
            <v>48</v>
          </cell>
          <cell r="H14">
            <v>0</v>
          </cell>
          <cell r="I14" t="str">
            <v>L</v>
          </cell>
          <cell r="J14">
            <v>10.8</v>
          </cell>
          <cell r="K14">
            <v>0</v>
          </cell>
        </row>
        <row r="15">
          <cell r="B15">
            <v>28.037499999999998</v>
          </cell>
          <cell r="C15">
            <v>32</v>
          </cell>
          <cell r="D15">
            <v>24.1</v>
          </cell>
          <cell r="E15">
            <v>68.083333333333329</v>
          </cell>
          <cell r="F15">
            <v>84</v>
          </cell>
          <cell r="G15">
            <v>55</v>
          </cell>
          <cell r="H15">
            <v>9.7200000000000006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27.629166666666666</v>
          </cell>
          <cell r="C16">
            <v>33.1</v>
          </cell>
          <cell r="D16">
            <v>22.9</v>
          </cell>
          <cell r="E16">
            <v>71.666666666666671</v>
          </cell>
          <cell r="F16">
            <v>93</v>
          </cell>
          <cell r="G16">
            <v>41</v>
          </cell>
          <cell r="H16">
            <v>0.36000000000000004</v>
          </cell>
          <cell r="I16" t="str">
            <v>L</v>
          </cell>
          <cell r="J16">
            <v>13.68</v>
          </cell>
          <cell r="K16">
            <v>0</v>
          </cell>
        </row>
        <row r="17">
          <cell r="B17">
            <v>27.991666666666664</v>
          </cell>
          <cell r="C17">
            <v>34</v>
          </cell>
          <cell r="D17">
            <v>23.6</v>
          </cell>
          <cell r="E17">
            <v>70.541666666666671</v>
          </cell>
          <cell r="F17">
            <v>92</v>
          </cell>
          <cell r="G17">
            <v>42</v>
          </cell>
          <cell r="H17">
            <v>0</v>
          </cell>
          <cell r="I17" t="str">
            <v>L</v>
          </cell>
          <cell r="J17">
            <v>17.64</v>
          </cell>
          <cell r="K17">
            <v>0</v>
          </cell>
        </row>
        <row r="18">
          <cell r="B18">
            <v>28.566666666666666</v>
          </cell>
          <cell r="C18">
            <v>34.700000000000003</v>
          </cell>
          <cell r="D18">
            <v>25.2</v>
          </cell>
          <cell r="E18">
            <v>73.375</v>
          </cell>
          <cell r="F18">
            <v>90</v>
          </cell>
          <cell r="G18">
            <v>45</v>
          </cell>
          <cell r="H18">
            <v>3.24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28.950000000000003</v>
          </cell>
          <cell r="C19">
            <v>33.700000000000003</v>
          </cell>
          <cell r="D19">
            <v>24.7</v>
          </cell>
          <cell r="E19">
            <v>70.083333333333329</v>
          </cell>
          <cell r="F19">
            <v>86</v>
          </cell>
          <cell r="G19">
            <v>54</v>
          </cell>
          <cell r="H19">
            <v>1.4400000000000002</v>
          </cell>
          <cell r="I19" t="str">
            <v>SE</v>
          </cell>
          <cell r="J19">
            <v>19.8</v>
          </cell>
          <cell r="K19">
            <v>0</v>
          </cell>
        </row>
        <row r="20">
          <cell r="B20">
            <v>27.270833333333332</v>
          </cell>
          <cell r="C20">
            <v>30</v>
          </cell>
          <cell r="D20">
            <v>25.1</v>
          </cell>
          <cell r="E20">
            <v>77.708333333333329</v>
          </cell>
          <cell r="F20">
            <v>91</v>
          </cell>
          <cell r="G20">
            <v>54</v>
          </cell>
          <cell r="H20">
            <v>9</v>
          </cell>
          <cell r="I20" t="str">
            <v>SO</v>
          </cell>
          <cell r="J20">
            <v>36</v>
          </cell>
          <cell r="K20">
            <v>0</v>
          </cell>
        </row>
        <row r="21">
          <cell r="B21">
            <v>27.083333333333339</v>
          </cell>
          <cell r="C21">
            <v>33</v>
          </cell>
          <cell r="D21">
            <v>23.3</v>
          </cell>
          <cell r="E21">
            <v>74.208333333333329</v>
          </cell>
          <cell r="F21">
            <v>91</v>
          </cell>
          <cell r="G21">
            <v>52</v>
          </cell>
          <cell r="H21">
            <v>0</v>
          </cell>
          <cell r="I21" t="str">
            <v>NO</v>
          </cell>
          <cell r="J21">
            <v>8.2799999999999994</v>
          </cell>
          <cell r="K21">
            <v>0</v>
          </cell>
        </row>
        <row r="22">
          <cell r="B22">
            <v>28.254166666666666</v>
          </cell>
          <cell r="C22">
            <v>33.6</v>
          </cell>
          <cell r="D22">
            <v>23.9</v>
          </cell>
          <cell r="E22">
            <v>75.583333333333329</v>
          </cell>
          <cell r="F22">
            <v>93</v>
          </cell>
          <cell r="G22">
            <v>49</v>
          </cell>
          <cell r="H22">
            <v>0</v>
          </cell>
          <cell r="I22" t="str">
            <v>L</v>
          </cell>
          <cell r="J22">
            <v>7.9200000000000008</v>
          </cell>
          <cell r="K22">
            <v>0</v>
          </cell>
        </row>
        <row r="23">
          <cell r="B23">
            <v>29.691666666666674</v>
          </cell>
          <cell r="C23">
            <v>35.5</v>
          </cell>
          <cell r="D23">
            <v>25.7</v>
          </cell>
          <cell r="E23">
            <v>69</v>
          </cell>
          <cell r="F23">
            <v>87</v>
          </cell>
          <cell r="G23">
            <v>44</v>
          </cell>
          <cell r="H23">
            <v>0</v>
          </cell>
          <cell r="I23" t="str">
            <v>L</v>
          </cell>
          <cell r="J23">
            <v>19.079999999999998</v>
          </cell>
          <cell r="K23">
            <v>0</v>
          </cell>
        </row>
        <row r="24">
          <cell r="B24">
            <v>29.229166666666675</v>
          </cell>
          <cell r="C24">
            <v>35.5</v>
          </cell>
          <cell r="D24">
            <v>26.3</v>
          </cell>
          <cell r="E24">
            <v>71.541666666666671</v>
          </cell>
          <cell r="F24">
            <v>86</v>
          </cell>
          <cell r="G24">
            <v>46</v>
          </cell>
          <cell r="H24">
            <v>5.4</v>
          </cell>
          <cell r="I24" t="str">
            <v>L</v>
          </cell>
          <cell r="J24">
            <v>38.159999999999997</v>
          </cell>
          <cell r="K24">
            <v>2.4000000000000004</v>
          </cell>
        </row>
        <row r="25">
          <cell r="B25">
            <v>29.020833333333332</v>
          </cell>
          <cell r="C25">
            <v>35.1</v>
          </cell>
          <cell r="D25">
            <v>25</v>
          </cell>
          <cell r="E25">
            <v>76.666666666666671</v>
          </cell>
          <cell r="F25">
            <v>91</v>
          </cell>
          <cell r="G25">
            <v>51</v>
          </cell>
          <cell r="H25">
            <v>19.440000000000001</v>
          </cell>
          <cell r="I25" t="str">
            <v>L</v>
          </cell>
          <cell r="J25">
            <v>49.32</v>
          </cell>
          <cell r="K25">
            <v>8.6</v>
          </cell>
        </row>
        <row r="26">
          <cell r="B26">
            <v>25.562499999999996</v>
          </cell>
          <cell r="C26">
            <v>29.1</v>
          </cell>
          <cell r="D26">
            <v>22.4</v>
          </cell>
          <cell r="E26">
            <v>84.5</v>
          </cell>
          <cell r="F26">
            <v>93</v>
          </cell>
          <cell r="G26">
            <v>74</v>
          </cell>
          <cell r="H26">
            <v>18.720000000000002</v>
          </cell>
          <cell r="I26" t="str">
            <v>L</v>
          </cell>
          <cell r="J26">
            <v>39.96</v>
          </cell>
          <cell r="K26">
            <v>8.4</v>
          </cell>
        </row>
        <row r="27">
          <cell r="B27">
            <v>26.445833333333329</v>
          </cell>
          <cell r="C27">
            <v>30.8</v>
          </cell>
          <cell r="D27">
            <v>23.2</v>
          </cell>
          <cell r="E27">
            <v>79.666666666666671</v>
          </cell>
          <cell r="F27">
            <v>92</v>
          </cell>
          <cell r="G27">
            <v>59</v>
          </cell>
          <cell r="H27">
            <v>9.3600000000000012</v>
          </cell>
          <cell r="I27" t="str">
            <v>L</v>
          </cell>
          <cell r="J27">
            <v>29.16</v>
          </cell>
          <cell r="K27">
            <v>8.6000000000000032</v>
          </cell>
        </row>
        <row r="28">
          <cell r="B28">
            <v>27.645833333333332</v>
          </cell>
          <cell r="C28">
            <v>32.700000000000003</v>
          </cell>
          <cell r="D28">
            <v>24.8</v>
          </cell>
          <cell r="E28">
            <v>76.5</v>
          </cell>
          <cell r="F28">
            <v>90</v>
          </cell>
          <cell r="G28">
            <v>55</v>
          </cell>
          <cell r="H28">
            <v>2.52</v>
          </cell>
          <cell r="I28" t="str">
            <v>SE</v>
          </cell>
          <cell r="J28">
            <v>25.92</v>
          </cell>
          <cell r="K28">
            <v>30.2</v>
          </cell>
        </row>
        <row r="29">
          <cell r="B29">
            <v>27.308333333333337</v>
          </cell>
          <cell r="C29">
            <v>33.200000000000003</v>
          </cell>
          <cell r="D29">
            <v>24.4</v>
          </cell>
          <cell r="E29">
            <v>80.833333333333329</v>
          </cell>
          <cell r="F29">
            <v>93</v>
          </cell>
          <cell r="G29">
            <v>58</v>
          </cell>
          <cell r="H29">
            <v>2.8800000000000003</v>
          </cell>
          <cell r="I29" t="str">
            <v>L</v>
          </cell>
          <cell r="J29">
            <v>20.16</v>
          </cell>
          <cell r="K29">
            <v>0</v>
          </cell>
        </row>
        <row r="30">
          <cell r="B30">
            <v>27.825000000000003</v>
          </cell>
          <cell r="C30">
            <v>33.5</v>
          </cell>
          <cell r="D30">
            <v>24.9</v>
          </cell>
          <cell r="E30">
            <v>75.208333333333329</v>
          </cell>
          <cell r="F30">
            <v>90</v>
          </cell>
          <cell r="G30">
            <v>53</v>
          </cell>
          <cell r="H30">
            <v>1.08</v>
          </cell>
          <cell r="I30" t="str">
            <v>L</v>
          </cell>
          <cell r="J30">
            <v>25.56</v>
          </cell>
          <cell r="K30">
            <v>0</v>
          </cell>
        </row>
        <row r="31">
          <cell r="B31">
            <v>25.550000000000008</v>
          </cell>
          <cell r="C31">
            <v>28.2</v>
          </cell>
          <cell r="D31">
            <v>24</v>
          </cell>
          <cell r="E31">
            <v>82.708333333333329</v>
          </cell>
          <cell r="F31">
            <v>92</v>
          </cell>
          <cell r="G31">
            <v>69</v>
          </cell>
          <cell r="H31">
            <v>5.4</v>
          </cell>
          <cell r="I31" t="str">
            <v>SO</v>
          </cell>
          <cell r="J31">
            <v>26.64</v>
          </cell>
          <cell r="K31">
            <v>0</v>
          </cell>
        </row>
        <row r="32">
          <cell r="B32">
            <v>25.058333333333326</v>
          </cell>
          <cell r="C32">
            <v>30.1</v>
          </cell>
          <cell r="D32">
            <v>22</v>
          </cell>
          <cell r="E32">
            <v>74.5</v>
          </cell>
          <cell r="F32">
            <v>88</v>
          </cell>
          <cell r="G32">
            <v>59</v>
          </cell>
          <cell r="H32">
            <v>3.6</v>
          </cell>
          <cell r="I32" t="str">
            <v>SO</v>
          </cell>
          <cell r="J32">
            <v>28.8</v>
          </cell>
          <cell r="K32">
            <v>0</v>
          </cell>
        </row>
        <row r="33">
          <cell r="B33">
            <v>26.862500000000001</v>
          </cell>
          <cell r="C33">
            <v>31.9</v>
          </cell>
          <cell r="D33">
            <v>23.7</v>
          </cell>
          <cell r="E33">
            <v>75.791666666666671</v>
          </cell>
          <cell r="F33">
            <v>92</v>
          </cell>
          <cell r="G33">
            <v>56</v>
          </cell>
          <cell r="H33">
            <v>1.4400000000000002</v>
          </cell>
          <cell r="I33" t="str">
            <v>L</v>
          </cell>
          <cell r="J33">
            <v>18</v>
          </cell>
          <cell r="K33">
            <v>0.4</v>
          </cell>
        </row>
        <row r="34">
          <cell r="B34">
            <v>25.666666666666668</v>
          </cell>
          <cell r="C34">
            <v>28</v>
          </cell>
          <cell r="D34">
            <v>21.6</v>
          </cell>
          <cell r="E34">
            <v>82.916666666666671</v>
          </cell>
          <cell r="F34">
            <v>93</v>
          </cell>
          <cell r="G34">
            <v>71</v>
          </cell>
          <cell r="H34">
            <v>6.48</v>
          </cell>
          <cell r="I34" t="str">
            <v>L</v>
          </cell>
          <cell r="J34">
            <v>38.159999999999997</v>
          </cell>
          <cell r="K34">
            <v>43.000000000000007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25.020833333333332</v>
          </cell>
          <cell r="C5">
            <v>32.9</v>
          </cell>
          <cell r="D5">
            <v>18.2</v>
          </cell>
          <cell r="E5">
            <v>61.583333333333336</v>
          </cell>
          <cell r="F5">
            <v>89</v>
          </cell>
          <cell r="G5">
            <v>34</v>
          </cell>
          <cell r="H5">
            <v>17.64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24.416666666666668</v>
          </cell>
          <cell r="C6">
            <v>33.299999999999997</v>
          </cell>
          <cell r="D6">
            <v>20</v>
          </cell>
          <cell r="E6">
            <v>70</v>
          </cell>
          <cell r="F6">
            <v>90</v>
          </cell>
          <cell r="G6">
            <v>34</v>
          </cell>
          <cell r="H6">
            <v>22.32</v>
          </cell>
          <cell r="I6" t="str">
            <v>NE</v>
          </cell>
          <cell r="J6">
            <v>33.840000000000003</v>
          </cell>
          <cell r="K6">
            <v>0.60000000000000009</v>
          </cell>
        </row>
        <row r="7">
          <cell r="B7">
            <v>23.670833333333331</v>
          </cell>
          <cell r="C7">
            <v>31.3</v>
          </cell>
          <cell r="D7">
            <v>19.7</v>
          </cell>
          <cell r="E7">
            <v>80.916666666666671</v>
          </cell>
          <cell r="F7">
            <v>97</v>
          </cell>
          <cell r="G7">
            <v>46</v>
          </cell>
          <cell r="H7">
            <v>25.2</v>
          </cell>
          <cell r="I7" t="str">
            <v>NE</v>
          </cell>
          <cell r="J7">
            <v>46.800000000000004</v>
          </cell>
          <cell r="K7">
            <v>0</v>
          </cell>
        </row>
        <row r="8">
          <cell r="B8">
            <v>24.966666666666665</v>
          </cell>
          <cell r="C8">
            <v>32.4</v>
          </cell>
          <cell r="D8">
            <v>18.7</v>
          </cell>
          <cell r="E8">
            <v>74.166666666666671</v>
          </cell>
          <cell r="F8">
            <v>98</v>
          </cell>
          <cell r="G8">
            <v>37</v>
          </cell>
          <cell r="H8">
            <v>18.720000000000002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23.895833333333332</v>
          </cell>
          <cell r="C9">
            <v>31.7</v>
          </cell>
          <cell r="D9">
            <v>20.6</v>
          </cell>
          <cell r="E9">
            <v>81.25</v>
          </cell>
          <cell r="F9">
            <v>93</v>
          </cell>
          <cell r="G9">
            <v>52</v>
          </cell>
          <cell r="H9">
            <v>26.28</v>
          </cell>
          <cell r="I9" t="str">
            <v>NO</v>
          </cell>
          <cell r="J9">
            <v>39.6</v>
          </cell>
          <cell r="K9">
            <v>0</v>
          </cell>
        </row>
        <row r="10">
          <cell r="B10">
            <v>23.400000000000002</v>
          </cell>
          <cell r="C10">
            <v>29.8</v>
          </cell>
          <cell r="D10">
            <v>20.5</v>
          </cell>
          <cell r="E10">
            <v>85.875</v>
          </cell>
          <cell r="F10">
            <v>98</v>
          </cell>
          <cell r="G10">
            <v>57</v>
          </cell>
          <cell r="H10">
            <v>20.88</v>
          </cell>
          <cell r="I10" t="str">
            <v>NE</v>
          </cell>
          <cell r="J10">
            <v>36.72</v>
          </cell>
          <cell r="K10">
            <v>9.6</v>
          </cell>
        </row>
        <row r="11">
          <cell r="B11">
            <v>21.983333333333334</v>
          </cell>
          <cell r="C11">
            <v>28.4</v>
          </cell>
          <cell r="D11">
            <v>20.100000000000001</v>
          </cell>
          <cell r="E11">
            <v>93.541666666666671</v>
          </cell>
          <cell r="F11">
            <v>99</v>
          </cell>
          <cell r="G11">
            <v>65</v>
          </cell>
          <cell r="H11">
            <v>19.440000000000001</v>
          </cell>
          <cell r="I11" t="str">
            <v>O</v>
          </cell>
          <cell r="J11">
            <v>31.680000000000003</v>
          </cell>
          <cell r="K11">
            <v>15</v>
          </cell>
        </row>
        <row r="12">
          <cell r="B12">
            <v>22.091666666666665</v>
          </cell>
          <cell r="C12">
            <v>27.8</v>
          </cell>
          <cell r="D12">
            <v>19.2</v>
          </cell>
          <cell r="E12">
            <v>89.5</v>
          </cell>
          <cell r="F12">
            <v>99</v>
          </cell>
          <cell r="G12">
            <v>64</v>
          </cell>
          <cell r="H12">
            <v>15.120000000000001</v>
          </cell>
          <cell r="I12" t="str">
            <v>S</v>
          </cell>
          <cell r="J12">
            <v>26.28</v>
          </cell>
          <cell r="K12">
            <v>10.399999999999999</v>
          </cell>
        </row>
        <row r="13">
          <cell r="B13">
            <v>22.608333333333331</v>
          </cell>
          <cell r="C13">
            <v>28</v>
          </cell>
          <cell r="D13">
            <v>19.600000000000001</v>
          </cell>
          <cell r="E13">
            <v>89.833333333333329</v>
          </cell>
          <cell r="F13">
            <v>99</v>
          </cell>
          <cell r="G13">
            <v>62</v>
          </cell>
          <cell r="H13">
            <v>15.840000000000002</v>
          </cell>
          <cell r="I13" t="str">
            <v>L</v>
          </cell>
          <cell r="J13">
            <v>26.28</v>
          </cell>
          <cell r="K13">
            <v>6.6000000000000005</v>
          </cell>
        </row>
        <row r="14">
          <cell r="B14">
            <v>23.237500000000001</v>
          </cell>
          <cell r="C14">
            <v>30</v>
          </cell>
          <cell r="D14">
            <v>19.399999999999999</v>
          </cell>
          <cell r="E14">
            <v>82.875</v>
          </cell>
          <cell r="F14">
            <v>98</v>
          </cell>
          <cell r="G14">
            <v>53</v>
          </cell>
          <cell r="H14">
            <v>18.36</v>
          </cell>
          <cell r="I14" t="str">
            <v>L</v>
          </cell>
          <cell r="J14">
            <v>29.880000000000003</v>
          </cell>
          <cell r="K14">
            <v>1.8</v>
          </cell>
        </row>
        <row r="15">
          <cell r="B15">
            <v>22.912499999999998</v>
          </cell>
          <cell r="C15">
            <v>28.8</v>
          </cell>
          <cell r="D15">
            <v>19.399999999999999</v>
          </cell>
          <cell r="E15">
            <v>85.708333333333329</v>
          </cell>
          <cell r="F15">
            <v>98</v>
          </cell>
          <cell r="G15">
            <v>55</v>
          </cell>
          <cell r="H15">
            <v>17.64</v>
          </cell>
          <cell r="I15" t="str">
            <v>NE</v>
          </cell>
          <cell r="J15">
            <v>30.96</v>
          </cell>
          <cell r="K15">
            <v>1.4</v>
          </cell>
        </row>
        <row r="16">
          <cell r="B16">
            <v>23.3</v>
          </cell>
          <cell r="C16">
            <v>30.2</v>
          </cell>
          <cell r="D16">
            <v>19.899999999999999</v>
          </cell>
          <cell r="E16">
            <v>83.666666666666671</v>
          </cell>
          <cell r="F16">
            <v>98</v>
          </cell>
          <cell r="G16">
            <v>50</v>
          </cell>
          <cell r="H16">
            <v>16.920000000000002</v>
          </cell>
          <cell r="I16" t="str">
            <v>L</v>
          </cell>
          <cell r="J16">
            <v>29.16</v>
          </cell>
          <cell r="K16">
            <v>2.2000000000000002</v>
          </cell>
        </row>
        <row r="17">
          <cell r="B17">
            <v>23.045833333333334</v>
          </cell>
          <cell r="C17">
            <v>28.4</v>
          </cell>
          <cell r="D17">
            <v>20</v>
          </cell>
          <cell r="E17">
            <v>88.833333333333329</v>
          </cell>
          <cell r="F17">
            <v>99</v>
          </cell>
          <cell r="G17">
            <v>62</v>
          </cell>
          <cell r="H17">
            <v>22.68</v>
          </cell>
          <cell r="I17" t="str">
            <v>NE</v>
          </cell>
          <cell r="J17">
            <v>54</v>
          </cell>
          <cell r="K17">
            <v>22.6</v>
          </cell>
        </row>
        <row r="18">
          <cell r="B18">
            <v>23.979166666666671</v>
          </cell>
          <cell r="C18">
            <v>30.1</v>
          </cell>
          <cell r="D18">
            <v>19.899999999999999</v>
          </cell>
          <cell r="E18">
            <v>83.833333333333329</v>
          </cell>
          <cell r="F18">
            <v>99</v>
          </cell>
          <cell r="G18">
            <v>56</v>
          </cell>
          <cell r="H18">
            <v>21.96</v>
          </cell>
          <cell r="I18" t="str">
            <v>NE</v>
          </cell>
          <cell r="J18">
            <v>37.440000000000005</v>
          </cell>
          <cell r="K18">
            <v>36.599999999999994</v>
          </cell>
        </row>
        <row r="19">
          <cell r="B19">
            <v>23.570833333333336</v>
          </cell>
          <cell r="C19">
            <v>30.5</v>
          </cell>
          <cell r="D19">
            <v>19.7</v>
          </cell>
          <cell r="E19">
            <v>85.291666666666671</v>
          </cell>
          <cell r="F19">
            <v>99</v>
          </cell>
          <cell r="G19">
            <v>54</v>
          </cell>
          <cell r="H19">
            <v>22.32</v>
          </cell>
          <cell r="I19" t="str">
            <v>SE</v>
          </cell>
          <cell r="J19">
            <v>32.04</v>
          </cell>
          <cell r="K19">
            <v>12</v>
          </cell>
        </row>
        <row r="20">
          <cell r="B20">
            <v>23.583333333333332</v>
          </cell>
          <cell r="C20">
            <v>31.2</v>
          </cell>
          <cell r="D20">
            <v>19.7</v>
          </cell>
          <cell r="E20">
            <v>85.541666666666671</v>
          </cell>
          <cell r="F20">
            <v>99</v>
          </cell>
          <cell r="G20">
            <v>55</v>
          </cell>
          <cell r="H20">
            <v>20.52</v>
          </cell>
          <cell r="I20" t="str">
            <v>NE</v>
          </cell>
          <cell r="J20">
            <v>51.480000000000004</v>
          </cell>
          <cell r="K20">
            <v>56.6</v>
          </cell>
        </row>
        <row r="21">
          <cell r="B21">
            <v>24.037499999999998</v>
          </cell>
          <cell r="C21">
            <v>31.5</v>
          </cell>
          <cell r="D21">
            <v>19.600000000000001</v>
          </cell>
          <cell r="E21">
            <v>80.125</v>
          </cell>
          <cell r="F21">
            <v>99</v>
          </cell>
          <cell r="G21">
            <v>43</v>
          </cell>
          <cell r="H21">
            <v>11.879999999999999</v>
          </cell>
          <cell r="I21" t="str">
            <v>NE</v>
          </cell>
          <cell r="J21">
            <v>26.64</v>
          </cell>
          <cell r="K21">
            <v>0</v>
          </cell>
        </row>
        <row r="22">
          <cell r="B22">
            <v>24.708333333333332</v>
          </cell>
          <cell r="C22">
            <v>31.6</v>
          </cell>
          <cell r="D22">
            <v>19.7</v>
          </cell>
          <cell r="E22">
            <v>75.458333333333329</v>
          </cell>
          <cell r="F22">
            <v>97</v>
          </cell>
          <cell r="G22">
            <v>46</v>
          </cell>
          <cell r="H22">
            <v>15.48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24.929166666666664</v>
          </cell>
          <cell r="C23">
            <v>32</v>
          </cell>
          <cell r="D23">
            <v>20.7</v>
          </cell>
          <cell r="E23">
            <v>75.833333333333329</v>
          </cell>
          <cell r="F23">
            <v>98</v>
          </cell>
          <cell r="G23">
            <v>42</v>
          </cell>
          <cell r="H23">
            <v>16.559999999999999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24.954166666666676</v>
          </cell>
          <cell r="C24">
            <v>32.1</v>
          </cell>
          <cell r="D24">
            <v>21</v>
          </cell>
          <cell r="E24">
            <v>71.083333333333329</v>
          </cell>
          <cell r="F24">
            <v>95</v>
          </cell>
          <cell r="G24">
            <v>42</v>
          </cell>
          <cell r="H24">
            <v>16.559999999999999</v>
          </cell>
          <cell r="I24" t="str">
            <v>NE</v>
          </cell>
          <cell r="J24">
            <v>24.48</v>
          </cell>
          <cell r="K24">
            <v>0</v>
          </cell>
        </row>
        <row r="25">
          <cell r="B25">
            <v>25.149999999999995</v>
          </cell>
          <cell r="C25">
            <v>32.5</v>
          </cell>
          <cell r="D25">
            <v>20</v>
          </cell>
          <cell r="E25">
            <v>74.166666666666671</v>
          </cell>
          <cell r="F25">
            <v>93</v>
          </cell>
          <cell r="G25">
            <v>42</v>
          </cell>
          <cell r="H25">
            <v>16.920000000000002</v>
          </cell>
          <cell r="I25" t="str">
            <v>NE</v>
          </cell>
          <cell r="J25">
            <v>28.8</v>
          </cell>
          <cell r="K25">
            <v>0</v>
          </cell>
        </row>
        <row r="26">
          <cell r="B26">
            <v>21.741666666666664</v>
          </cell>
          <cell r="C26">
            <v>25.4</v>
          </cell>
          <cell r="D26">
            <v>18.7</v>
          </cell>
          <cell r="E26">
            <v>88.875</v>
          </cell>
          <cell r="F26">
            <v>99</v>
          </cell>
          <cell r="G26">
            <v>73</v>
          </cell>
          <cell r="H26">
            <v>23.759999999999998</v>
          </cell>
          <cell r="I26" t="str">
            <v>NE</v>
          </cell>
          <cell r="J26">
            <v>56.519999999999996</v>
          </cell>
          <cell r="K26">
            <v>22.599999999999998</v>
          </cell>
        </row>
        <row r="27">
          <cell r="B27">
            <v>23.816666666666674</v>
          </cell>
          <cell r="C27">
            <v>31</v>
          </cell>
          <cell r="D27">
            <v>19</v>
          </cell>
          <cell r="E27">
            <v>75.958333333333329</v>
          </cell>
          <cell r="F27">
            <v>96</v>
          </cell>
          <cell r="G27">
            <v>44</v>
          </cell>
          <cell r="H27">
            <v>14.76</v>
          </cell>
          <cell r="I27" t="str">
            <v>NE</v>
          </cell>
          <cell r="J27">
            <v>21.6</v>
          </cell>
          <cell r="K27">
            <v>1.2</v>
          </cell>
        </row>
        <row r="28">
          <cell r="B28">
            <v>24.587500000000006</v>
          </cell>
          <cell r="C28">
            <v>31.2</v>
          </cell>
          <cell r="D28">
            <v>20.2</v>
          </cell>
          <cell r="E28">
            <v>74.666666666666671</v>
          </cell>
          <cell r="F28">
            <v>93</v>
          </cell>
          <cell r="G28">
            <v>44</v>
          </cell>
          <cell r="H28">
            <v>13.32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23.899999999999995</v>
          </cell>
          <cell r="C29">
            <v>31.5</v>
          </cell>
          <cell r="D29">
            <v>19.2</v>
          </cell>
          <cell r="E29">
            <v>80.25</v>
          </cell>
          <cell r="F29">
            <v>98</v>
          </cell>
          <cell r="G29">
            <v>49</v>
          </cell>
          <cell r="H29">
            <v>15.840000000000002</v>
          </cell>
          <cell r="I29" t="str">
            <v>NE</v>
          </cell>
          <cell r="J29">
            <v>27.36</v>
          </cell>
          <cell r="K29">
            <v>0.2</v>
          </cell>
        </row>
        <row r="30">
          <cell r="B30">
            <v>24.629166666666663</v>
          </cell>
          <cell r="C30">
            <v>31.8</v>
          </cell>
          <cell r="D30">
            <v>19</v>
          </cell>
          <cell r="E30">
            <v>71.75</v>
          </cell>
          <cell r="F30">
            <v>96</v>
          </cell>
          <cell r="G30">
            <v>39</v>
          </cell>
          <cell r="H30">
            <v>17.28</v>
          </cell>
          <cell r="I30" t="str">
            <v>NE</v>
          </cell>
          <cell r="J30">
            <v>28.08</v>
          </cell>
          <cell r="K30">
            <v>0</v>
          </cell>
        </row>
        <row r="31">
          <cell r="B31">
            <v>24.445833333333336</v>
          </cell>
          <cell r="C31">
            <v>32.299999999999997</v>
          </cell>
          <cell r="D31">
            <v>18.8</v>
          </cell>
          <cell r="E31">
            <v>69.666666666666671</v>
          </cell>
          <cell r="F31">
            <v>91</v>
          </cell>
          <cell r="G31">
            <v>35</v>
          </cell>
          <cell r="H31">
            <v>16.559999999999999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23.429166666666664</v>
          </cell>
          <cell r="C32">
            <v>31</v>
          </cell>
          <cell r="D32">
            <v>19.2</v>
          </cell>
          <cell r="E32">
            <v>79.375</v>
          </cell>
          <cell r="F32">
            <v>98</v>
          </cell>
          <cell r="G32">
            <v>47</v>
          </cell>
          <cell r="H32">
            <v>21.6</v>
          </cell>
          <cell r="I32" t="str">
            <v>N</v>
          </cell>
          <cell r="J32">
            <v>43.56</v>
          </cell>
          <cell r="K32">
            <v>22.8</v>
          </cell>
        </row>
        <row r="33">
          <cell r="B33">
            <v>23.437499999999996</v>
          </cell>
          <cell r="C33">
            <v>30.1</v>
          </cell>
          <cell r="D33">
            <v>18.8</v>
          </cell>
          <cell r="E33">
            <v>83.458333333333329</v>
          </cell>
          <cell r="F33">
            <v>99</v>
          </cell>
          <cell r="G33">
            <v>52</v>
          </cell>
          <cell r="H33">
            <v>11.879999999999999</v>
          </cell>
          <cell r="I33" t="str">
            <v>NE</v>
          </cell>
          <cell r="J33">
            <v>20.52</v>
          </cell>
          <cell r="K33">
            <v>0.2</v>
          </cell>
        </row>
        <row r="34">
          <cell r="B34">
            <v>23.624999999999996</v>
          </cell>
          <cell r="C34">
            <v>30.6</v>
          </cell>
          <cell r="D34">
            <v>19</v>
          </cell>
          <cell r="E34">
            <v>78.458333333333329</v>
          </cell>
          <cell r="F34">
            <v>95</v>
          </cell>
          <cell r="G34">
            <v>49</v>
          </cell>
          <cell r="H34">
            <v>18.36</v>
          </cell>
          <cell r="I34" t="str">
            <v>NE</v>
          </cell>
          <cell r="J34">
            <v>32.04</v>
          </cell>
          <cell r="K34">
            <v>0.2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26.650000000000002</v>
          </cell>
          <cell r="C5">
            <v>34.1</v>
          </cell>
          <cell r="D5">
            <v>21.6</v>
          </cell>
          <cell r="E5">
            <v>73.625</v>
          </cell>
          <cell r="F5">
            <v>88</v>
          </cell>
          <cell r="G5">
            <v>49</v>
          </cell>
          <cell r="H5">
            <v>6.12</v>
          </cell>
          <cell r="I5" t="str">
            <v>SE</v>
          </cell>
          <cell r="J5">
            <v>19.079999999999998</v>
          </cell>
          <cell r="K5" t="str">
            <v>*</v>
          </cell>
        </row>
        <row r="6">
          <cell r="B6">
            <v>27.279166666666665</v>
          </cell>
          <cell r="C6">
            <v>34.1</v>
          </cell>
          <cell r="D6">
            <v>23.2</v>
          </cell>
          <cell r="E6">
            <v>74.916666666666671</v>
          </cell>
          <cell r="F6">
            <v>87</v>
          </cell>
          <cell r="G6">
            <v>56</v>
          </cell>
          <cell r="H6">
            <v>12.96</v>
          </cell>
          <cell r="I6" t="str">
            <v>NE</v>
          </cell>
          <cell r="J6">
            <v>35.64</v>
          </cell>
          <cell r="K6" t="str">
            <v>*</v>
          </cell>
        </row>
        <row r="7">
          <cell r="B7">
            <v>25.224999999999998</v>
          </cell>
          <cell r="C7">
            <v>27</v>
          </cell>
          <cell r="D7">
            <v>23.3</v>
          </cell>
          <cell r="E7">
            <v>82.208333333333329</v>
          </cell>
          <cell r="F7">
            <v>87</v>
          </cell>
          <cell r="G7">
            <v>74</v>
          </cell>
          <cell r="H7">
            <v>12.6</v>
          </cell>
          <cell r="I7" t="str">
            <v>S</v>
          </cell>
          <cell r="J7">
            <v>43.2</v>
          </cell>
          <cell r="K7" t="str">
            <v>*</v>
          </cell>
        </row>
        <row r="8">
          <cell r="B8">
            <v>25.974999999999998</v>
          </cell>
          <cell r="C8">
            <v>33.200000000000003</v>
          </cell>
          <cell r="D8">
            <v>21.1</v>
          </cell>
          <cell r="E8">
            <v>78.5</v>
          </cell>
          <cell r="F8">
            <v>90</v>
          </cell>
          <cell r="G8">
            <v>54</v>
          </cell>
          <cell r="H8">
            <v>12.24</v>
          </cell>
          <cell r="I8" t="str">
            <v>NO</v>
          </cell>
          <cell r="J8">
            <v>30.6</v>
          </cell>
          <cell r="K8" t="str">
            <v>*</v>
          </cell>
        </row>
        <row r="9">
          <cell r="B9">
            <v>26.254166666666666</v>
          </cell>
          <cell r="C9">
            <v>32.9</v>
          </cell>
          <cell r="D9">
            <v>22.2</v>
          </cell>
          <cell r="E9">
            <v>77.833333333333329</v>
          </cell>
          <cell r="F9">
            <v>88</v>
          </cell>
          <cell r="G9">
            <v>59</v>
          </cell>
          <cell r="H9">
            <v>19.079999999999998</v>
          </cell>
          <cell r="I9" t="str">
            <v>O</v>
          </cell>
          <cell r="J9">
            <v>35.28</v>
          </cell>
          <cell r="K9" t="str">
            <v>*</v>
          </cell>
        </row>
        <row r="10">
          <cell r="B10">
            <v>23.395833333333332</v>
          </cell>
          <cell r="C10">
            <v>25.8</v>
          </cell>
          <cell r="D10">
            <v>21.3</v>
          </cell>
          <cell r="E10">
            <v>84.166666666666671</v>
          </cell>
          <cell r="F10">
            <v>89</v>
          </cell>
          <cell r="G10">
            <v>77</v>
          </cell>
          <cell r="H10">
            <v>15.840000000000002</v>
          </cell>
          <cell r="I10" t="str">
            <v>O</v>
          </cell>
          <cell r="J10">
            <v>30.240000000000002</v>
          </cell>
          <cell r="K10" t="str">
            <v>*</v>
          </cell>
        </row>
        <row r="11">
          <cell r="B11">
            <v>22.5625</v>
          </cell>
          <cell r="C11">
            <v>26</v>
          </cell>
          <cell r="D11">
            <v>20.6</v>
          </cell>
          <cell r="E11">
            <v>83.708333333333329</v>
          </cell>
          <cell r="F11">
            <v>88</v>
          </cell>
          <cell r="G11">
            <v>79</v>
          </cell>
          <cell r="H11">
            <v>12.24</v>
          </cell>
          <cell r="I11" t="str">
            <v>O</v>
          </cell>
          <cell r="J11">
            <v>26.28</v>
          </cell>
          <cell r="K11" t="str">
            <v>*</v>
          </cell>
        </row>
        <row r="12">
          <cell r="B12">
            <v>23.695833333333329</v>
          </cell>
          <cell r="C12">
            <v>28.5</v>
          </cell>
          <cell r="D12">
            <v>20</v>
          </cell>
          <cell r="E12">
            <v>81.708333333333329</v>
          </cell>
          <cell r="F12">
            <v>89</v>
          </cell>
          <cell r="G12">
            <v>71</v>
          </cell>
          <cell r="H12">
            <v>6.48</v>
          </cell>
          <cell r="I12" t="str">
            <v>SO</v>
          </cell>
          <cell r="J12">
            <v>20.88</v>
          </cell>
          <cell r="K12" t="str">
            <v>*</v>
          </cell>
        </row>
        <row r="13">
          <cell r="B13">
            <v>25.195833333333326</v>
          </cell>
          <cell r="C13">
            <v>31.8</v>
          </cell>
          <cell r="D13">
            <v>21.1</v>
          </cell>
          <cell r="E13">
            <v>76.25</v>
          </cell>
          <cell r="F13">
            <v>86</v>
          </cell>
          <cell r="G13">
            <v>59</v>
          </cell>
          <cell r="H13">
            <v>10.8</v>
          </cell>
          <cell r="I13" t="str">
            <v>SE</v>
          </cell>
          <cell r="J13">
            <v>22.32</v>
          </cell>
          <cell r="K13" t="str">
            <v>*</v>
          </cell>
        </row>
        <row r="14">
          <cell r="B14">
            <v>26.691666666666666</v>
          </cell>
          <cell r="C14">
            <v>33.4</v>
          </cell>
          <cell r="D14">
            <v>21.9</v>
          </cell>
          <cell r="E14">
            <v>75.666666666666671</v>
          </cell>
          <cell r="F14">
            <v>88</v>
          </cell>
          <cell r="G14">
            <v>51</v>
          </cell>
          <cell r="H14">
            <v>10.44</v>
          </cell>
          <cell r="I14" t="str">
            <v>S</v>
          </cell>
          <cell r="J14">
            <v>22.68</v>
          </cell>
          <cell r="K14" t="str">
            <v>*</v>
          </cell>
        </row>
        <row r="15">
          <cell r="B15">
            <v>25.241666666666674</v>
          </cell>
          <cell r="C15">
            <v>28.8</v>
          </cell>
          <cell r="D15">
            <v>22.8</v>
          </cell>
          <cell r="E15">
            <v>82.083333333333329</v>
          </cell>
          <cell r="F15">
            <v>89</v>
          </cell>
          <cell r="G15">
            <v>67</v>
          </cell>
          <cell r="H15">
            <v>7.9200000000000008</v>
          </cell>
          <cell r="I15" t="str">
            <v>O</v>
          </cell>
          <cell r="J15">
            <v>18</v>
          </cell>
          <cell r="K15" t="str">
            <v>*</v>
          </cell>
        </row>
        <row r="16">
          <cell r="B16">
            <v>25.775000000000002</v>
          </cell>
          <cell r="C16">
            <v>31.7</v>
          </cell>
          <cell r="D16">
            <v>22.5</v>
          </cell>
          <cell r="E16">
            <v>80.208333333333329</v>
          </cell>
          <cell r="F16">
            <v>90</v>
          </cell>
          <cell r="G16">
            <v>62</v>
          </cell>
          <cell r="H16">
            <v>7.2</v>
          </cell>
          <cell r="I16" t="str">
            <v>SE</v>
          </cell>
          <cell r="J16">
            <v>18</v>
          </cell>
          <cell r="K16" t="str">
            <v>*</v>
          </cell>
        </row>
        <row r="17">
          <cell r="B17">
            <v>26</v>
          </cell>
          <cell r="C17">
            <v>32.4</v>
          </cell>
          <cell r="D17">
            <v>23.1</v>
          </cell>
          <cell r="E17">
            <v>80.75</v>
          </cell>
          <cell r="F17">
            <v>89</v>
          </cell>
          <cell r="G17">
            <v>64</v>
          </cell>
          <cell r="H17">
            <v>9</v>
          </cell>
          <cell r="I17" t="str">
            <v>NE</v>
          </cell>
          <cell r="J17">
            <v>22.32</v>
          </cell>
          <cell r="K17" t="str">
            <v>*</v>
          </cell>
        </row>
        <row r="18">
          <cell r="B18">
            <v>26.637499999999999</v>
          </cell>
          <cell r="C18">
            <v>32.299999999999997</v>
          </cell>
          <cell r="D18">
            <v>23</v>
          </cell>
          <cell r="E18">
            <v>79.916666666666671</v>
          </cell>
          <cell r="F18">
            <v>89</v>
          </cell>
          <cell r="G18">
            <v>64</v>
          </cell>
          <cell r="H18">
            <v>2.52</v>
          </cell>
          <cell r="I18" t="str">
            <v>S</v>
          </cell>
          <cell r="J18">
            <v>18.36</v>
          </cell>
          <cell r="K18" t="str">
            <v>*</v>
          </cell>
        </row>
        <row r="19">
          <cell r="B19">
            <v>27.108333333333334</v>
          </cell>
          <cell r="C19">
            <v>33.6</v>
          </cell>
          <cell r="D19">
            <v>22.6</v>
          </cell>
          <cell r="E19">
            <v>77.958333333333329</v>
          </cell>
          <cell r="F19">
            <v>88</v>
          </cell>
          <cell r="G19">
            <v>58</v>
          </cell>
          <cell r="H19">
            <v>4.32</v>
          </cell>
          <cell r="I19" t="str">
            <v>L</v>
          </cell>
          <cell r="J19">
            <v>16.920000000000002</v>
          </cell>
          <cell r="K19" t="str">
            <v>*</v>
          </cell>
        </row>
        <row r="20">
          <cell r="B20">
            <v>25.966666666666665</v>
          </cell>
          <cell r="C20">
            <v>30.7</v>
          </cell>
          <cell r="D20">
            <v>22.2</v>
          </cell>
          <cell r="E20">
            <v>80.458333333333329</v>
          </cell>
          <cell r="F20">
            <v>89</v>
          </cell>
          <cell r="G20">
            <v>69</v>
          </cell>
          <cell r="H20">
            <v>4.6800000000000006</v>
          </cell>
          <cell r="I20" t="str">
            <v>SE</v>
          </cell>
          <cell r="J20">
            <v>17.64</v>
          </cell>
          <cell r="K20" t="str">
            <v>*</v>
          </cell>
        </row>
        <row r="21">
          <cell r="B21">
            <v>26.333333333333339</v>
          </cell>
          <cell r="C21">
            <v>32</v>
          </cell>
          <cell r="D21">
            <v>22.3</v>
          </cell>
          <cell r="E21">
            <v>79.791666666666671</v>
          </cell>
          <cell r="F21">
            <v>90</v>
          </cell>
          <cell r="G21">
            <v>59</v>
          </cell>
          <cell r="H21">
            <v>3.9600000000000004</v>
          </cell>
          <cell r="I21" t="str">
            <v>L</v>
          </cell>
          <cell r="J21">
            <v>12.96</v>
          </cell>
          <cell r="K21" t="str">
            <v>*</v>
          </cell>
        </row>
        <row r="22">
          <cell r="B22">
            <v>27.008333333333336</v>
          </cell>
          <cell r="C22">
            <v>33.4</v>
          </cell>
          <cell r="D22">
            <v>22.7</v>
          </cell>
          <cell r="E22">
            <v>76.75</v>
          </cell>
          <cell r="F22">
            <v>89</v>
          </cell>
          <cell r="G22">
            <v>54</v>
          </cell>
          <cell r="H22">
            <v>7.2</v>
          </cell>
          <cell r="I22" t="str">
            <v>O</v>
          </cell>
          <cell r="J22">
            <v>20.88</v>
          </cell>
          <cell r="K22" t="str">
            <v>*</v>
          </cell>
        </row>
        <row r="23">
          <cell r="B23">
            <v>26.791666666666668</v>
          </cell>
          <cell r="C23">
            <v>33.9</v>
          </cell>
          <cell r="D23">
            <v>21.9</v>
          </cell>
          <cell r="E23">
            <v>75.875</v>
          </cell>
          <cell r="F23">
            <v>88</v>
          </cell>
          <cell r="G23">
            <v>55</v>
          </cell>
          <cell r="H23">
            <v>8.2799999999999994</v>
          </cell>
          <cell r="I23" t="str">
            <v>NE</v>
          </cell>
          <cell r="J23">
            <v>22.32</v>
          </cell>
          <cell r="K23" t="str">
            <v>*</v>
          </cell>
        </row>
        <row r="24">
          <cell r="B24">
            <v>27.104166666666661</v>
          </cell>
          <cell r="C24">
            <v>34.5</v>
          </cell>
          <cell r="D24">
            <v>22</v>
          </cell>
          <cell r="E24">
            <v>74.041666666666671</v>
          </cell>
          <cell r="F24">
            <v>88</v>
          </cell>
          <cell r="G24">
            <v>51</v>
          </cell>
          <cell r="H24">
            <v>10.08</v>
          </cell>
          <cell r="I24" t="str">
            <v>SE</v>
          </cell>
          <cell r="J24">
            <v>21.6</v>
          </cell>
          <cell r="K24" t="str">
            <v>*</v>
          </cell>
        </row>
        <row r="25">
          <cell r="B25">
            <v>26.920833333333334</v>
          </cell>
          <cell r="C25">
            <v>33.4</v>
          </cell>
          <cell r="D25">
            <v>22</v>
          </cell>
          <cell r="E25">
            <v>76.041666666666671</v>
          </cell>
          <cell r="F25">
            <v>88</v>
          </cell>
          <cell r="G25">
            <v>56</v>
          </cell>
          <cell r="H25">
            <v>9.7200000000000006</v>
          </cell>
          <cell r="I25" t="str">
            <v>N</v>
          </cell>
          <cell r="J25">
            <v>23.400000000000002</v>
          </cell>
          <cell r="K25" t="str">
            <v>*</v>
          </cell>
        </row>
        <row r="26">
          <cell r="B26">
            <v>23.675000000000001</v>
          </cell>
          <cell r="C26">
            <v>26.3</v>
          </cell>
          <cell r="D26">
            <v>21.5</v>
          </cell>
          <cell r="E26">
            <v>85.541666666666671</v>
          </cell>
          <cell r="F26">
            <v>89</v>
          </cell>
          <cell r="G26">
            <v>74</v>
          </cell>
          <cell r="H26">
            <v>8.64</v>
          </cell>
          <cell r="I26" t="str">
            <v>L</v>
          </cell>
          <cell r="J26">
            <v>43.56</v>
          </cell>
          <cell r="K26" t="str">
            <v>*</v>
          </cell>
        </row>
        <row r="27">
          <cell r="B27">
            <v>25.254166666666666</v>
          </cell>
          <cell r="C27">
            <v>31.8</v>
          </cell>
          <cell r="D27">
            <v>21.6</v>
          </cell>
          <cell r="E27">
            <v>83.416666666666671</v>
          </cell>
          <cell r="F27">
            <v>92</v>
          </cell>
          <cell r="G27">
            <v>62</v>
          </cell>
          <cell r="H27">
            <v>4.6800000000000006</v>
          </cell>
          <cell r="I27" t="str">
            <v>L</v>
          </cell>
          <cell r="J27">
            <v>15.120000000000001</v>
          </cell>
          <cell r="K27" t="str">
            <v>*</v>
          </cell>
        </row>
        <row r="28">
          <cell r="B28">
            <v>26.962500000000002</v>
          </cell>
          <cell r="C28">
            <v>33.799999999999997</v>
          </cell>
          <cell r="D28">
            <v>22.3</v>
          </cell>
          <cell r="E28">
            <v>76.833333333333329</v>
          </cell>
          <cell r="F28">
            <v>89</v>
          </cell>
          <cell r="G28">
            <v>51</v>
          </cell>
          <cell r="H28">
            <v>7.9200000000000008</v>
          </cell>
          <cell r="I28" t="str">
            <v>SE</v>
          </cell>
          <cell r="J28">
            <v>19.8</v>
          </cell>
          <cell r="K28" t="str">
            <v>*</v>
          </cell>
        </row>
        <row r="29">
          <cell r="B29">
            <v>26.966666666666665</v>
          </cell>
          <cell r="C29">
            <v>33.799999999999997</v>
          </cell>
          <cell r="D29">
            <v>22.3</v>
          </cell>
          <cell r="E29">
            <v>75.916666666666671</v>
          </cell>
          <cell r="F29">
            <v>88</v>
          </cell>
          <cell r="G29">
            <v>53</v>
          </cell>
          <cell r="H29">
            <v>6.84</v>
          </cell>
          <cell r="I29" t="str">
            <v>SE</v>
          </cell>
          <cell r="J29">
            <v>24.840000000000003</v>
          </cell>
          <cell r="K29" t="str">
            <v>*</v>
          </cell>
        </row>
        <row r="30">
          <cell r="B30">
            <v>26.833333333333332</v>
          </cell>
          <cell r="C30">
            <v>33.5</v>
          </cell>
          <cell r="D30">
            <v>22.4</v>
          </cell>
          <cell r="E30">
            <v>75.041666666666671</v>
          </cell>
          <cell r="F30">
            <v>89</v>
          </cell>
          <cell r="G30">
            <v>51</v>
          </cell>
          <cell r="H30">
            <v>6.48</v>
          </cell>
          <cell r="I30" t="str">
            <v>L</v>
          </cell>
          <cell r="J30">
            <v>16.559999999999999</v>
          </cell>
          <cell r="K30" t="str">
            <v>*</v>
          </cell>
        </row>
        <row r="31">
          <cell r="B31">
            <v>26.05</v>
          </cell>
          <cell r="C31">
            <v>33.200000000000003</v>
          </cell>
          <cell r="D31">
            <v>21.2</v>
          </cell>
          <cell r="E31">
            <v>75.958333333333329</v>
          </cell>
          <cell r="F31">
            <v>89</v>
          </cell>
          <cell r="G31">
            <v>52</v>
          </cell>
          <cell r="H31">
            <v>11.520000000000001</v>
          </cell>
          <cell r="I31" t="str">
            <v>O</v>
          </cell>
          <cell r="J31">
            <v>24.48</v>
          </cell>
          <cell r="K31" t="str">
            <v>*</v>
          </cell>
        </row>
        <row r="32">
          <cell r="B32">
            <v>25.579166666666666</v>
          </cell>
          <cell r="C32">
            <v>30</v>
          </cell>
          <cell r="D32">
            <v>23</v>
          </cell>
          <cell r="E32">
            <v>81.583333333333329</v>
          </cell>
          <cell r="F32">
            <v>88</v>
          </cell>
          <cell r="G32">
            <v>70</v>
          </cell>
          <cell r="H32">
            <v>12.6</v>
          </cell>
          <cell r="I32" t="str">
            <v>NO</v>
          </cell>
          <cell r="J32">
            <v>27.36</v>
          </cell>
          <cell r="K32" t="str">
            <v>*</v>
          </cell>
        </row>
        <row r="33">
          <cell r="B33">
            <v>25.525000000000002</v>
          </cell>
          <cell r="C33">
            <v>31.7</v>
          </cell>
          <cell r="D33">
            <v>21.9</v>
          </cell>
          <cell r="E33">
            <v>81.666666666666671</v>
          </cell>
          <cell r="F33">
            <v>90</v>
          </cell>
          <cell r="G33">
            <v>62</v>
          </cell>
          <cell r="H33">
            <v>4.6800000000000006</v>
          </cell>
          <cell r="I33" t="str">
            <v>SE</v>
          </cell>
          <cell r="J33">
            <v>14.4</v>
          </cell>
          <cell r="K33" t="str">
            <v>*</v>
          </cell>
        </row>
        <row r="34">
          <cell r="B34">
            <v>25.012499999999999</v>
          </cell>
          <cell r="C34">
            <v>32.6</v>
          </cell>
          <cell r="D34">
            <v>21.6</v>
          </cell>
          <cell r="E34">
            <v>81.291666666666671</v>
          </cell>
          <cell r="F34">
            <v>90</v>
          </cell>
          <cell r="G34">
            <v>63</v>
          </cell>
          <cell r="H34">
            <v>10.44</v>
          </cell>
          <cell r="I34" t="str">
            <v>L</v>
          </cell>
          <cell r="J34">
            <v>32.76</v>
          </cell>
          <cell r="K34" t="str">
            <v>*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>
        <row r="5">
          <cell r="B5">
            <v>24.287499999999994</v>
          </cell>
          <cell r="C5">
            <v>27.9</v>
          </cell>
          <cell r="D5">
            <v>21.1</v>
          </cell>
          <cell r="E5">
            <v>72.125</v>
          </cell>
          <cell r="F5">
            <v>86</v>
          </cell>
          <cell r="G5">
            <v>57</v>
          </cell>
          <cell r="H5">
            <v>13.68</v>
          </cell>
          <cell r="I5" t="str">
            <v>SO</v>
          </cell>
          <cell r="J5">
            <v>25.92</v>
          </cell>
          <cell r="K5">
            <v>0</v>
          </cell>
        </row>
        <row r="6">
          <cell r="B6">
            <v>23.450000000000003</v>
          </cell>
          <cell r="C6">
            <v>27.7</v>
          </cell>
          <cell r="D6">
            <v>21.8</v>
          </cell>
          <cell r="E6">
            <v>82.708333333333329</v>
          </cell>
          <cell r="F6">
            <v>95</v>
          </cell>
          <cell r="G6">
            <v>60</v>
          </cell>
          <cell r="H6">
            <v>13.68</v>
          </cell>
          <cell r="I6" t="str">
            <v>SO</v>
          </cell>
          <cell r="J6">
            <v>28.08</v>
          </cell>
          <cell r="K6">
            <v>12</v>
          </cell>
        </row>
        <row r="7">
          <cell r="B7">
            <v>25.110526315789475</v>
          </cell>
          <cell r="C7">
            <v>29.7</v>
          </cell>
          <cell r="D7">
            <v>21.4</v>
          </cell>
          <cell r="E7">
            <v>79.84210526315789</v>
          </cell>
          <cell r="F7">
            <v>96</v>
          </cell>
          <cell r="G7">
            <v>61</v>
          </cell>
          <cell r="H7">
            <v>7.9200000000000008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24.945833333333336</v>
          </cell>
          <cell r="C8">
            <v>30.4</v>
          </cell>
          <cell r="D8">
            <v>20.9</v>
          </cell>
          <cell r="E8">
            <v>81.25</v>
          </cell>
          <cell r="F8">
            <v>96</v>
          </cell>
          <cell r="G8">
            <v>62</v>
          </cell>
          <cell r="H8">
            <v>15.48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23.770833333333332</v>
          </cell>
          <cell r="C9">
            <v>30.5</v>
          </cell>
          <cell r="D9">
            <v>20.399999999999999</v>
          </cell>
          <cell r="E9">
            <v>85.625</v>
          </cell>
          <cell r="F9">
            <v>96</v>
          </cell>
          <cell r="G9">
            <v>61</v>
          </cell>
          <cell r="H9">
            <v>21.96</v>
          </cell>
          <cell r="I9" t="str">
            <v>SE</v>
          </cell>
          <cell r="J9">
            <v>46.080000000000005</v>
          </cell>
          <cell r="K9">
            <v>6.3999999999999995</v>
          </cell>
        </row>
        <row r="10">
          <cell r="B10">
            <v>18.954166666666669</v>
          </cell>
          <cell r="C10">
            <v>21.6</v>
          </cell>
          <cell r="D10">
            <v>16.600000000000001</v>
          </cell>
          <cell r="E10">
            <v>94.625</v>
          </cell>
          <cell r="F10">
            <v>98</v>
          </cell>
          <cell r="G10">
            <v>87</v>
          </cell>
          <cell r="H10">
            <v>14.4</v>
          </cell>
          <cell r="I10" t="str">
            <v>N</v>
          </cell>
          <cell r="J10">
            <v>29.52</v>
          </cell>
          <cell r="K10">
            <v>3.8000000000000003</v>
          </cell>
        </row>
        <row r="11">
          <cell r="B11">
            <v>20.18571428571429</v>
          </cell>
          <cell r="C11">
            <v>25.7</v>
          </cell>
          <cell r="D11">
            <v>17.3</v>
          </cell>
          <cell r="E11">
            <v>80.904761904761898</v>
          </cell>
          <cell r="F11">
            <v>96</v>
          </cell>
          <cell r="G11">
            <v>56</v>
          </cell>
          <cell r="H11">
            <v>10.08</v>
          </cell>
          <cell r="I11" t="str">
            <v>N</v>
          </cell>
          <cell r="J11">
            <v>25.2</v>
          </cell>
          <cell r="K11">
            <v>0</v>
          </cell>
        </row>
        <row r="12">
          <cell r="B12">
            <v>19.55</v>
          </cell>
          <cell r="C12">
            <v>26.8</v>
          </cell>
          <cell r="D12">
            <v>14</v>
          </cell>
          <cell r="E12">
            <v>77.375</v>
          </cell>
          <cell r="F12">
            <v>96</v>
          </cell>
          <cell r="G12">
            <v>48</v>
          </cell>
          <cell r="H12">
            <v>11.520000000000001</v>
          </cell>
          <cell r="I12" t="str">
            <v>N</v>
          </cell>
          <cell r="J12">
            <v>29.880000000000003</v>
          </cell>
          <cell r="K12">
            <v>0.2</v>
          </cell>
        </row>
        <row r="13">
          <cell r="B13">
            <v>21.233333333333338</v>
          </cell>
          <cell r="C13">
            <v>28</v>
          </cell>
          <cell r="D13">
            <v>15.5</v>
          </cell>
          <cell r="E13">
            <v>74.625</v>
          </cell>
          <cell r="F13">
            <v>98</v>
          </cell>
          <cell r="G13">
            <v>43</v>
          </cell>
          <cell r="H13">
            <v>11.16</v>
          </cell>
          <cell r="I13" t="str">
            <v>N</v>
          </cell>
          <cell r="J13">
            <v>25.92</v>
          </cell>
          <cell r="K13">
            <v>0.2</v>
          </cell>
        </row>
        <row r="14">
          <cell r="B14">
            <v>23.062500000000004</v>
          </cell>
          <cell r="C14">
            <v>28.7</v>
          </cell>
          <cell r="D14">
            <v>18.2</v>
          </cell>
          <cell r="E14">
            <v>70.75</v>
          </cell>
          <cell r="F14">
            <v>95</v>
          </cell>
          <cell r="G14">
            <v>50</v>
          </cell>
          <cell r="H14">
            <v>16.2</v>
          </cell>
          <cell r="I14" t="str">
            <v>SO</v>
          </cell>
          <cell r="J14">
            <v>32.76</v>
          </cell>
          <cell r="K14">
            <v>0</v>
          </cell>
        </row>
        <row r="15">
          <cell r="B15">
            <v>23.645833333333329</v>
          </cell>
          <cell r="C15">
            <v>29.1</v>
          </cell>
          <cell r="D15">
            <v>18.899999999999999</v>
          </cell>
          <cell r="E15">
            <v>67.625</v>
          </cell>
          <cell r="F15">
            <v>85</v>
          </cell>
          <cell r="G15">
            <v>42</v>
          </cell>
          <cell r="H15">
            <v>10.08</v>
          </cell>
          <cell r="I15" t="str">
            <v>NO</v>
          </cell>
          <cell r="J15">
            <v>24.840000000000003</v>
          </cell>
          <cell r="K15">
            <v>0</v>
          </cell>
        </row>
        <row r="16">
          <cell r="B16">
            <v>23.637500000000003</v>
          </cell>
          <cell r="C16">
            <v>30</v>
          </cell>
          <cell r="D16">
            <v>17.399999999999999</v>
          </cell>
          <cell r="E16">
            <v>67.25</v>
          </cell>
          <cell r="F16">
            <v>94</v>
          </cell>
          <cell r="G16">
            <v>41</v>
          </cell>
          <cell r="H16">
            <v>10.44</v>
          </cell>
          <cell r="I16" t="str">
            <v>NO</v>
          </cell>
          <cell r="J16">
            <v>21.240000000000002</v>
          </cell>
          <cell r="K16">
            <v>0</v>
          </cell>
        </row>
        <row r="17">
          <cell r="B17">
            <v>24.420833333333331</v>
          </cell>
          <cell r="C17">
            <v>29.7</v>
          </cell>
          <cell r="D17">
            <v>18.7</v>
          </cell>
          <cell r="E17">
            <v>68.5</v>
          </cell>
          <cell r="F17">
            <v>90</v>
          </cell>
          <cell r="G17">
            <v>53</v>
          </cell>
          <cell r="H17">
            <v>9</v>
          </cell>
          <cell r="I17" t="str">
            <v>O</v>
          </cell>
          <cell r="J17">
            <v>18</v>
          </cell>
          <cell r="K17">
            <v>0</v>
          </cell>
        </row>
        <row r="18">
          <cell r="B18">
            <v>24.1875</v>
          </cell>
          <cell r="C18">
            <v>29.6</v>
          </cell>
          <cell r="D18">
            <v>21.2</v>
          </cell>
          <cell r="E18">
            <v>83.791666666666671</v>
          </cell>
          <cell r="F18">
            <v>97</v>
          </cell>
          <cell r="G18">
            <v>60</v>
          </cell>
          <cell r="H18">
            <v>9.7200000000000006</v>
          </cell>
          <cell r="I18" t="str">
            <v>SO</v>
          </cell>
          <cell r="J18">
            <v>23.040000000000003</v>
          </cell>
          <cell r="K18">
            <v>0</v>
          </cell>
        </row>
        <row r="19">
          <cell r="B19">
            <v>25.3125</v>
          </cell>
          <cell r="C19">
            <v>30.5</v>
          </cell>
          <cell r="D19">
            <v>21.5</v>
          </cell>
          <cell r="E19">
            <v>79</v>
          </cell>
          <cell r="F19">
            <v>96</v>
          </cell>
          <cell r="G19">
            <v>53</v>
          </cell>
          <cell r="H19">
            <v>10.08</v>
          </cell>
          <cell r="I19" t="str">
            <v>O</v>
          </cell>
          <cell r="J19">
            <v>19.079999999999998</v>
          </cell>
          <cell r="K19">
            <v>0</v>
          </cell>
        </row>
        <row r="20">
          <cell r="B20">
            <v>25.758333333333336</v>
          </cell>
          <cell r="C20">
            <v>31.1</v>
          </cell>
          <cell r="D20">
            <v>21.6</v>
          </cell>
          <cell r="E20">
            <v>72.5</v>
          </cell>
          <cell r="F20">
            <v>88</v>
          </cell>
          <cell r="G20">
            <v>50</v>
          </cell>
          <cell r="H20">
            <v>10.8</v>
          </cell>
          <cell r="I20" t="str">
            <v>SO</v>
          </cell>
          <cell r="J20">
            <v>21.6</v>
          </cell>
          <cell r="K20">
            <v>0</v>
          </cell>
        </row>
        <row r="21">
          <cell r="B21">
            <v>24.745833333333326</v>
          </cell>
          <cell r="C21">
            <v>31.1</v>
          </cell>
          <cell r="D21">
            <v>19.600000000000001</v>
          </cell>
          <cell r="E21">
            <v>73.708333333333329</v>
          </cell>
          <cell r="F21">
            <v>96</v>
          </cell>
          <cell r="G21">
            <v>44</v>
          </cell>
          <cell r="H21">
            <v>9.7200000000000006</v>
          </cell>
          <cell r="I21" t="str">
            <v>N</v>
          </cell>
          <cell r="J21">
            <v>18</v>
          </cell>
          <cell r="K21">
            <v>0</v>
          </cell>
        </row>
        <row r="22">
          <cell r="B22">
            <v>24.245833333333334</v>
          </cell>
          <cell r="C22">
            <v>30.3</v>
          </cell>
          <cell r="D22">
            <v>17.600000000000001</v>
          </cell>
          <cell r="E22">
            <v>65.333333333333329</v>
          </cell>
          <cell r="F22">
            <v>89</v>
          </cell>
          <cell r="G22">
            <v>45</v>
          </cell>
          <cell r="H22">
            <v>9.3600000000000012</v>
          </cell>
          <cell r="I22" t="str">
            <v>NO</v>
          </cell>
          <cell r="J22">
            <v>23.040000000000003</v>
          </cell>
          <cell r="K22">
            <v>0</v>
          </cell>
        </row>
        <row r="23">
          <cell r="B23">
            <v>26.625</v>
          </cell>
          <cell r="C23">
            <v>31.8</v>
          </cell>
          <cell r="D23">
            <v>21.5</v>
          </cell>
          <cell r="E23">
            <v>61.916666666666664</v>
          </cell>
          <cell r="F23">
            <v>78</v>
          </cell>
          <cell r="G23">
            <v>48</v>
          </cell>
          <cell r="H23">
            <v>11.16</v>
          </cell>
          <cell r="I23" t="str">
            <v>SO</v>
          </cell>
          <cell r="J23">
            <v>25.56</v>
          </cell>
          <cell r="K23">
            <v>0</v>
          </cell>
        </row>
        <row r="24">
          <cell r="B24">
            <v>26.549999999999994</v>
          </cell>
          <cell r="C24">
            <v>32.9</v>
          </cell>
          <cell r="D24">
            <v>21.3</v>
          </cell>
          <cell r="E24">
            <v>70.125</v>
          </cell>
          <cell r="F24">
            <v>85</v>
          </cell>
          <cell r="G24">
            <v>50</v>
          </cell>
          <cell r="H24">
            <v>15.840000000000002</v>
          </cell>
          <cell r="I24" t="str">
            <v>S</v>
          </cell>
          <cell r="J24">
            <v>29.16</v>
          </cell>
          <cell r="K24">
            <v>0</v>
          </cell>
        </row>
        <row r="25">
          <cell r="B25">
            <v>23.216666666666669</v>
          </cell>
          <cell r="C25">
            <v>27.9</v>
          </cell>
          <cell r="D25">
            <v>19.7</v>
          </cell>
          <cell r="E25">
            <v>82.875</v>
          </cell>
          <cell r="F25">
            <v>94</v>
          </cell>
          <cell r="G25">
            <v>70</v>
          </cell>
          <cell r="H25">
            <v>16.559999999999999</v>
          </cell>
          <cell r="I25" t="str">
            <v>SO</v>
          </cell>
          <cell r="J25">
            <v>42.12</v>
          </cell>
          <cell r="K25">
            <v>0.4</v>
          </cell>
        </row>
        <row r="26">
          <cell r="B26">
            <v>21.094736842105263</v>
          </cell>
          <cell r="C26">
            <v>23.7</v>
          </cell>
          <cell r="D26">
            <v>19</v>
          </cell>
          <cell r="E26">
            <v>89.631578947368425</v>
          </cell>
          <cell r="F26">
            <v>97</v>
          </cell>
          <cell r="G26">
            <v>79</v>
          </cell>
          <cell r="H26">
            <v>15.840000000000002</v>
          </cell>
          <cell r="I26" t="str">
            <v>S</v>
          </cell>
          <cell r="J26">
            <v>32.4</v>
          </cell>
          <cell r="K26">
            <v>21</v>
          </cell>
        </row>
        <row r="27">
          <cell r="B27">
            <v>24.073913043478257</v>
          </cell>
          <cell r="C27">
            <v>29.5</v>
          </cell>
          <cell r="D27">
            <v>20.5</v>
          </cell>
          <cell r="E27">
            <v>80.260869565217391</v>
          </cell>
          <cell r="F27">
            <v>92</v>
          </cell>
          <cell r="G27">
            <v>60</v>
          </cell>
          <cell r="H27">
            <v>9.7200000000000006</v>
          </cell>
          <cell r="I27" t="str">
            <v>SO</v>
          </cell>
          <cell r="J27">
            <v>20.52</v>
          </cell>
          <cell r="K27">
            <v>0</v>
          </cell>
        </row>
        <row r="28">
          <cell r="B28">
            <v>25.533333333333335</v>
          </cell>
          <cell r="C28">
            <v>30.6</v>
          </cell>
          <cell r="D28">
            <v>21.4</v>
          </cell>
          <cell r="E28">
            <v>75.25</v>
          </cell>
          <cell r="F28">
            <v>91</v>
          </cell>
          <cell r="G28">
            <v>54</v>
          </cell>
          <cell r="H28">
            <v>11.879999999999999</v>
          </cell>
          <cell r="I28" t="str">
            <v>SO</v>
          </cell>
          <cell r="J28">
            <v>20.52</v>
          </cell>
          <cell r="K28">
            <v>0</v>
          </cell>
        </row>
        <row r="29">
          <cell r="B29">
            <v>25.979166666666661</v>
          </cell>
          <cell r="C29">
            <v>31.8</v>
          </cell>
          <cell r="D29">
            <v>21.3</v>
          </cell>
          <cell r="E29">
            <v>72.958333333333329</v>
          </cell>
          <cell r="F29">
            <v>89</v>
          </cell>
          <cell r="G29">
            <v>49</v>
          </cell>
          <cell r="H29">
            <v>12.6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26.116666666666671</v>
          </cell>
          <cell r="C30">
            <v>32</v>
          </cell>
          <cell r="D30">
            <v>21.6</v>
          </cell>
          <cell r="E30">
            <v>72.958333333333329</v>
          </cell>
          <cell r="F30">
            <v>90</v>
          </cell>
          <cell r="G30">
            <v>51</v>
          </cell>
          <cell r="H30">
            <v>11.16</v>
          </cell>
          <cell r="I30" t="str">
            <v>S</v>
          </cell>
          <cell r="J30">
            <v>28.8</v>
          </cell>
          <cell r="K30">
            <v>0</v>
          </cell>
        </row>
        <row r="31">
          <cell r="B31">
            <v>24.945833333333336</v>
          </cell>
          <cell r="C31">
            <v>30.5</v>
          </cell>
          <cell r="D31">
            <v>21.1</v>
          </cell>
          <cell r="E31">
            <v>81.208333333333329</v>
          </cell>
          <cell r="F31">
            <v>95</v>
          </cell>
          <cell r="G31">
            <v>57</v>
          </cell>
          <cell r="H31">
            <v>11.879999999999999</v>
          </cell>
          <cell r="I31" t="str">
            <v>NO</v>
          </cell>
          <cell r="J31">
            <v>33.480000000000004</v>
          </cell>
          <cell r="K31">
            <v>1.2</v>
          </cell>
        </row>
        <row r="32">
          <cell r="B32">
            <v>23.354166666666668</v>
          </cell>
          <cell r="C32">
            <v>28</v>
          </cell>
          <cell r="D32">
            <v>21.1</v>
          </cell>
          <cell r="E32">
            <v>84.583333333333329</v>
          </cell>
          <cell r="F32">
            <v>97</v>
          </cell>
          <cell r="G32">
            <v>62</v>
          </cell>
          <cell r="H32">
            <v>10.08</v>
          </cell>
          <cell r="I32" t="str">
            <v>NE</v>
          </cell>
          <cell r="J32">
            <v>32.4</v>
          </cell>
          <cell r="K32">
            <v>0.60000000000000009</v>
          </cell>
        </row>
        <row r="33">
          <cell r="B33">
            <v>21.929166666666664</v>
          </cell>
          <cell r="C33">
            <v>27.7</v>
          </cell>
          <cell r="D33">
            <v>16.7</v>
          </cell>
          <cell r="E33">
            <v>83</v>
          </cell>
          <cell r="F33">
            <v>98</v>
          </cell>
          <cell r="G33">
            <v>62</v>
          </cell>
          <cell r="H33">
            <v>7.2</v>
          </cell>
          <cell r="I33" t="str">
            <v>N</v>
          </cell>
          <cell r="J33">
            <v>16.559999999999999</v>
          </cell>
          <cell r="K33">
            <v>0</v>
          </cell>
        </row>
        <row r="34">
          <cell r="B34">
            <v>23.829166666666666</v>
          </cell>
          <cell r="C34">
            <v>30</v>
          </cell>
          <cell r="D34">
            <v>19.600000000000001</v>
          </cell>
          <cell r="E34">
            <v>78.083333333333329</v>
          </cell>
          <cell r="F34">
            <v>94</v>
          </cell>
          <cell r="G34">
            <v>57</v>
          </cell>
          <cell r="H34">
            <v>15.120000000000001</v>
          </cell>
          <cell r="I34" t="str">
            <v>SO</v>
          </cell>
          <cell r="J34">
            <v>31.319999999999997</v>
          </cell>
          <cell r="K34">
            <v>3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21.712500000000002</v>
          </cell>
          <cell r="C5">
            <v>24.8</v>
          </cell>
          <cell r="D5">
            <v>19.8</v>
          </cell>
          <cell r="E5">
            <v>86.458333333333329</v>
          </cell>
          <cell r="F5">
            <v>92</v>
          </cell>
          <cell r="G5">
            <v>74</v>
          </cell>
          <cell r="H5">
            <v>9.3600000000000012</v>
          </cell>
          <cell r="I5" t="str">
            <v>SO</v>
          </cell>
          <cell r="J5">
            <v>17.28</v>
          </cell>
          <cell r="K5">
            <v>0</v>
          </cell>
        </row>
        <row r="6">
          <cell r="B6">
            <v>22.470833333333335</v>
          </cell>
          <cell r="C6">
            <v>26.6</v>
          </cell>
          <cell r="D6">
            <v>20.6</v>
          </cell>
          <cell r="E6">
            <v>89.958333333333329</v>
          </cell>
          <cell r="F6">
            <v>99</v>
          </cell>
          <cell r="G6">
            <v>66</v>
          </cell>
          <cell r="H6">
            <v>16.559999999999999</v>
          </cell>
          <cell r="I6" t="str">
            <v>SO</v>
          </cell>
          <cell r="J6">
            <v>33.119999999999997</v>
          </cell>
          <cell r="K6">
            <v>0</v>
          </cell>
        </row>
        <row r="7">
          <cell r="B7">
            <v>23.595833333333331</v>
          </cell>
          <cell r="C7">
            <v>29.8</v>
          </cell>
          <cell r="D7">
            <v>21</v>
          </cell>
          <cell r="E7">
            <v>88.541666666666671</v>
          </cell>
          <cell r="F7">
            <v>99</v>
          </cell>
          <cell r="G7">
            <v>58</v>
          </cell>
          <cell r="H7">
            <v>11.879999999999999</v>
          </cell>
          <cell r="I7" t="str">
            <v>SO</v>
          </cell>
          <cell r="J7">
            <v>24.840000000000003</v>
          </cell>
          <cell r="K7">
            <v>0</v>
          </cell>
        </row>
        <row r="8">
          <cell r="B8">
            <v>24.983333333333334</v>
          </cell>
          <cell r="C8">
            <v>31.1</v>
          </cell>
          <cell r="D8">
            <v>21</v>
          </cell>
          <cell r="E8">
            <v>83.833333333333329</v>
          </cell>
          <cell r="F8">
            <v>99</v>
          </cell>
          <cell r="G8">
            <v>53</v>
          </cell>
          <cell r="H8">
            <v>15.120000000000001</v>
          </cell>
          <cell r="I8" t="str">
            <v>SO</v>
          </cell>
          <cell r="J8">
            <v>37.800000000000004</v>
          </cell>
          <cell r="K8">
            <v>0</v>
          </cell>
        </row>
        <row r="9">
          <cell r="B9">
            <v>23.266666666666669</v>
          </cell>
          <cell r="C9">
            <v>25.9</v>
          </cell>
          <cell r="D9">
            <v>20.5</v>
          </cell>
          <cell r="E9">
            <v>85.333333333333329</v>
          </cell>
          <cell r="F9">
            <v>98</v>
          </cell>
          <cell r="G9">
            <v>76</v>
          </cell>
          <cell r="H9">
            <v>15.48</v>
          </cell>
          <cell r="I9" t="str">
            <v>SO</v>
          </cell>
          <cell r="J9">
            <v>46.080000000000005</v>
          </cell>
          <cell r="K9">
            <v>0</v>
          </cell>
        </row>
        <row r="10">
          <cell r="B10">
            <v>17.987500000000004</v>
          </cell>
          <cell r="C10">
            <v>20.7</v>
          </cell>
          <cell r="D10">
            <v>16.399999999999999</v>
          </cell>
          <cell r="E10">
            <v>92.5</v>
          </cell>
          <cell r="F10">
            <v>98</v>
          </cell>
          <cell r="G10">
            <v>85</v>
          </cell>
          <cell r="H10">
            <v>9</v>
          </cell>
          <cell r="I10" t="str">
            <v>SO</v>
          </cell>
          <cell r="J10">
            <v>27</v>
          </cell>
          <cell r="K10">
            <v>0</v>
          </cell>
        </row>
        <row r="11">
          <cell r="B11">
            <v>21.033333333333335</v>
          </cell>
          <cell r="C11">
            <v>26.2</v>
          </cell>
          <cell r="D11">
            <v>17.600000000000001</v>
          </cell>
          <cell r="E11">
            <v>74.2</v>
          </cell>
          <cell r="F11">
            <v>98</v>
          </cell>
          <cell r="G11">
            <v>46</v>
          </cell>
          <cell r="H11">
            <v>9</v>
          </cell>
          <cell r="I11" t="str">
            <v>SO</v>
          </cell>
          <cell r="J11">
            <v>27.720000000000002</v>
          </cell>
          <cell r="K11">
            <v>0</v>
          </cell>
        </row>
        <row r="12">
          <cell r="B12">
            <v>19.579166666666666</v>
          </cell>
          <cell r="C12">
            <v>28.5</v>
          </cell>
          <cell r="D12">
            <v>13.3</v>
          </cell>
          <cell r="E12">
            <v>75.833333333333329</v>
          </cell>
          <cell r="F12">
            <v>98</v>
          </cell>
          <cell r="G12">
            <v>36</v>
          </cell>
          <cell r="H12">
            <v>6.12</v>
          </cell>
          <cell r="I12" t="str">
            <v>SO</v>
          </cell>
          <cell r="J12">
            <v>20.16</v>
          </cell>
          <cell r="K12">
            <v>0</v>
          </cell>
        </row>
        <row r="13">
          <cell r="B13">
            <v>20.6875</v>
          </cell>
          <cell r="C13">
            <v>28.7</v>
          </cell>
          <cell r="D13">
            <v>14.3</v>
          </cell>
          <cell r="E13">
            <v>76.166666666666671</v>
          </cell>
          <cell r="F13">
            <v>98</v>
          </cell>
          <cell r="G13">
            <v>39</v>
          </cell>
          <cell r="H13">
            <v>12.24</v>
          </cell>
          <cell r="I13" t="str">
            <v>SO</v>
          </cell>
          <cell r="J13">
            <v>24.12</v>
          </cell>
          <cell r="K13">
            <v>0</v>
          </cell>
        </row>
        <row r="14">
          <cell r="B14">
            <v>21.708333333333339</v>
          </cell>
          <cell r="C14">
            <v>29.1</v>
          </cell>
          <cell r="D14">
            <v>16.2</v>
          </cell>
          <cell r="E14">
            <v>75.958333333333329</v>
          </cell>
          <cell r="F14">
            <v>99</v>
          </cell>
          <cell r="G14">
            <v>43</v>
          </cell>
          <cell r="H14">
            <v>13.32</v>
          </cell>
          <cell r="I14" t="str">
            <v>SO</v>
          </cell>
          <cell r="J14">
            <v>26.64</v>
          </cell>
          <cell r="K14">
            <v>0</v>
          </cell>
        </row>
        <row r="15">
          <cell r="B15">
            <v>22.045833333333331</v>
          </cell>
          <cell r="C15">
            <v>29.6</v>
          </cell>
          <cell r="D15">
            <v>15.2</v>
          </cell>
          <cell r="E15">
            <v>74.291666666666671</v>
          </cell>
          <cell r="F15">
            <v>99</v>
          </cell>
          <cell r="G15">
            <v>39</v>
          </cell>
          <cell r="H15">
            <v>9.7200000000000006</v>
          </cell>
          <cell r="I15" t="str">
            <v>SO</v>
          </cell>
          <cell r="J15">
            <v>22.32</v>
          </cell>
          <cell r="K15">
            <v>0</v>
          </cell>
        </row>
        <row r="16">
          <cell r="B16">
            <v>22.545833333333334</v>
          </cell>
          <cell r="C16">
            <v>29.8</v>
          </cell>
          <cell r="D16">
            <v>16.7</v>
          </cell>
          <cell r="E16">
            <v>72.208333333333329</v>
          </cell>
          <cell r="F16">
            <v>97</v>
          </cell>
          <cell r="G16">
            <v>37</v>
          </cell>
          <cell r="H16">
            <v>10.44</v>
          </cell>
          <cell r="I16" t="str">
            <v>SO</v>
          </cell>
          <cell r="J16">
            <v>24.48</v>
          </cell>
          <cell r="K16">
            <v>0</v>
          </cell>
        </row>
        <row r="17">
          <cell r="B17">
            <v>22.791666666666661</v>
          </cell>
          <cell r="C17">
            <v>29.3</v>
          </cell>
          <cell r="D17">
            <v>17.2</v>
          </cell>
          <cell r="E17">
            <v>76.041666666666671</v>
          </cell>
          <cell r="F17">
            <v>98</v>
          </cell>
          <cell r="G17">
            <v>48</v>
          </cell>
          <cell r="H17">
            <v>12.24</v>
          </cell>
          <cell r="I17" t="str">
            <v>SO</v>
          </cell>
          <cell r="J17">
            <v>20.16</v>
          </cell>
          <cell r="K17">
            <v>0</v>
          </cell>
        </row>
        <row r="18">
          <cell r="B18">
            <v>23.766666666666666</v>
          </cell>
          <cell r="C18">
            <v>29.3</v>
          </cell>
          <cell r="D18">
            <v>21.1</v>
          </cell>
          <cell r="E18">
            <v>83.833333333333329</v>
          </cell>
          <cell r="F18">
            <v>99</v>
          </cell>
          <cell r="G18">
            <v>58</v>
          </cell>
          <cell r="H18">
            <v>10.44</v>
          </cell>
          <cell r="I18" t="str">
            <v>SO</v>
          </cell>
          <cell r="J18">
            <v>16.559999999999999</v>
          </cell>
          <cell r="K18">
            <v>0</v>
          </cell>
        </row>
        <row r="19">
          <cell r="B19">
            <v>24.025000000000002</v>
          </cell>
          <cell r="C19">
            <v>31</v>
          </cell>
          <cell r="D19">
            <v>19.600000000000001</v>
          </cell>
          <cell r="E19">
            <v>83.041666666666671</v>
          </cell>
          <cell r="F19">
            <v>99</v>
          </cell>
          <cell r="G19">
            <v>52</v>
          </cell>
          <cell r="H19">
            <v>11.520000000000001</v>
          </cell>
          <cell r="I19" t="str">
            <v>SO</v>
          </cell>
          <cell r="J19">
            <v>21.6</v>
          </cell>
          <cell r="K19">
            <v>0</v>
          </cell>
        </row>
        <row r="20">
          <cell r="B20">
            <v>24.145833333333329</v>
          </cell>
          <cell r="C20">
            <v>31.8</v>
          </cell>
          <cell r="D20">
            <v>20.2</v>
          </cell>
          <cell r="E20">
            <v>81.083333333333329</v>
          </cell>
          <cell r="F20">
            <v>98</v>
          </cell>
          <cell r="G20">
            <v>47</v>
          </cell>
          <cell r="H20">
            <v>7.9200000000000008</v>
          </cell>
          <cell r="I20" t="str">
            <v>SO</v>
          </cell>
          <cell r="J20">
            <v>45</v>
          </cell>
          <cell r="K20">
            <v>0</v>
          </cell>
        </row>
        <row r="21">
          <cell r="B21">
            <v>23.345833333333335</v>
          </cell>
          <cell r="C21">
            <v>30.5</v>
          </cell>
          <cell r="D21">
            <v>19.399999999999999</v>
          </cell>
          <cell r="E21">
            <v>82.166666666666671</v>
          </cell>
          <cell r="F21">
            <v>99</v>
          </cell>
          <cell r="G21">
            <v>36</v>
          </cell>
          <cell r="H21">
            <v>5.7600000000000007</v>
          </cell>
          <cell r="I21" t="str">
            <v>SO</v>
          </cell>
          <cell r="J21">
            <v>17.28</v>
          </cell>
          <cell r="K21">
            <v>0</v>
          </cell>
        </row>
        <row r="22">
          <cell r="B22">
            <v>22.687500000000004</v>
          </cell>
          <cell r="C22">
            <v>30.8</v>
          </cell>
          <cell r="D22">
            <v>16.600000000000001</v>
          </cell>
          <cell r="E22">
            <v>70.666666666666671</v>
          </cell>
          <cell r="F22">
            <v>93</v>
          </cell>
          <cell r="G22">
            <v>38</v>
          </cell>
          <cell r="H22">
            <v>6.48</v>
          </cell>
          <cell r="I22" t="str">
            <v>SO</v>
          </cell>
          <cell r="J22">
            <v>18</v>
          </cell>
          <cell r="K22">
            <v>0</v>
          </cell>
        </row>
        <row r="23">
          <cell r="B23">
            <v>24.887499999999992</v>
          </cell>
          <cell r="C23">
            <v>32.799999999999997</v>
          </cell>
          <cell r="D23">
            <v>19.399999999999999</v>
          </cell>
          <cell r="E23">
            <v>68.375</v>
          </cell>
          <cell r="F23">
            <v>90</v>
          </cell>
          <cell r="G23">
            <v>39</v>
          </cell>
          <cell r="H23">
            <v>12.24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26.391666666666666</v>
          </cell>
          <cell r="C24">
            <v>34.200000000000003</v>
          </cell>
          <cell r="D24">
            <v>20.9</v>
          </cell>
          <cell r="E24">
            <v>70.875</v>
          </cell>
          <cell r="F24">
            <v>91</v>
          </cell>
          <cell r="G24">
            <v>39</v>
          </cell>
          <cell r="H24">
            <v>15.120000000000001</v>
          </cell>
          <cell r="I24" t="str">
            <v>SO</v>
          </cell>
          <cell r="J24">
            <v>30.240000000000002</v>
          </cell>
          <cell r="K24">
            <v>0</v>
          </cell>
        </row>
        <row r="25">
          <cell r="B25">
            <v>21.091666666666665</v>
          </cell>
          <cell r="C25">
            <v>25.5</v>
          </cell>
          <cell r="D25">
            <v>19.5</v>
          </cell>
          <cell r="E25">
            <v>90.75</v>
          </cell>
          <cell r="F25">
            <v>98</v>
          </cell>
          <cell r="G25">
            <v>74</v>
          </cell>
          <cell r="H25">
            <v>10.08</v>
          </cell>
          <cell r="I25" t="str">
            <v>SO</v>
          </cell>
          <cell r="J25">
            <v>34.92</v>
          </cell>
          <cell r="K25">
            <v>0</v>
          </cell>
        </row>
        <row r="26">
          <cell r="B26">
            <v>20.945833333333336</v>
          </cell>
          <cell r="C26">
            <v>25.9</v>
          </cell>
          <cell r="D26">
            <v>18.2</v>
          </cell>
          <cell r="E26">
            <v>89.666666666666671</v>
          </cell>
          <cell r="F26">
            <v>99</v>
          </cell>
          <cell r="G26">
            <v>66</v>
          </cell>
          <cell r="H26">
            <v>19.8</v>
          </cell>
          <cell r="I26" t="str">
            <v>SO</v>
          </cell>
          <cell r="J26">
            <v>31.319999999999997</v>
          </cell>
          <cell r="K26">
            <v>0</v>
          </cell>
        </row>
        <row r="27">
          <cell r="B27">
            <v>22.845833333333331</v>
          </cell>
          <cell r="C27">
            <v>29.2</v>
          </cell>
          <cell r="D27">
            <v>18.600000000000001</v>
          </cell>
          <cell r="E27">
            <v>85.125</v>
          </cell>
          <cell r="F27">
            <v>99</v>
          </cell>
          <cell r="G27">
            <v>58</v>
          </cell>
          <cell r="H27">
            <v>9</v>
          </cell>
          <cell r="I27" t="str">
            <v>SO</v>
          </cell>
          <cell r="J27">
            <v>18.720000000000002</v>
          </cell>
          <cell r="K27">
            <v>0</v>
          </cell>
        </row>
        <row r="28">
          <cell r="B28">
            <v>24.595833333333335</v>
          </cell>
          <cell r="C28">
            <v>30.2</v>
          </cell>
          <cell r="D28">
            <v>20.5</v>
          </cell>
          <cell r="E28">
            <v>81.666666666666671</v>
          </cell>
          <cell r="F28">
            <v>99</v>
          </cell>
          <cell r="G28">
            <v>54</v>
          </cell>
          <cell r="H28">
            <v>15.120000000000001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24.775000000000002</v>
          </cell>
          <cell r="C29">
            <v>31.5</v>
          </cell>
          <cell r="D29">
            <v>19.8</v>
          </cell>
          <cell r="E29">
            <v>80.416666666666671</v>
          </cell>
          <cell r="F29">
            <v>99</v>
          </cell>
          <cell r="G29">
            <v>50</v>
          </cell>
          <cell r="H29">
            <v>11.879999999999999</v>
          </cell>
          <cell r="I29" t="str">
            <v>SO</v>
          </cell>
          <cell r="J29">
            <v>35.28</v>
          </cell>
          <cell r="K29">
            <v>0</v>
          </cell>
        </row>
        <row r="30">
          <cell r="B30">
            <v>25.037499999999998</v>
          </cell>
          <cell r="C30">
            <v>32.299999999999997</v>
          </cell>
          <cell r="D30">
            <v>20.8</v>
          </cell>
          <cell r="E30">
            <v>79.5</v>
          </cell>
          <cell r="F30">
            <v>98</v>
          </cell>
          <cell r="G30">
            <v>47</v>
          </cell>
          <cell r="H30">
            <v>9.7200000000000006</v>
          </cell>
          <cell r="I30" t="str">
            <v>SO</v>
          </cell>
          <cell r="J30">
            <v>35.28</v>
          </cell>
          <cell r="K30">
            <v>0</v>
          </cell>
        </row>
        <row r="31">
          <cell r="B31">
            <v>23.275000000000002</v>
          </cell>
          <cell r="C31">
            <v>26.9</v>
          </cell>
          <cell r="D31">
            <v>20.6</v>
          </cell>
          <cell r="E31">
            <v>89.083333333333329</v>
          </cell>
          <cell r="F31">
            <v>99</v>
          </cell>
          <cell r="G31">
            <v>76</v>
          </cell>
          <cell r="H31">
            <v>11.520000000000001</v>
          </cell>
          <cell r="I31" t="str">
            <v>SO</v>
          </cell>
          <cell r="J31">
            <v>39.24</v>
          </cell>
          <cell r="K31">
            <v>0</v>
          </cell>
        </row>
        <row r="32">
          <cell r="B32">
            <v>21.749999999999996</v>
          </cell>
          <cell r="C32">
            <v>25.8</v>
          </cell>
          <cell r="D32">
            <v>20.2</v>
          </cell>
          <cell r="E32">
            <v>89.041666666666671</v>
          </cell>
          <cell r="F32">
            <v>99</v>
          </cell>
          <cell r="G32">
            <v>61</v>
          </cell>
          <cell r="H32">
            <v>9</v>
          </cell>
          <cell r="I32" t="str">
            <v>SO</v>
          </cell>
          <cell r="J32">
            <v>21.240000000000002</v>
          </cell>
          <cell r="K32">
            <v>0</v>
          </cell>
        </row>
        <row r="33">
          <cell r="B33">
            <v>20.145833333333332</v>
          </cell>
          <cell r="C33">
            <v>27.2</v>
          </cell>
          <cell r="D33">
            <v>14.8</v>
          </cell>
          <cell r="E33">
            <v>86.708333333333329</v>
          </cell>
          <cell r="F33">
            <v>100</v>
          </cell>
          <cell r="G33">
            <v>60</v>
          </cell>
          <cell r="H33">
            <v>8.2799999999999994</v>
          </cell>
          <cell r="I33" t="str">
            <v>SO</v>
          </cell>
          <cell r="J33">
            <v>20.52</v>
          </cell>
          <cell r="K33">
            <v>0</v>
          </cell>
        </row>
        <row r="34">
          <cell r="B34">
            <v>22.233333333333334</v>
          </cell>
          <cell r="C34">
            <v>28.2</v>
          </cell>
          <cell r="D34">
            <v>18.600000000000001</v>
          </cell>
          <cell r="E34">
            <v>86.833333333333329</v>
          </cell>
          <cell r="F34">
            <v>99</v>
          </cell>
          <cell r="G34">
            <v>61</v>
          </cell>
          <cell r="H34">
            <v>12.24</v>
          </cell>
          <cell r="I34" t="str">
            <v>SO</v>
          </cell>
          <cell r="J34">
            <v>25.92</v>
          </cell>
          <cell r="K34">
            <v>0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23.837499999999995</v>
          </cell>
          <cell r="C5">
            <v>29.1</v>
          </cell>
          <cell r="D5">
            <v>19.5</v>
          </cell>
          <cell r="E5">
            <v>78.291666666666671</v>
          </cell>
          <cell r="F5">
            <v>97</v>
          </cell>
          <cell r="G5">
            <v>55</v>
          </cell>
          <cell r="H5">
            <v>18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23.179166666666664</v>
          </cell>
          <cell r="C6">
            <v>26.9</v>
          </cell>
          <cell r="D6">
            <v>21.3</v>
          </cell>
          <cell r="E6">
            <v>86.458333333333329</v>
          </cell>
          <cell r="F6">
            <v>96</v>
          </cell>
          <cell r="G6">
            <v>64</v>
          </cell>
          <cell r="H6">
            <v>14.4</v>
          </cell>
          <cell r="I6" t="str">
            <v>L</v>
          </cell>
          <cell r="J6">
            <v>28.08</v>
          </cell>
          <cell r="K6">
            <v>0.2</v>
          </cell>
        </row>
        <row r="7">
          <cell r="B7">
            <v>24.229166666666661</v>
          </cell>
          <cell r="C7">
            <v>30.2</v>
          </cell>
          <cell r="D7">
            <v>20.5</v>
          </cell>
          <cell r="E7">
            <v>82.166666666666671</v>
          </cell>
          <cell r="F7">
            <v>96</v>
          </cell>
          <cell r="G7">
            <v>62</v>
          </cell>
          <cell r="H7">
            <v>19.079999999999998</v>
          </cell>
          <cell r="I7" t="str">
            <v>NE</v>
          </cell>
          <cell r="J7">
            <v>29.16</v>
          </cell>
          <cell r="K7">
            <v>0.2</v>
          </cell>
        </row>
        <row r="8">
          <cell r="B8">
            <v>25.55</v>
          </cell>
          <cell r="C8">
            <v>31.5</v>
          </cell>
          <cell r="D8">
            <v>21.2</v>
          </cell>
          <cell r="E8">
            <v>81.666666666666671</v>
          </cell>
          <cell r="F8">
            <v>97</v>
          </cell>
          <cell r="G8">
            <v>58</v>
          </cell>
          <cell r="H8">
            <v>27.720000000000002</v>
          </cell>
          <cell r="I8" t="str">
            <v>NE</v>
          </cell>
          <cell r="J8">
            <v>53.64</v>
          </cell>
          <cell r="K8">
            <v>7.4</v>
          </cell>
        </row>
        <row r="9">
          <cell r="B9">
            <v>23.913636363636364</v>
          </cell>
          <cell r="C9">
            <v>26.5</v>
          </cell>
          <cell r="D9">
            <v>19.5</v>
          </cell>
          <cell r="E9">
            <v>84.5</v>
          </cell>
          <cell r="F9">
            <v>98</v>
          </cell>
          <cell r="G9">
            <v>72</v>
          </cell>
          <cell r="H9">
            <v>20.52</v>
          </cell>
          <cell r="I9" t="str">
            <v>N</v>
          </cell>
          <cell r="J9">
            <v>30.96</v>
          </cell>
          <cell r="K9">
            <v>5.6000000000000005</v>
          </cell>
        </row>
        <row r="10">
          <cell r="B10">
            <v>19.513043478260872</v>
          </cell>
          <cell r="C10">
            <v>22.4</v>
          </cell>
          <cell r="D10">
            <v>17.5</v>
          </cell>
          <cell r="E10">
            <v>89.956521739130437</v>
          </cell>
          <cell r="F10">
            <v>96</v>
          </cell>
          <cell r="G10">
            <v>78</v>
          </cell>
          <cell r="H10">
            <v>18.36</v>
          </cell>
          <cell r="I10" t="str">
            <v>SO</v>
          </cell>
          <cell r="J10">
            <v>34.56</v>
          </cell>
          <cell r="K10">
            <v>1</v>
          </cell>
        </row>
        <row r="11">
          <cell r="B11">
            <v>20.591666666666665</v>
          </cell>
          <cell r="C11">
            <v>25</v>
          </cell>
          <cell r="D11">
            <v>18.5</v>
          </cell>
          <cell r="E11">
            <v>85.458333333333329</v>
          </cell>
          <cell r="F11">
            <v>96</v>
          </cell>
          <cell r="G11">
            <v>59</v>
          </cell>
          <cell r="H11">
            <v>12.6</v>
          </cell>
          <cell r="I11" t="str">
            <v>SO</v>
          </cell>
          <cell r="J11">
            <v>24.12</v>
          </cell>
          <cell r="K11">
            <v>0.2</v>
          </cell>
        </row>
        <row r="12">
          <cell r="B12">
            <v>18.987500000000001</v>
          </cell>
          <cell r="C12">
            <v>26.8</v>
          </cell>
          <cell r="D12">
            <v>12.9</v>
          </cell>
          <cell r="E12">
            <v>86.416666666666671</v>
          </cell>
          <cell r="F12">
            <v>99</v>
          </cell>
          <cell r="G12">
            <v>55</v>
          </cell>
          <cell r="H12">
            <v>18.720000000000002</v>
          </cell>
          <cell r="I12" t="str">
            <v>S</v>
          </cell>
          <cell r="J12">
            <v>28.8</v>
          </cell>
          <cell r="K12">
            <v>0</v>
          </cell>
        </row>
        <row r="13">
          <cell r="B13">
            <v>20.920833333333331</v>
          </cell>
          <cell r="C13">
            <v>29.3</v>
          </cell>
          <cell r="D13">
            <v>13.6</v>
          </cell>
          <cell r="E13">
            <v>82.791666666666671</v>
          </cell>
          <cell r="F13">
            <v>99</v>
          </cell>
          <cell r="G13">
            <v>51</v>
          </cell>
          <cell r="H13">
            <v>18</v>
          </cell>
          <cell r="I13" t="str">
            <v>NE</v>
          </cell>
          <cell r="J13">
            <v>30.240000000000002</v>
          </cell>
          <cell r="K13">
            <v>0</v>
          </cell>
        </row>
        <row r="14">
          <cell r="B14">
            <v>23.166666666666661</v>
          </cell>
          <cell r="C14">
            <v>29.3</v>
          </cell>
          <cell r="D14">
            <v>18.3</v>
          </cell>
          <cell r="E14">
            <v>76.041666666666671</v>
          </cell>
          <cell r="F14">
            <v>98</v>
          </cell>
          <cell r="G14">
            <v>51</v>
          </cell>
          <cell r="H14">
            <v>27</v>
          </cell>
          <cell r="I14" t="str">
            <v>NE</v>
          </cell>
          <cell r="J14">
            <v>48.24</v>
          </cell>
          <cell r="K14">
            <v>0</v>
          </cell>
        </row>
        <row r="15">
          <cell r="B15">
            <v>22.349999999999998</v>
          </cell>
          <cell r="C15">
            <v>29.8</v>
          </cell>
          <cell r="D15">
            <v>15.3</v>
          </cell>
          <cell r="E15">
            <v>75.916666666666671</v>
          </cell>
          <cell r="F15">
            <v>98</v>
          </cell>
          <cell r="G15">
            <v>46</v>
          </cell>
          <cell r="H15">
            <v>16.920000000000002</v>
          </cell>
          <cell r="I15" t="str">
            <v>NE</v>
          </cell>
          <cell r="J15">
            <v>31.319999999999997</v>
          </cell>
          <cell r="K15">
            <v>0</v>
          </cell>
        </row>
        <row r="16">
          <cell r="B16">
            <v>22.670833333333334</v>
          </cell>
          <cell r="C16">
            <v>31.2</v>
          </cell>
          <cell r="D16">
            <v>15.7</v>
          </cell>
          <cell r="E16">
            <v>76</v>
          </cell>
          <cell r="F16">
            <v>98</v>
          </cell>
          <cell r="G16">
            <v>41</v>
          </cell>
          <cell r="H16">
            <v>10.8</v>
          </cell>
          <cell r="I16" t="str">
            <v>L</v>
          </cell>
          <cell r="J16">
            <v>23.400000000000002</v>
          </cell>
          <cell r="K16">
            <v>0</v>
          </cell>
        </row>
        <row r="17">
          <cell r="B17">
            <v>23.383333333333336</v>
          </cell>
          <cell r="C17">
            <v>31.3</v>
          </cell>
          <cell r="D17">
            <v>16.5</v>
          </cell>
          <cell r="E17">
            <v>75.875</v>
          </cell>
          <cell r="F17">
            <v>97</v>
          </cell>
          <cell r="G17">
            <v>47</v>
          </cell>
          <cell r="H17">
            <v>15.48</v>
          </cell>
          <cell r="I17" t="str">
            <v>L</v>
          </cell>
          <cell r="J17">
            <v>35.64</v>
          </cell>
          <cell r="K17">
            <v>0</v>
          </cell>
        </row>
        <row r="18">
          <cell r="B18">
            <v>24.916666666666661</v>
          </cell>
          <cell r="C18">
            <v>31.1</v>
          </cell>
          <cell r="D18">
            <v>20.6</v>
          </cell>
          <cell r="E18">
            <v>81.166666666666671</v>
          </cell>
          <cell r="F18">
            <v>96</v>
          </cell>
          <cell r="G18">
            <v>59</v>
          </cell>
          <cell r="H18">
            <v>19.440000000000001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25.670833333333334</v>
          </cell>
          <cell r="C19">
            <v>32.200000000000003</v>
          </cell>
          <cell r="D19">
            <v>20.6</v>
          </cell>
          <cell r="E19">
            <v>78.333333333333329</v>
          </cell>
          <cell r="F19">
            <v>96</v>
          </cell>
          <cell r="G19">
            <v>52</v>
          </cell>
          <cell r="H19">
            <v>20.52</v>
          </cell>
          <cell r="I19" t="str">
            <v>NE</v>
          </cell>
          <cell r="J19">
            <v>31.319999999999997</v>
          </cell>
          <cell r="K19">
            <v>0</v>
          </cell>
        </row>
        <row r="20">
          <cell r="B20">
            <v>25.036363636363635</v>
          </cell>
          <cell r="C20">
            <v>31.4</v>
          </cell>
          <cell r="D20">
            <v>20.2</v>
          </cell>
          <cell r="E20">
            <v>80.13636363636364</v>
          </cell>
          <cell r="F20">
            <v>98</v>
          </cell>
          <cell r="G20">
            <v>54</v>
          </cell>
          <cell r="H20">
            <v>11.520000000000001</v>
          </cell>
          <cell r="I20" t="str">
            <v>SE</v>
          </cell>
          <cell r="J20">
            <v>36.72</v>
          </cell>
          <cell r="K20">
            <v>4.2</v>
          </cell>
        </row>
        <row r="21">
          <cell r="B21">
            <v>22.377272727272722</v>
          </cell>
          <cell r="C21">
            <v>29.3</v>
          </cell>
          <cell r="D21">
            <v>17.8</v>
          </cell>
          <cell r="F21">
            <v>98</v>
          </cell>
          <cell r="G21">
            <v>28</v>
          </cell>
          <cell r="H21">
            <v>9.7200000000000006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23.059090909090909</v>
          </cell>
          <cell r="C22">
            <v>31.4</v>
          </cell>
          <cell r="D22">
            <v>14.3</v>
          </cell>
          <cell r="E22">
            <v>68.227272727272734</v>
          </cell>
          <cell r="F22">
            <v>98</v>
          </cell>
          <cell r="G22">
            <v>35</v>
          </cell>
          <cell r="H22">
            <v>10.8</v>
          </cell>
          <cell r="I22" t="str">
            <v>SE</v>
          </cell>
          <cell r="J22">
            <v>19.079999999999998</v>
          </cell>
          <cell r="K22">
            <v>0</v>
          </cell>
        </row>
        <row r="23">
          <cell r="B23">
            <v>24.85217391304348</v>
          </cell>
          <cell r="C23">
            <v>33.299999999999997</v>
          </cell>
          <cell r="D23">
            <v>16.100000000000001</v>
          </cell>
          <cell r="E23">
            <v>65.826086956521735</v>
          </cell>
          <cell r="F23">
            <v>96</v>
          </cell>
          <cell r="G23">
            <v>37</v>
          </cell>
          <cell r="H23">
            <v>15.48</v>
          </cell>
          <cell r="J23">
            <v>37.080000000000005</v>
          </cell>
          <cell r="K23">
            <v>0</v>
          </cell>
        </row>
        <row r="24">
          <cell r="B24">
            <v>26.07826086956522</v>
          </cell>
          <cell r="C24">
            <v>34.299999999999997</v>
          </cell>
          <cell r="D24">
            <v>19.600000000000001</v>
          </cell>
          <cell r="E24">
            <v>71</v>
          </cell>
          <cell r="F24">
            <v>94</v>
          </cell>
          <cell r="G24">
            <v>44</v>
          </cell>
          <cell r="H24">
            <v>21.240000000000002</v>
          </cell>
          <cell r="I24" t="str">
            <v>NE</v>
          </cell>
          <cell r="J24">
            <v>33.840000000000003</v>
          </cell>
          <cell r="K24">
            <v>8.6</v>
          </cell>
        </row>
        <row r="25">
          <cell r="B25">
            <v>22.133333333333333</v>
          </cell>
          <cell r="C25">
            <v>25.9</v>
          </cell>
          <cell r="D25">
            <v>20.3</v>
          </cell>
          <cell r="E25">
            <v>87.238095238095241</v>
          </cell>
          <cell r="F25">
            <v>96</v>
          </cell>
          <cell r="G25">
            <v>76</v>
          </cell>
          <cell r="H25">
            <v>21.6</v>
          </cell>
          <cell r="I25" t="str">
            <v>L</v>
          </cell>
          <cell r="J25">
            <v>47.88</v>
          </cell>
          <cell r="K25">
            <v>0.60000000000000009</v>
          </cell>
        </row>
        <row r="26">
          <cell r="B26">
            <v>23.9</v>
          </cell>
          <cell r="C26">
            <v>28.9</v>
          </cell>
          <cell r="D26">
            <v>19.399999999999999</v>
          </cell>
          <cell r="E26">
            <v>81.555555555555557</v>
          </cell>
          <cell r="F26">
            <v>97</v>
          </cell>
          <cell r="G26">
            <v>60</v>
          </cell>
          <cell r="H26">
            <v>17.28</v>
          </cell>
          <cell r="I26" t="str">
            <v>NE</v>
          </cell>
          <cell r="J26">
            <v>33.840000000000003</v>
          </cell>
          <cell r="K26">
            <v>7</v>
          </cell>
        </row>
        <row r="27">
          <cell r="B27">
            <v>24.43809523809524</v>
          </cell>
          <cell r="C27">
            <v>30.7</v>
          </cell>
          <cell r="D27">
            <v>19.899999999999999</v>
          </cell>
          <cell r="E27">
            <v>82.571428571428569</v>
          </cell>
          <cell r="F27">
            <v>98</v>
          </cell>
          <cell r="G27">
            <v>56</v>
          </cell>
          <cell r="H27">
            <v>10.8</v>
          </cell>
          <cell r="I27" t="str">
            <v>NE</v>
          </cell>
          <cell r="J27">
            <v>22.32</v>
          </cell>
          <cell r="K27">
            <v>0</v>
          </cell>
        </row>
        <row r="28">
          <cell r="B28">
            <v>26.1</v>
          </cell>
          <cell r="C28">
            <v>32</v>
          </cell>
          <cell r="D28">
            <v>20.399999999999999</v>
          </cell>
          <cell r="E28">
            <v>72.095238095238102</v>
          </cell>
          <cell r="F28">
            <v>96</v>
          </cell>
          <cell r="G28">
            <v>49</v>
          </cell>
          <cell r="H28">
            <v>16.559999999999999</v>
          </cell>
          <cell r="I28" t="str">
            <v>L</v>
          </cell>
          <cell r="J28">
            <v>30.240000000000002</v>
          </cell>
          <cell r="K28">
            <v>0</v>
          </cell>
        </row>
        <row r="29">
          <cell r="B29">
            <v>26.766666666666669</v>
          </cell>
          <cell r="C29">
            <v>33.200000000000003</v>
          </cell>
          <cell r="D29">
            <v>19.899999999999999</v>
          </cell>
          <cell r="E29">
            <v>70.761904761904759</v>
          </cell>
          <cell r="F29">
            <v>96</v>
          </cell>
          <cell r="G29">
            <v>47</v>
          </cell>
          <cell r="H29">
            <v>23.040000000000003</v>
          </cell>
          <cell r="I29" t="str">
            <v>NE</v>
          </cell>
          <cell r="J29">
            <v>32.4</v>
          </cell>
          <cell r="K29">
            <v>0</v>
          </cell>
        </row>
        <row r="30">
          <cell r="B30">
            <v>26.754999999999995</v>
          </cell>
          <cell r="C30">
            <v>33.6</v>
          </cell>
          <cell r="D30">
            <v>20.7</v>
          </cell>
          <cell r="E30">
            <v>76.2</v>
          </cell>
          <cell r="F30">
            <v>97</v>
          </cell>
          <cell r="G30">
            <v>50</v>
          </cell>
          <cell r="H30">
            <v>18</v>
          </cell>
          <cell r="I30" t="str">
            <v>NE</v>
          </cell>
          <cell r="J30">
            <v>35.64</v>
          </cell>
          <cell r="K30">
            <v>3.1999999999999997</v>
          </cell>
        </row>
        <row r="31">
          <cell r="B31">
            <v>24.4</v>
          </cell>
          <cell r="C31">
            <v>29.8</v>
          </cell>
          <cell r="D31">
            <v>20.6</v>
          </cell>
          <cell r="E31">
            <v>84.94736842105263</v>
          </cell>
          <cell r="F31">
            <v>97</v>
          </cell>
          <cell r="G31">
            <v>68</v>
          </cell>
          <cell r="H31">
            <v>19.8</v>
          </cell>
          <cell r="I31" t="str">
            <v>N</v>
          </cell>
          <cell r="J31">
            <v>38.159999999999997</v>
          </cell>
          <cell r="K31">
            <v>1.7999999999999998</v>
          </cell>
        </row>
        <row r="32">
          <cell r="B32">
            <v>22.126315789473686</v>
          </cell>
          <cell r="C32">
            <v>26.2</v>
          </cell>
          <cell r="D32">
            <v>20.6</v>
          </cell>
          <cell r="E32">
            <v>87.736842105263165</v>
          </cell>
          <cell r="F32">
            <v>98</v>
          </cell>
          <cell r="G32">
            <v>65</v>
          </cell>
          <cell r="H32">
            <v>13.32</v>
          </cell>
          <cell r="I32" t="str">
            <v>SO</v>
          </cell>
          <cell r="J32">
            <v>28.8</v>
          </cell>
          <cell r="K32">
            <v>1.4000000000000001</v>
          </cell>
        </row>
        <row r="33">
          <cell r="B33">
            <v>21.683333333333334</v>
          </cell>
          <cell r="C33">
            <v>27.2</v>
          </cell>
          <cell r="D33">
            <v>15.9</v>
          </cell>
          <cell r="E33">
            <v>80.444444444444443</v>
          </cell>
          <cell r="F33">
            <v>98</v>
          </cell>
          <cell r="G33">
            <v>58</v>
          </cell>
          <cell r="H33">
            <v>5.7600000000000007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23.189473684210526</v>
          </cell>
          <cell r="C34">
            <v>28</v>
          </cell>
          <cell r="D34">
            <v>17.7</v>
          </cell>
          <cell r="E34">
            <v>81.421052631578945</v>
          </cell>
          <cell r="F34">
            <v>97</v>
          </cell>
          <cell r="G34">
            <v>63</v>
          </cell>
          <cell r="H34">
            <v>19.8</v>
          </cell>
          <cell r="I34" t="str">
            <v>NE</v>
          </cell>
          <cell r="J34">
            <v>34.200000000000003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25.05</v>
          </cell>
          <cell r="C5">
            <v>29.4</v>
          </cell>
          <cell r="D5">
            <v>20.5</v>
          </cell>
          <cell r="E5">
            <v>72.125</v>
          </cell>
          <cell r="F5">
            <v>89</v>
          </cell>
          <cell r="G5">
            <v>56</v>
          </cell>
          <cell r="H5">
            <v>11.879999999999999</v>
          </cell>
          <cell r="I5" t="str">
            <v>SE</v>
          </cell>
          <cell r="J5">
            <v>22.68</v>
          </cell>
          <cell r="K5">
            <v>0</v>
          </cell>
        </row>
        <row r="6">
          <cell r="B6">
            <v>24.429166666666664</v>
          </cell>
          <cell r="C6">
            <v>29.4</v>
          </cell>
          <cell r="D6">
            <v>21.4</v>
          </cell>
          <cell r="E6">
            <v>81.583333333333329</v>
          </cell>
          <cell r="F6">
            <v>98</v>
          </cell>
          <cell r="G6">
            <v>59</v>
          </cell>
          <cell r="H6">
            <v>17.64</v>
          </cell>
          <cell r="I6" t="str">
            <v>SE</v>
          </cell>
          <cell r="J6">
            <v>34.56</v>
          </cell>
          <cell r="K6">
            <v>16</v>
          </cell>
        </row>
        <row r="7">
          <cell r="B7">
            <v>24.979166666666671</v>
          </cell>
          <cell r="C7">
            <v>30.9</v>
          </cell>
          <cell r="D7">
            <v>21.4</v>
          </cell>
          <cell r="E7">
            <v>82.833333333333329</v>
          </cell>
          <cell r="F7">
            <v>97</v>
          </cell>
          <cell r="G7">
            <v>56</v>
          </cell>
          <cell r="H7">
            <v>14.04</v>
          </cell>
          <cell r="I7" t="str">
            <v>SE</v>
          </cell>
          <cell r="J7">
            <v>21.240000000000002</v>
          </cell>
          <cell r="K7">
            <v>0.2</v>
          </cell>
        </row>
        <row r="8">
          <cell r="B8">
            <v>25.816666666666666</v>
          </cell>
          <cell r="C8">
            <v>32.4</v>
          </cell>
          <cell r="D8">
            <v>21.4</v>
          </cell>
          <cell r="E8">
            <v>80.833333333333329</v>
          </cell>
          <cell r="F8">
            <v>98</v>
          </cell>
          <cell r="G8">
            <v>57</v>
          </cell>
          <cell r="H8">
            <v>21.6</v>
          </cell>
          <cell r="I8" t="str">
            <v>NO</v>
          </cell>
          <cell r="J8">
            <v>41.04</v>
          </cell>
          <cell r="K8">
            <v>0</v>
          </cell>
        </row>
        <row r="9">
          <cell r="B9">
            <v>24.662499999999998</v>
          </cell>
          <cell r="C9">
            <v>32.1</v>
          </cell>
          <cell r="D9">
            <v>21.5</v>
          </cell>
          <cell r="E9">
            <v>84.333333333333329</v>
          </cell>
          <cell r="F9">
            <v>96</v>
          </cell>
          <cell r="G9">
            <v>59</v>
          </cell>
          <cell r="H9">
            <v>26.28</v>
          </cell>
          <cell r="I9" t="str">
            <v>NO</v>
          </cell>
          <cell r="J9">
            <v>47.16</v>
          </cell>
          <cell r="K9">
            <v>4</v>
          </cell>
        </row>
        <row r="10">
          <cell r="B10">
            <v>20.350000000000001</v>
          </cell>
          <cell r="C10">
            <v>23.2</v>
          </cell>
          <cell r="D10">
            <v>18.100000000000001</v>
          </cell>
          <cell r="E10">
            <v>90.875</v>
          </cell>
          <cell r="F10">
            <v>96</v>
          </cell>
          <cell r="G10">
            <v>82</v>
          </cell>
          <cell r="H10">
            <v>10.44</v>
          </cell>
          <cell r="I10" t="str">
            <v>S</v>
          </cell>
          <cell r="J10">
            <v>24.840000000000003</v>
          </cell>
          <cell r="K10">
            <v>8</v>
          </cell>
        </row>
        <row r="11">
          <cell r="B11">
            <v>21.070833333333333</v>
          </cell>
          <cell r="C11">
            <v>27.4</v>
          </cell>
          <cell r="D11">
            <v>17.899999999999999</v>
          </cell>
          <cell r="E11">
            <v>79.5</v>
          </cell>
          <cell r="F11">
            <v>96</v>
          </cell>
          <cell r="G11">
            <v>55</v>
          </cell>
          <cell r="H11">
            <v>14.76</v>
          </cell>
          <cell r="I11" t="str">
            <v>SO</v>
          </cell>
          <cell r="J11">
            <v>30.240000000000002</v>
          </cell>
          <cell r="K11">
            <v>0</v>
          </cell>
        </row>
        <row r="12">
          <cell r="B12">
            <v>21.304166666666664</v>
          </cell>
          <cell r="C12">
            <v>28.1</v>
          </cell>
          <cell r="D12">
            <v>16.100000000000001</v>
          </cell>
          <cell r="E12">
            <v>71.583333333333329</v>
          </cell>
          <cell r="F12">
            <v>90</v>
          </cell>
          <cell r="G12">
            <v>45</v>
          </cell>
          <cell r="H12">
            <v>10.44</v>
          </cell>
          <cell r="I12" t="str">
            <v>S</v>
          </cell>
          <cell r="J12">
            <v>20.88</v>
          </cell>
          <cell r="K12">
            <v>0</v>
          </cell>
        </row>
        <row r="13">
          <cell r="B13">
            <v>22.679166666666664</v>
          </cell>
          <cell r="C13">
            <v>29.7</v>
          </cell>
          <cell r="D13">
            <v>15.2</v>
          </cell>
          <cell r="E13">
            <v>71.625</v>
          </cell>
          <cell r="F13">
            <v>98</v>
          </cell>
          <cell r="G13">
            <v>43</v>
          </cell>
          <cell r="H13">
            <v>9.7200000000000006</v>
          </cell>
          <cell r="I13" t="str">
            <v>S</v>
          </cell>
          <cell r="J13">
            <v>21.240000000000002</v>
          </cell>
          <cell r="K13">
            <v>0</v>
          </cell>
        </row>
        <row r="14">
          <cell r="B14">
            <v>23.054166666666664</v>
          </cell>
          <cell r="C14">
            <v>30.3</v>
          </cell>
          <cell r="D14">
            <v>17.3</v>
          </cell>
          <cell r="E14">
            <v>73.833333333333329</v>
          </cell>
          <cell r="F14">
            <v>96</v>
          </cell>
          <cell r="G14">
            <v>48</v>
          </cell>
          <cell r="H14">
            <v>14.4</v>
          </cell>
          <cell r="I14" t="str">
            <v>L</v>
          </cell>
          <cell r="J14">
            <v>28.8</v>
          </cell>
          <cell r="K14">
            <v>0</v>
          </cell>
        </row>
        <row r="15">
          <cell r="B15">
            <v>23.687500000000004</v>
          </cell>
          <cell r="C15">
            <v>30.4</v>
          </cell>
          <cell r="D15">
            <v>17.100000000000001</v>
          </cell>
          <cell r="E15">
            <v>70.791666666666671</v>
          </cell>
          <cell r="F15">
            <v>95</v>
          </cell>
          <cell r="G15">
            <v>42</v>
          </cell>
          <cell r="H15">
            <v>10.8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24.441666666666666</v>
          </cell>
          <cell r="C16">
            <v>31.6</v>
          </cell>
          <cell r="D16">
            <v>17.5</v>
          </cell>
          <cell r="E16">
            <v>67.791666666666671</v>
          </cell>
          <cell r="F16">
            <v>94</v>
          </cell>
          <cell r="G16">
            <v>40</v>
          </cell>
          <cell r="H16">
            <v>10.44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24.579166666666669</v>
          </cell>
          <cell r="C17">
            <v>31.5</v>
          </cell>
          <cell r="D17">
            <v>19.600000000000001</v>
          </cell>
          <cell r="E17">
            <v>72.5</v>
          </cell>
          <cell r="F17">
            <v>90</v>
          </cell>
          <cell r="G17">
            <v>56</v>
          </cell>
          <cell r="H17">
            <v>6.84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25.066666666666674</v>
          </cell>
          <cell r="C18">
            <v>31.6</v>
          </cell>
          <cell r="D18">
            <v>21.6</v>
          </cell>
          <cell r="E18">
            <v>83.625</v>
          </cell>
          <cell r="F18">
            <v>98</v>
          </cell>
          <cell r="G18">
            <v>55</v>
          </cell>
          <cell r="H18">
            <v>10.08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25.666666666666661</v>
          </cell>
          <cell r="C19">
            <v>32.200000000000003</v>
          </cell>
          <cell r="D19">
            <v>21.7</v>
          </cell>
          <cell r="E19">
            <v>80.5</v>
          </cell>
          <cell r="F19">
            <v>96</v>
          </cell>
          <cell r="G19">
            <v>51</v>
          </cell>
          <cell r="H19">
            <v>8.64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26.004166666666666</v>
          </cell>
          <cell r="C20">
            <v>32.200000000000003</v>
          </cell>
          <cell r="D20">
            <v>20.3</v>
          </cell>
          <cell r="E20">
            <v>75.458333333333329</v>
          </cell>
          <cell r="F20">
            <v>97</v>
          </cell>
          <cell r="G20">
            <v>51</v>
          </cell>
          <cell r="H20">
            <v>9</v>
          </cell>
          <cell r="I20" t="str">
            <v>SE</v>
          </cell>
          <cell r="J20">
            <v>19.079999999999998</v>
          </cell>
          <cell r="K20">
            <v>0</v>
          </cell>
        </row>
        <row r="21">
          <cell r="B21">
            <v>25.616666666666664</v>
          </cell>
          <cell r="C21">
            <v>33.1</v>
          </cell>
          <cell r="D21">
            <v>19.600000000000001</v>
          </cell>
          <cell r="E21">
            <v>72.208333333333329</v>
          </cell>
          <cell r="F21">
            <v>98</v>
          </cell>
          <cell r="G21">
            <v>41</v>
          </cell>
          <cell r="H21">
            <v>7.9200000000000008</v>
          </cell>
          <cell r="I21" t="str">
            <v>SE</v>
          </cell>
          <cell r="J21">
            <v>17.64</v>
          </cell>
          <cell r="K21">
            <v>0</v>
          </cell>
        </row>
        <row r="22">
          <cell r="B22">
            <v>24.987500000000001</v>
          </cell>
          <cell r="C22">
            <v>32.1</v>
          </cell>
          <cell r="D22">
            <v>17.2</v>
          </cell>
          <cell r="E22">
            <v>65.541666666666671</v>
          </cell>
          <cell r="F22">
            <v>95</v>
          </cell>
          <cell r="G22">
            <v>43</v>
          </cell>
          <cell r="H22">
            <v>10.44</v>
          </cell>
          <cell r="I22" t="str">
            <v>SE</v>
          </cell>
          <cell r="J22">
            <v>19.8</v>
          </cell>
          <cell r="K22">
            <v>0</v>
          </cell>
        </row>
        <row r="23">
          <cell r="B23">
            <v>26.5</v>
          </cell>
          <cell r="C23">
            <v>33.700000000000003</v>
          </cell>
          <cell r="D23">
            <v>20.8</v>
          </cell>
          <cell r="E23">
            <v>66.875</v>
          </cell>
          <cell r="F23">
            <v>86</v>
          </cell>
          <cell r="G23">
            <v>46</v>
          </cell>
          <cell r="H23">
            <v>9.3600000000000012</v>
          </cell>
          <cell r="I23" t="str">
            <v>SE</v>
          </cell>
          <cell r="J23">
            <v>22.32</v>
          </cell>
          <cell r="K23">
            <v>0</v>
          </cell>
        </row>
        <row r="24">
          <cell r="B24">
            <v>27.137500000000003</v>
          </cell>
          <cell r="C24">
            <v>34.799999999999997</v>
          </cell>
          <cell r="D24">
            <v>22</v>
          </cell>
          <cell r="E24">
            <v>70.416666666666671</v>
          </cell>
          <cell r="F24">
            <v>89</v>
          </cell>
          <cell r="G24">
            <v>48</v>
          </cell>
          <cell r="H24">
            <v>18</v>
          </cell>
          <cell r="I24" t="str">
            <v>SE</v>
          </cell>
          <cell r="J24">
            <v>33.840000000000003</v>
          </cell>
          <cell r="K24">
            <v>0</v>
          </cell>
        </row>
        <row r="25">
          <cell r="B25">
            <v>23.929166666666664</v>
          </cell>
          <cell r="C25">
            <v>29.7</v>
          </cell>
          <cell r="D25">
            <v>20.9</v>
          </cell>
          <cell r="E25">
            <v>81.875</v>
          </cell>
          <cell r="F25">
            <v>96</v>
          </cell>
          <cell r="G25">
            <v>67</v>
          </cell>
          <cell r="H25">
            <v>20.16</v>
          </cell>
          <cell r="I25" t="str">
            <v>SE</v>
          </cell>
          <cell r="J25">
            <v>43.2</v>
          </cell>
          <cell r="K25">
            <v>0</v>
          </cell>
        </row>
        <row r="26">
          <cell r="B26">
            <v>21.508333333333336</v>
          </cell>
          <cell r="C26">
            <v>25.4</v>
          </cell>
          <cell r="D26">
            <v>19.7</v>
          </cell>
          <cell r="E26">
            <v>91.083333333333329</v>
          </cell>
          <cell r="F26">
            <v>97</v>
          </cell>
          <cell r="G26">
            <v>74</v>
          </cell>
          <cell r="H26">
            <v>14.4</v>
          </cell>
          <cell r="I26" t="str">
            <v>SE</v>
          </cell>
          <cell r="J26">
            <v>29.52</v>
          </cell>
          <cell r="K26">
            <v>11.2</v>
          </cell>
        </row>
        <row r="27">
          <cell r="B27">
            <v>24.604166666666661</v>
          </cell>
          <cell r="C27">
            <v>30.8</v>
          </cell>
          <cell r="D27">
            <v>21.1</v>
          </cell>
          <cell r="E27">
            <v>81.583333333333329</v>
          </cell>
          <cell r="F27">
            <v>97</v>
          </cell>
          <cell r="G27">
            <v>59</v>
          </cell>
          <cell r="H27">
            <v>11.520000000000001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25.970833333333335</v>
          </cell>
          <cell r="C28">
            <v>32.1</v>
          </cell>
          <cell r="D28">
            <v>21.5</v>
          </cell>
          <cell r="E28">
            <v>78.208333333333329</v>
          </cell>
          <cell r="F28">
            <v>94</v>
          </cell>
          <cell r="G28">
            <v>54</v>
          </cell>
          <cell r="H28">
            <v>10.08</v>
          </cell>
          <cell r="I28" t="str">
            <v>L</v>
          </cell>
          <cell r="J28">
            <v>21.240000000000002</v>
          </cell>
          <cell r="K28">
            <v>0</v>
          </cell>
        </row>
        <row r="29">
          <cell r="B29">
            <v>26.379166666666674</v>
          </cell>
          <cell r="C29">
            <v>33.799999999999997</v>
          </cell>
          <cell r="D29">
            <v>20.100000000000001</v>
          </cell>
          <cell r="E29">
            <v>74.791666666666671</v>
          </cell>
          <cell r="F29">
            <v>95</v>
          </cell>
          <cell r="G29">
            <v>47</v>
          </cell>
          <cell r="H29">
            <v>11.520000000000001</v>
          </cell>
          <cell r="I29" t="str">
            <v>SE</v>
          </cell>
          <cell r="J29">
            <v>39.6</v>
          </cell>
          <cell r="K29">
            <v>0</v>
          </cell>
        </row>
        <row r="30">
          <cell r="B30">
            <v>26.212500000000002</v>
          </cell>
          <cell r="C30">
            <v>33.799999999999997</v>
          </cell>
          <cell r="D30">
            <v>21.1</v>
          </cell>
          <cell r="E30">
            <v>78.333333333333329</v>
          </cell>
          <cell r="F30">
            <v>97</v>
          </cell>
          <cell r="G30">
            <v>49</v>
          </cell>
          <cell r="H30">
            <v>14.04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25.504166666666663</v>
          </cell>
          <cell r="C31">
            <v>32.9</v>
          </cell>
          <cell r="D31">
            <v>21.2</v>
          </cell>
          <cell r="E31">
            <v>82.833333333333329</v>
          </cell>
          <cell r="F31">
            <v>98</v>
          </cell>
          <cell r="G31">
            <v>54</v>
          </cell>
          <cell r="H31">
            <v>17.28</v>
          </cell>
          <cell r="I31" t="str">
            <v>SO</v>
          </cell>
          <cell r="J31">
            <v>27</v>
          </cell>
          <cell r="K31">
            <v>1.2</v>
          </cell>
        </row>
        <row r="32">
          <cell r="B32">
            <v>24.479166666666668</v>
          </cell>
          <cell r="C32">
            <v>29.1</v>
          </cell>
          <cell r="D32">
            <v>22</v>
          </cell>
          <cell r="E32">
            <v>82.5</v>
          </cell>
          <cell r="F32">
            <v>97</v>
          </cell>
          <cell r="G32">
            <v>59</v>
          </cell>
          <cell r="H32">
            <v>14.76</v>
          </cell>
          <cell r="I32" t="str">
            <v>SO</v>
          </cell>
          <cell r="J32">
            <v>28.44</v>
          </cell>
          <cell r="K32">
            <v>0</v>
          </cell>
        </row>
        <row r="33">
          <cell r="B33">
            <v>23.099999999999998</v>
          </cell>
          <cell r="C33">
            <v>30.1</v>
          </cell>
          <cell r="D33">
            <v>17.399999999999999</v>
          </cell>
          <cell r="E33">
            <v>80.375</v>
          </cell>
          <cell r="F33">
            <v>98</v>
          </cell>
          <cell r="G33">
            <v>56</v>
          </cell>
          <cell r="H33">
            <v>8.64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24.279166666666672</v>
          </cell>
          <cell r="C34">
            <v>31.1</v>
          </cell>
          <cell r="D34">
            <v>19.2</v>
          </cell>
          <cell r="E34">
            <v>79.458333333333329</v>
          </cell>
          <cell r="F34">
            <v>97</v>
          </cell>
          <cell r="G34">
            <v>56</v>
          </cell>
          <cell r="H34">
            <v>11.520000000000001</v>
          </cell>
          <cell r="I34" t="str">
            <v>SE</v>
          </cell>
          <cell r="J34">
            <v>46.080000000000005</v>
          </cell>
          <cell r="K34">
            <v>3.8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24.183333333333334</v>
          </cell>
          <cell r="C5">
            <v>29.8</v>
          </cell>
          <cell r="D5">
            <v>20.7</v>
          </cell>
          <cell r="E5">
            <v>76.916666666666671</v>
          </cell>
          <cell r="F5">
            <v>96</v>
          </cell>
          <cell r="G5">
            <v>52</v>
          </cell>
          <cell r="H5">
            <v>12.6</v>
          </cell>
          <cell r="I5" t="str">
            <v>SO</v>
          </cell>
          <cell r="J5">
            <v>23.040000000000003</v>
          </cell>
          <cell r="K5">
            <v>0</v>
          </cell>
        </row>
        <row r="6">
          <cell r="B6">
            <v>23.308333333333334</v>
          </cell>
          <cell r="C6">
            <v>25.2</v>
          </cell>
          <cell r="D6">
            <v>21.9</v>
          </cell>
          <cell r="E6">
            <v>83.291666666666671</v>
          </cell>
          <cell r="F6">
            <v>94</v>
          </cell>
          <cell r="G6">
            <v>71</v>
          </cell>
          <cell r="H6">
            <v>10.8</v>
          </cell>
          <cell r="I6" t="str">
            <v>S</v>
          </cell>
          <cell r="J6">
            <v>19.440000000000001</v>
          </cell>
          <cell r="K6">
            <v>1.8</v>
          </cell>
        </row>
        <row r="7">
          <cell r="B7">
            <v>23.562499999999996</v>
          </cell>
          <cell r="C7">
            <v>29.5</v>
          </cell>
          <cell r="D7">
            <v>20.399999999999999</v>
          </cell>
          <cell r="E7">
            <v>85.666666666666671</v>
          </cell>
          <cell r="F7">
            <v>99</v>
          </cell>
          <cell r="G7">
            <v>64</v>
          </cell>
          <cell r="H7">
            <v>11.520000000000001</v>
          </cell>
          <cell r="I7" t="str">
            <v>SO</v>
          </cell>
          <cell r="J7">
            <v>24.840000000000003</v>
          </cell>
          <cell r="K7">
            <v>0.60000000000000009</v>
          </cell>
        </row>
        <row r="8">
          <cell r="B8">
            <v>25.608333333333331</v>
          </cell>
          <cell r="C8">
            <v>31.7</v>
          </cell>
          <cell r="D8">
            <v>21.9</v>
          </cell>
          <cell r="E8">
            <v>80.458333333333329</v>
          </cell>
          <cell r="F8">
            <v>99</v>
          </cell>
          <cell r="G8">
            <v>56</v>
          </cell>
          <cell r="H8">
            <v>15.840000000000002</v>
          </cell>
          <cell r="I8" t="str">
            <v>L</v>
          </cell>
          <cell r="J8">
            <v>42.12</v>
          </cell>
          <cell r="K8">
            <v>0.4</v>
          </cell>
        </row>
        <row r="9">
          <cell r="B9">
            <v>23.595833333333342</v>
          </cell>
          <cell r="C9">
            <v>26.8</v>
          </cell>
          <cell r="D9">
            <v>19.7</v>
          </cell>
          <cell r="E9">
            <v>85.272727272727266</v>
          </cell>
          <cell r="F9">
            <v>100</v>
          </cell>
          <cell r="G9">
            <v>74</v>
          </cell>
          <cell r="H9">
            <v>14.4</v>
          </cell>
          <cell r="I9" t="str">
            <v>O</v>
          </cell>
          <cell r="J9">
            <v>47.16</v>
          </cell>
          <cell r="K9">
            <v>20.2</v>
          </cell>
        </row>
        <row r="10">
          <cell r="B10">
            <v>19.833333333333332</v>
          </cell>
          <cell r="C10">
            <v>22.5</v>
          </cell>
          <cell r="D10">
            <v>17.399999999999999</v>
          </cell>
          <cell r="E10">
            <v>91.476190476190482</v>
          </cell>
          <cell r="F10">
            <v>100</v>
          </cell>
          <cell r="G10">
            <v>81</v>
          </cell>
          <cell r="H10">
            <v>12.24</v>
          </cell>
          <cell r="I10" t="str">
            <v>NO</v>
          </cell>
          <cell r="J10">
            <v>29.52</v>
          </cell>
          <cell r="K10">
            <v>4.6000000000000005</v>
          </cell>
        </row>
        <row r="11">
          <cell r="B11">
            <v>20.337500000000002</v>
          </cell>
          <cell r="C11">
            <v>24.3</v>
          </cell>
          <cell r="D11">
            <v>18.600000000000001</v>
          </cell>
          <cell r="E11">
            <v>87.608695652173907</v>
          </cell>
          <cell r="F11">
            <v>100</v>
          </cell>
          <cell r="G11">
            <v>70</v>
          </cell>
          <cell r="H11">
            <v>7.9200000000000008</v>
          </cell>
          <cell r="I11" t="str">
            <v>NO</v>
          </cell>
          <cell r="J11">
            <v>24.48</v>
          </cell>
          <cell r="K11">
            <v>0</v>
          </cell>
        </row>
        <row r="12">
          <cell r="B12">
            <v>20.612500000000004</v>
          </cell>
          <cell r="C12">
            <v>27.8</v>
          </cell>
          <cell r="D12">
            <v>15.7</v>
          </cell>
          <cell r="E12">
            <v>79.7</v>
          </cell>
          <cell r="F12">
            <v>100</v>
          </cell>
          <cell r="G12">
            <v>51</v>
          </cell>
          <cell r="H12">
            <v>10.44</v>
          </cell>
          <cell r="I12" t="str">
            <v>NO</v>
          </cell>
          <cell r="J12">
            <v>23.040000000000003</v>
          </cell>
          <cell r="K12">
            <v>0</v>
          </cell>
        </row>
        <row r="13">
          <cell r="B13">
            <v>21.983333333333334</v>
          </cell>
          <cell r="C13">
            <v>29.3</v>
          </cell>
          <cell r="D13">
            <v>16.600000000000001</v>
          </cell>
          <cell r="E13">
            <v>76.349999999999994</v>
          </cell>
          <cell r="F13">
            <v>100</v>
          </cell>
          <cell r="G13">
            <v>45</v>
          </cell>
          <cell r="H13">
            <v>14.4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22.862500000000001</v>
          </cell>
          <cell r="C14">
            <v>28.7</v>
          </cell>
          <cell r="D14">
            <v>18.600000000000001</v>
          </cell>
          <cell r="E14">
            <v>76.541666666666671</v>
          </cell>
          <cell r="F14">
            <v>94</v>
          </cell>
          <cell r="G14">
            <v>53</v>
          </cell>
          <cell r="H14">
            <v>20.16</v>
          </cell>
          <cell r="I14" t="str">
            <v>SE</v>
          </cell>
          <cell r="J14">
            <v>33.840000000000003</v>
          </cell>
          <cell r="K14">
            <v>0</v>
          </cell>
        </row>
        <row r="15">
          <cell r="B15">
            <v>23.129166666666674</v>
          </cell>
          <cell r="C15">
            <v>29.4</v>
          </cell>
          <cell r="D15">
            <v>17.600000000000001</v>
          </cell>
          <cell r="E15">
            <v>73.75</v>
          </cell>
          <cell r="F15">
            <v>100</v>
          </cell>
          <cell r="G15">
            <v>47</v>
          </cell>
          <cell r="H15">
            <v>14.4</v>
          </cell>
          <cell r="I15" t="str">
            <v>O</v>
          </cell>
          <cell r="J15">
            <v>27.720000000000002</v>
          </cell>
          <cell r="K15">
            <v>0</v>
          </cell>
        </row>
        <row r="16">
          <cell r="B16">
            <v>23.958333333333329</v>
          </cell>
          <cell r="C16">
            <v>31.5</v>
          </cell>
          <cell r="D16">
            <v>17.5</v>
          </cell>
          <cell r="E16">
            <v>70.913043478260875</v>
          </cell>
          <cell r="F16">
            <v>100</v>
          </cell>
          <cell r="G16">
            <v>38</v>
          </cell>
          <cell r="H16">
            <v>10.08</v>
          </cell>
          <cell r="I16" t="str">
            <v>O</v>
          </cell>
          <cell r="J16">
            <v>22.32</v>
          </cell>
          <cell r="K16">
            <v>0</v>
          </cell>
        </row>
        <row r="17">
          <cell r="B17">
            <v>24.224999999999998</v>
          </cell>
          <cell r="C17">
            <v>30.2</v>
          </cell>
          <cell r="D17">
            <v>18.3</v>
          </cell>
          <cell r="E17">
            <v>73.083333333333329</v>
          </cell>
          <cell r="F17">
            <v>100</v>
          </cell>
          <cell r="G17">
            <v>51</v>
          </cell>
          <cell r="H17">
            <v>11.16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24.887500000000003</v>
          </cell>
          <cell r="C18">
            <v>30.8</v>
          </cell>
          <cell r="D18">
            <v>21.4</v>
          </cell>
          <cell r="E18">
            <v>79.599999999999994</v>
          </cell>
          <cell r="F18">
            <v>100</v>
          </cell>
          <cell r="G18">
            <v>54</v>
          </cell>
          <cell r="H18">
            <v>10.8</v>
          </cell>
          <cell r="I18" t="str">
            <v>SE</v>
          </cell>
          <cell r="J18">
            <v>32.04</v>
          </cell>
          <cell r="K18">
            <v>0</v>
          </cell>
        </row>
        <row r="19">
          <cell r="B19">
            <v>25.208333333333339</v>
          </cell>
          <cell r="C19">
            <v>31.2</v>
          </cell>
          <cell r="D19">
            <v>21</v>
          </cell>
          <cell r="E19">
            <v>76.904761904761898</v>
          </cell>
          <cell r="F19">
            <v>100</v>
          </cell>
          <cell r="G19">
            <v>52</v>
          </cell>
          <cell r="H19">
            <v>12.6</v>
          </cell>
          <cell r="I19" t="str">
            <v>SO</v>
          </cell>
          <cell r="J19">
            <v>27.36</v>
          </cell>
          <cell r="K19">
            <v>0</v>
          </cell>
        </row>
        <row r="20">
          <cell r="B20">
            <v>25.154166666666672</v>
          </cell>
          <cell r="C20">
            <v>32.4</v>
          </cell>
          <cell r="D20">
            <v>20.399999999999999</v>
          </cell>
          <cell r="E20">
            <v>76.727272727272734</v>
          </cell>
          <cell r="F20">
            <v>100</v>
          </cell>
          <cell r="G20">
            <v>47</v>
          </cell>
          <cell r="H20">
            <v>9</v>
          </cell>
          <cell r="I20" t="str">
            <v>O</v>
          </cell>
          <cell r="J20">
            <v>46.080000000000005</v>
          </cell>
          <cell r="K20">
            <v>0.4</v>
          </cell>
        </row>
        <row r="21">
          <cell r="B21">
            <v>22.849999999999998</v>
          </cell>
          <cell r="C21">
            <v>30.4</v>
          </cell>
          <cell r="D21">
            <v>18.8</v>
          </cell>
          <cell r="E21">
            <v>68.928571428571431</v>
          </cell>
          <cell r="F21">
            <v>100</v>
          </cell>
          <cell r="G21">
            <v>35</v>
          </cell>
          <cell r="H21">
            <v>9.7200000000000006</v>
          </cell>
          <cell r="I21" t="str">
            <v>O</v>
          </cell>
          <cell r="J21">
            <v>20.52</v>
          </cell>
          <cell r="K21">
            <v>0.2</v>
          </cell>
        </row>
        <row r="22">
          <cell r="B22">
            <v>18.818181818181817</v>
          </cell>
          <cell r="C22">
            <v>23.3</v>
          </cell>
          <cell r="D22">
            <v>16.3</v>
          </cell>
          <cell r="E22">
            <v>83</v>
          </cell>
          <cell r="F22">
            <v>100</v>
          </cell>
          <cell r="G22">
            <v>62</v>
          </cell>
          <cell r="H22">
            <v>10.44</v>
          </cell>
          <cell r="I22" t="str">
            <v>O</v>
          </cell>
          <cell r="J22">
            <v>13.32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25.849999999999998</v>
          </cell>
          <cell r="C5">
            <v>31.4</v>
          </cell>
          <cell r="D5">
            <v>21.5</v>
          </cell>
          <cell r="E5">
            <v>66.791666666666671</v>
          </cell>
          <cell r="F5">
            <v>86</v>
          </cell>
          <cell r="G5">
            <v>42</v>
          </cell>
          <cell r="H5">
            <v>13.68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25.166666666666657</v>
          </cell>
          <cell r="C6">
            <v>28.5</v>
          </cell>
          <cell r="D6">
            <v>23.1</v>
          </cell>
          <cell r="E6">
            <v>71.375</v>
          </cell>
          <cell r="F6">
            <v>83</v>
          </cell>
          <cell r="G6">
            <v>56</v>
          </cell>
          <cell r="H6">
            <v>13.32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25.087499999999995</v>
          </cell>
          <cell r="C7">
            <v>31.3</v>
          </cell>
          <cell r="D7">
            <v>21.9</v>
          </cell>
          <cell r="E7">
            <v>79.041666666666671</v>
          </cell>
          <cell r="F7">
            <v>95</v>
          </cell>
          <cell r="G7">
            <v>52</v>
          </cell>
          <cell r="H7">
            <v>11.16</v>
          </cell>
          <cell r="I7" t="str">
            <v>SE</v>
          </cell>
          <cell r="J7">
            <v>39.6</v>
          </cell>
          <cell r="K7">
            <v>11.4</v>
          </cell>
        </row>
        <row r="8">
          <cell r="B8">
            <v>26.562500000000004</v>
          </cell>
          <cell r="C8">
            <v>32.9</v>
          </cell>
          <cell r="D8">
            <v>22.3</v>
          </cell>
          <cell r="E8">
            <v>76.208333333333329</v>
          </cell>
          <cell r="F8">
            <v>94</v>
          </cell>
          <cell r="G8">
            <v>48</v>
          </cell>
          <cell r="H8">
            <v>17.64</v>
          </cell>
          <cell r="I8" t="str">
            <v>NE</v>
          </cell>
          <cell r="J8">
            <v>34.200000000000003</v>
          </cell>
          <cell r="K8">
            <v>0.2</v>
          </cell>
        </row>
        <row r="9">
          <cell r="B9">
            <v>25.1875</v>
          </cell>
          <cell r="C9">
            <v>31.5</v>
          </cell>
          <cell r="D9">
            <v>21.5</v>
          </cell>
          <cell r="E9">
            <v>81.5</v>
          </cell>
          <cell r="F9">
            <v>97</v>
          </cell>
          <cell r="G9">
            <v>57</v>
          </cell>
          <cell r="H9">
            <v>28.8</v>
          </cell>
          <cell r="I9" t="str">
            <v>N</v>
          </cell>
          <cell r="J9">
            <v>74.88000000000001</v>
          </cell>
          <cell r="K9">
            <v>25.4</v>
          </cell>
        </row>
        <row r="10">
          <cell r="B10">
            <v>21.19166666666667</v>
          </cell>
          <cell r="C10">
            <v>23.5</v>
          </cell>
          <cell r="D10">
            <v>19.100000000000001</v>
          </cell>
          <cell r="E10">
            <v>90.541666666666671</v>
          </cell>
          <cell r="F10">
            <v>96</v>
          </cell>
          <cell r="G10">
            <v>80</v>
          </cell>
          <cell r="H10">
            <v>14.04</v>
          </cell>
          <cell r="I10" t="str">
            <v>S</v>
          </cell>
          <cell r="J10">
            <v>27.720000000000002</v>
          </cell>
          <cell r="K10">
            <v>1.9999999999999998</v>
          </cell>
        </row>
        <row r="11">
          <cell r="B11">
            <v>21.141666666666669</v>
          </cell>
          <cell r="C11">
            <v>25.9</v>
          </cell>
          <cell r="D11">
            <v>18.7</v>
          </cell>
          <cell r="E11">
            <v>82.583333333333329</v>
          </cell>
          <cell r="F11">
            <v>95</v>
          </cell>
          <cell r="G11">
            <v>61</v>
          </cell>
          <cell r="H11">
            <v>14.4</v>
          </cell>
          <cell r="I11" t="str">
            <v>SO</v>
          </cell>
          <cell r="J11">
            <v>28.08</v>
          </cell>
          <cell r="K11">
            <v>0.2</v>
          </cell>
        </row>
        <row r="12">
          <cell r="B12">
            <v>21.595833333333331</v>
          </cell>
          <cell r="C12">
            <v>27.6</v>
          </cell>
          <cell r="D12">
            <v>15.7</v>
          </cell>
          <cell r="E12">
            <v>74.625</v>
          </cell>
          <cell r="F12">
            <v>96</v>
          </cell>
          <cell r="G12">
            <v>43</v>
          </cell>
          <cell r="H12">
            <v>16.2</v>
          </cell>
          <cell r="I12" t="str">
            <v>S</v>
          </cell>
          <cell r="J12">
            <v>28.44</v>
          </cell>
          <cell r="K12">
            <v>0.2</v>
          </cell>
        </row>
        <row r="13">
          <cell r="B13">
            <v>23.016666666666666</v>
          </cell>
          <cell r="C13">
            <v>30</v>
          </cell>
          <cell r="D13">
            <v>18</v>
          </cell>
          <cell r="E13">
            <v>69.875</v>
          </cell>
          <cell r="F13">
            <v>92</v>
          </cell>
          <cell r="G13">
            <v>39</v>
          </cell>
          <cell r="H13">
            <v>11.520000000000001</v>
          </cell>
          <cell r="I13" t="str">
            <v>S</v>
          </cell>
          <cell r="J13">
            <v>22.68</v>
          </cell>
          <cell r="K13">
            <v>0</v>
          </cell>
        </row>
        <row r="14">
          <cell r="B14">
            <v>23.645833333333339</v>
          </cell>
          <cell r="C14">
            <v>30.1</v>
          </cell>
          <cell r="D14">
            <v>18.8</v>
          </cell>
          <cell r="E14">
            <v>70.958333333333329</v>
          </cell>
          <cell r="F14">
            <v>91</v>
          </cell>
          <cell r="G14">
            <v>42</v>
          </cell>
          <cell r="H14">
            <v>12.96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24.437500000000004</v>
          </cell>
          <cell r="C15">
            <v>30.5</v>
          </cell>
          <cell r="D15">
            <v>19.100000000000001</v>
          </cell>
          <cell r="E15">
            <v>65.416666666666671</v>
          </cell>
          <cell r="F15">
            <v>88</v>
          </cell>
          <cell r="G15">
            <v>39</v>
          </cell>
          <cell r="H15">
            <v>12.24</v>
          </cell>
          <cell r="I15" t="str">
            <v>SE</v>
          </cell>
          <cell r="J15">
            <v>24.48</v>
          </cell>
          <cell r="K15">
            <v>0</v>
          </cell>
        </row>
        <row r="16">
          <cell r="B16">
            <v>25.287499999999994</v>
          </cell>
          <cell r="C16">
            <v>31.5</v>
          </cell>
          <cell r="D16">
            <v>20.399999999999999</v>
          </cell>
          <cell r="E16">
            <v>61.5</v>
          </cell>
          <cell r="F16">
            <v>83</v>
          </cell>
          <cell r="G16">
            <v>37</v>
          </cell>
          <cell r="H16">
            <v>9.3600000000000012</v>
          </cell>
          <cell r="I16" t="str">
            <v>S</v>
          </cell>
          <cell r="J16">
            <v>21.96</v>
          </cell>
          <cell r="K16">
            <v>0</v>
          </cell>
        </row>
        <row r="17">
          <cell r="B17">
            <v>24.633333333333329</v>
          </cell>
          <cell r="C17">
            <v>30.5</v>
          </cell>
          <cell r="D17">
            <v>21</v>
          </cell>
          <cell r="E17">
            <v>68.041666666666671</v>
          </cell>
          <cell r="F17">
            <v>80</v>
          </cell>
          <cell r="G17">
            <v>56</v>
          </cell>
          <cell r="H17">
            <v>11.520000000000001</v>
          </cell>
          <cell r="I17" t="str">
            <v>SE</v>
          </cell>
          <cell r="J17">
            <v>27</v>
          </cell>
          <cell r="K17">
            <v>0.4</v>
          </cell>
        </row>
        <row r="18">
          <cell r="B18">
            <v>24.724999999999998</v>
          </cell>
          <cell r="C18">
            <v>30.9</v>
          </cell>
          <cell r="D18">
            <v>21.4</v>
          </cell>
          <cell r="E18">
            <v>81.625</v>
          </cell>
          <cell r="F18">
            <v>95</v>
          </cell>
          <cell r="G18">
            <v>54</v>
          </cell>
          <cell r="H18">
            <v>10.8</v>
          </cell>
          <cell r="I18" t="str">
            <v>NE</v>
          </cell>
          <cell r="J18">
            <v>20.52</v>
          </cell>
          <cell r="K18">
            <v>0.2</v>
          </cell>
        </row>
        <row r="19">
          <cell r="B19">
            <v>25.729166666666668</v>
          </cell>
          <cell r="C19">
            <v>31.5</v>
          </cell>
          <cell r="D19">
            <v>22</v>
          </cell>
          <cell r="E19">
            <v>77.333333333333329</v>
          </cell>
          <cell r="F19">
            <v>94</v>
          </cell>
          <cell r="G19">
            <v>51</v>
          </cell>
          <cell r="H19">
            <v>10.8</v>
          </cell>
          <cell r="I19" t="str">
            <v>L</v>
          </cell>
          <cell r="J19">
            <v>20.88</v>
          </cell>
          <cell r="K19">
            <v>0</v>
          </cell>
        </row>
        <row r="20">
          <cell r="B20">
            <v>26.487500000000001</v>
          </cell>
          <cell r="C20">
            <v>32</v>
          </cell>
          <cell r="D20">
            <v>21.8</v>
          </cell>
          <cell r="E20">
            <v>67.208333333333329</v>
          </cell>
          <cell r="F20">
            <v>87</v>
          </cell>
          <cell r="G20">
            <v>44</v>
          </cell>
          <cell r="H20">
            <v>10.8</v>
          </cell>
          <cell r="I20" t="str">
            <v>SE</v>
          </cell>
          <cell r="J20">
            <v>29.16</v>
          </cell>
          <cell r="K20">
            <v>0</v>
          </cell>
        </row>
        <row r="21">
          <cell r="B21">
            <v>26.283333333333331</v>
          </cell>
          <cell r="C21">
            <v>31.9</v>
          </cell>
          <cell r="D21">
            <v>20.9</v>
          </cell>
          <cell r="E21">
            <v>65.833333333333329</v>
          </cell>
          <cell r="F21">
            <v>91</v>
          </cell>
          <cell r="G21">
            <v>31</v>
          </cell>
          <cell r="H21">
            <v>11.520000000000001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25.454166666666666</v>
          </cell>
          <cell r="C22">
            <v>32.700000000000003</v>
          </cell>
          <cell r="D22">
            <v>19.3</v>
          </cell>
          <cell r="E22">
            <v>55.916666666666664</v>
          </cell>
          <cell r="F22">
            <v>77</v>
          </cell>
          <cell r="G22">
            <v>35</v>
          </cell>
          <cell r="H22">
            <v>11.16</v>
          </cell>
          <cell r="I22" t="str">
            <v>SE</v>
          </cell>
          <cell r="J22">
            <v>18</v>
          </cell>
          <cell r="K22">
            <v>0</v>
          </cell>
        </row>
        <row r="23">
          <cell r="B23">
            <v>26.941666666666663</v>
          </cell>
          <cell r="C23">
            <v>33.9</v>
          </cell>
          <cell r="D23">
            <v>20.8</v>
          </cell>
          <cell r="E23">
            <v>58.708333333333336</v>
          </cell>
          <cell r="F23">
            <v>82</v>
          </cell>
          <cell r="G23">
            <v>36</v>
          </cell>
          <cell r="H23">
            <v>8.2799999999999994</v>
          </cell>
          <cell r="I23" t="str">
            <v>NE</v>
          </cell>
          <cell r="J23">
            <v>20.52</v>
          </cell>
          <cell r="K23">
            <v>0</v>
          </cell>
        </row>
        <row r="24">
          <cell r="B24">
            <v>27.458333333333332</v>
          </cell>
          <cell r="C24">
            <v>34.9</v>
          </cell>
          <cell r="D24">
            <v>21.3</v>
          </cell>
          <cell r="E24">
            <v>56.666666666666664</v>
          </cell>
          <cell r="F24">
            <v>77</v>
          </cell>
          <cell r="G24">
            <v>35</v>
          </cell>
          <cell r="H24">
            <v>19.079999999999998</v>
          </cell>
          <cell r="I24" t="str">
            <v>N</v>
          </cell>
          <cell r="J24">
            <v>33.480000000000004</v>
          </cell>
          <cell r="K24">
            <v>0</v>
          </cell>
        </row>
        <row r="25">
          <cell r="B25">
            <v>25.258333333333336</v>
          </cell>
          <cell r="C25">
            <v>32.9</v>
          </cell>
          <cell r="D25">
            <v>22</v>
          </cell>
          <cell r="E25">
            <v>71.166666666666671</v>
          </cell>
          <cell r="F25">
            <v>88</v>
          </cell>
          <cell r="G25">
            <v>43</v>
          </cell>
          <cell r="H25">
            <v>23.759999999999998</v>
          </cell>
          <cell r="I25" t="str">
            <v>NE</v>
          </cell>
          <cell r="J25">
            <v>52.2</v>
          </cell>
          <cell r="K25">
            <v>0.2</v>
          </cell>
        </row>
        <row r="26">
          <cell r="B26">
            <v>22.654166666666665</v>
          </cell>
          <cell r="C26">
            <v>27.2</v>
          </cell>
          <cell r="D26">
            <v>19.5</v>
          </cell>
          <cell r="E26">
            <v>83.541666666666671</v>
          </cell>
          <cell r="F26">
            <v>96</v>
          </cell>
          <cell r="G26">
            <v>62</v>
          </cell>
          <cell r="H26">
            <v>16.920000000000002</v>
          </cell>
          <cell r="I26" t="str">
            <v>N</v>
          </cell>
          <cell r="J26">
            <v>31.680000000000003</v>
          </cell>
          <cell r="K26">
            <v>12.399999999999999</v>
          </cell>
        </row>
        <row r="27">
          <cell r="B27">
            <v>25.162499999999998</v>
          </cell>
          <cell r="C27">
            <v>31.8</v>
          </cell>
          <cell r="D27">
            <v>21.3</v>
          </cell>
          <cell r="E27">
            <v>77</v>
          </cell>
          <cell r="F27">
            <v>94</v>
          </cell>
          <cell r="G27">
            <v>49</v>
          </cell>
          <cell r="H27">
            <v>9.3600000000000012</v>
          </cell>
          <cell r="I27" t="str">
            <v>L</v>
          </cell>
          <cell r="J27">
            <v>18.720000000000002</v>
          </cell>
          <cell r="K27">
            <v>0</v>
          </cell>
        </row>
        <row r="28">
          <cell r="B28">
            <v>26.058333333333334</v>
          </cell>
          <cell r="C28">
            <v>32</v>
          </cell>
          <cell r="D28">
            <v>21.4</v>
          </cell>
          <cell r="E28">
            <v>72.708333333333329</v>
          </cell>
          <cell r="F28">
            <v>92</v>
          </cell>
          <cell r="G28">
            <v>45</v>
          </cell>
          <cell r="H28">
            <v>11.879999999999999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27.095833333333335</v>
          </cell>
          <cell r="C29">
            <v>33.799999999999997</v>
          </cell>
          <cell r="D29">
            <v>21.8</v>
          </cell>
          <cell r="E29">
            <v>66.458333333333329</v>
          </cell>
          <cell r="F29">
            <v>87</v>
          </cell>
          <cell r="G29">
            <v>38</v>
          </cell>
          <cell r="H29">
            <v>11.879999999999999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27.2</v>
          </cell>
          <cell r="C30">
            <v>33.200000000000003</v>
          </cell>
          <cell r="D30">
            <v>22</v>
          </cell>
          <cell r="E30">
            <v>69.916666666666671</v>
          </cell>
          <cell r="F30">
            <v>91</v>
          </cell>
          <cell r="G30">
            <v>46</v>
          </cell>
          <cell r="H30">
            <v>10.8</v>
          </cell>
          <cell r="I30" t="str">
            <v>NE</v>
          </cell>
          <cell r="J30">
            <v>21.240000000000002</v>
          </cell>
          <cell r="K30">
            <v>0</v>
          </cell>
        </row>
        <row r="31">
          <cell r="B31">
            <v>26.629166666666666</v>
          </cell>
          <cell r="C31">
            <v>33.5</v>
          </cell>
          <cell r="D31">
            <v>21.4</v>
          </cell>
          <cell r="E31">
            <v>73.25</v>
          </cell>
          <cell r="F31">
            <v>95</v>
          </cell>
          <cell r="G31">
            <v>42</v>
          </cell>
          <cell r="H31">
            <v>21.240000000000002</v>
          </cell>
          <cell r="I31" t="str">
            <v>S</v>
          </cell>
          <cell r="J31">
            <v>55.440000000000005</v>
          </cell>
          <cell r="K31">
            <v>0.6</v>
          </cell>
        </row>
        <row r="32">
          <cell r="B32">
            <v>24.083333333333332</v>
          </cell>
          <cell r="C32">
            <v>29.2</v>
          </cell>
          <cell r="D32">
            <v>20.5</v>
          </cell>
          <cell r="E32">
            <v>79.208333333333329</v>
          </cell>
          <cell r="F32">
            <v>94</v>
          </cell>
          <cell r="G32">
            <v>55</v>
          </cell>
          <cell r="H32">
            <v>16.2</v>
          </cell>
          <cell r="I32" t="str">
            <v>SO</v>
          </cell>
          <cell r="J32">
            <v>31.680000000000003</v>
          </cell>
          <cell r="K32">
            <v>0</v>
          </cell>
        </row>
        <row r="33">
          <cell r="B33">
            <v>23.295833333333334</v>
          </cell>
          <cell r="C33">
            <v>28.6</v>
          </cell>
          <cell r="D33">
            <v>19.3</v>
          </cell>
          <cell r="E33">
            <v>75.833333333333329</v>
          </cell>
          <cell r="F33">
            <v>92</v>
          </cell>
          <cell r="G33">
            <v>53</v>
          </cell>
          <cell r="H33">
            <v>12.96</v>
          </cell>
          <cell r="I33" t="str">
            <v>S</v>
          </cell>
          <cell r="J33">
            <v>25.92</v>
          </cell>
          <cell r="K33">
            <v>0</v>
          </cell>
        </row>
        <row r="34">
          <cell r="B34">
            <v>24.804166666666664</v>
          </cell>
          <cell r="C34">
            <v>31.5</v>
          </cell>
          <cell r="D34">
            <v>20.2</v>
          </cell>
          <cell r="E34">
            <v>70.208333333333329</v>
          </cell>
          <cell r="F34">
            <v>87</v>
          </cell>
          <cell r="G34">
            <v>48</v>
          </cell>
          <cell r="H34">
            <v>11.879999999999999</v>
          </cell>
          <cell r="I34" t="str">
            <v>NE</v>
          </cell>
          <cell r="J34">
            <v>24.48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25.695833333333336</v>
          </cell>
          <cell r="C5">
            <v>29.1</v>
          </cell>
          <cell r="D5">
            <v>23.1</v>
          </cell>
          <cell r="E5">
            <v>73.666666666666671</v>
          </cell>
          <cell r="F5">
            <v>95</v>
          </cell>
          <cell r="G5">
            <v>59</v>
          </cell>
          <cell r="H5">
            <v>8.2799999999999994</v>
          </cell>
          <cell r="I5" t="str">
            <v>SE</v>
          </cell>
          <cell r="J5">
            <v>21.6</v>
          </cell>
          <cell r="K5">
            <v>2.2000000000000002</v>
          </cell>
        </row>
        <row r="6">
          <cell r="B6">
            <v>25.712500000000002</v>
          </cell>
          <cell r="C6">
            <v>32.799999999999997</v>
          </cell>
          <cell r="D6">
            <v>22.9</v>
          </cell>
          <cell r="E6">
            <v>70.900000000000006</v>
          </cell>
          <cell r="F6">
            <v>100</v>
          </cell>
          <cell r="G6">
            <v>52</v>
          </cell>
          <cell r="H6">
            <v>10.44</v>
          </cell>
          <cell r="I6" t="str">
            <v>L</v>
          </cell>
          <cell r="J6">
            <v>27.36</v>
          </cell>
          <cell r="K6">
            <v>6.8000000000000007</v>
          </cell>
        </row>
        <row r="7">
          <cell r="B7">
            <v>25.191666666666666</v>
          </cell>
          <cell r="C7">
            <v>29.7</v>
          </cell>
          <cell r="D7">
            <v>22.7</v>
          </cell>
          <cell r="E7">
            <v>73.583333333333329</v>
          </cell>
          <cell r="F7">
            <v>100</v>
          </cell>
          <cell r="G7">
            <v>60</v>
          </cell>
          <cell r="H7">
            <v>12.6</v>
          </cell>
          <cell r="I7" t="str">
            <v>N</v>
          </cell>
          <cell r="J7">
            <v>25.2</v>
          </cell>
          <cell r="K7">
            <v>1</v>
          </cell>
        </row>
        <row r="8">
          <cell r="B8">
            <v>25.858333333333338</v>
          </cell>
          <cell r="C8">
            <v>31.1</v>
          </cell>
          <cell r="D8">
            <v>22.9</v>
          </cell>
          <cell r="E8">
            <v>82.235294117647058</v>
          </cell>
          <cell r="F8">
            <v>100</v>
          </cell>
          <cell r="G8">
            <v>60</v>
          </cell>
          <cell r="H8">
            <v>13.32</v>
          </cell>
          <cell r="I8" t="str">
            <v>N</v>
          </cell>
          <cell r="J8">
            <v>32.04</v>
          </cell>
          <cell r="K8">
            <v>1.4</v>
          </cell>
        </row>
        <row r="9">
          <cell r="B9">
            <v>25.4375</v>
          </cell>
          <cell r="C9">
            <v>31.8</v>
          </cell>
          <cell r="D9">
            <v>20.8</v>
          </cell>
          <cell r="E9">
            <v>81.777777777777771</v>
          </cell>
          <cell r="F9">
            <v>100</v>
          </cell>
          <cell r="G9">
            <v>56</v>
          </cell>
          <cell r="H9">
            <v>14.04</v>
          </cell>
          <cell r="I9" t="str">
            <v>N</v>
          </cell>
          <cell r="J9">
            <v>34.200000000000003</v>
          </cell>
          <cell r="K9">
            <v>14.6</v>
          </cell>
        </row>
        <row r="10">
          <cell r="B10">
            <v>18.862500000000001</v>
          </cell>
          <cell r="C10">
            <v>20.9</v>
          </cell>
          <cell r="D10">
            <v>17.3</v>
          </cell>
          <cell r="E10">
            <v>91.071428571428569</v>
          </cell>
          <cell r="F10">
            <v>100</v>
          </cell>
          <cell r="G10">
            <v>82</v>
          </cell>
          <cell r="H10">
            <v>12.24</v>
          </cell>
          <cell r="I10" t="str">
            <v>SO</v>
          </cell>
          <cell r="J10">
            <v>33.480000000000004</v>
          </cell>
          <cell r="K10">
            <v>1.8</v>
          </cell>
        </row>
        <row r="11">
          <cell r="B11">
            <v>20.862500000000001</v>
          </cell>
          <cell r="C11">
            <v>27</v>
          </cell>
          <cell r="D11">
            <v>16.600000000000001</v>
          </cell>
          <cell r="E11">
            <v>66.857142857142861</v>
          </cell>
          <cell r="F11">
            <v>99</v>
          </cell>
          <cell r="G11">
            <v>46</v>
          </cell>
          <cell r="H11">
            <v>10.8</v>
          </cell>
          <cell r="I11" t="str">
            <v>SO</v>
          </cell>
          <cell r="J11">
            <v>28.8</v>
          </cell>
          <cell r="K11">
            <v>0.2</v>
          </cell>
        </row>
        <row r="12">
          <cell r="B12">
            <v>21.179166666666664</v>
          </cell>
          <cell r="C12">
            <v>28.6</v>
          </cell>
          <cell r="D12">
            <v>14.1</v>
          </cell>
          <cell r="E12">
            <v>63.294117647058826</v>
          </cell>
          <cell r="F12">
            <v>100</v>
          </cell>
          <cell r="G12">
            <v>35</v>
          </cell>
          <cell r="H12">
            <v>7.5600000000000005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21.974999999999998</v>
          </cell>
          <cell r="C13">
            <v>30.1</v>
          </cell>
          <cell r="D13">
            <v>15</v>
          </cell>
          <cell r="E13">
            <v>65.722222222222229</v>
          </cell>
          <cell r="F13">
            <v>100</v>
          </cell>
          <cell r="G13">
            <v>36</v>
          </cell>
          <cell r="H13">
            <v>6.12</v>
          </cell>
          <cell r="I13" t="str">
            <v>S</v>
          </cell>
          <cell r="J13">
            <v>15.120000000000001</v>
          </cell>
          <cell r="K13">
            <v>0</v>
          </cell>
        </row>
        <row r="14">
          <cell r="B14">
            <v>23.533333333333331</v>
          </cell>
          <cell r="C14">
            <v>30.5</v>
          </cell>
          <cell r="D14">
            <v>17.2</v>
          </cell>
          <cell r="E14">
            <v>71.666666666666671</v>
          </cell>
          <cell r="F14">
            <v>97</v>
          </cell>
          <cell r="G14">
            <v>49</v>
          </cell>
          <cell r="H14">
            <v>9.7200000000000006</v>
          </cell>
          <cell r="I14" t="str">
            <v>SE</v>
          </cell>
          <cell r="J14">
            <v>24.12</v>
          </cell>
          <cell r="K14">
            <v>0</v>
          </cell>
        </row>
        <row r="15">
          <cell r="B15">
            <v>25.216666666666665</v>
          </cell>
          <cell r="C15">
            <v>30.8</v>
          </cell>
          <cell r="D15">
            <v>19.3</v>
          </cell>
          <cell r="E15">
            <v>68.434782608695656</v>
          </cell>
          <cell r="F15">
            <v>100</v>
          </cell>
          <cell r="G15">
            <v>40</v>
          </cell>
          <cell r="H15">
            <v>7.5600000000000005</v>
          </cell>
          <cell r="I15" t="str">
            <v>SE</v>
          </cell>
          <cell r="J15">
            <v>18.720000000000002</v>
          </cell>
          <cell r="K15">
            <v>0</v>
          </cell>
        </row>
        <row r="16">
          <cell r="B16">
            <v>24.952173913043477</v>
          </cell>
          <cell r="C16">
            <v>32.200000000000003</v>
          </cell>
          <cell r="D16">
            <v>19.399999999999999</v>
          </cell>
          <cell r="E16">
            <v>65</v>
          </cell>
          <cell r="F16">
            <v>100</v>
          </cell>
          <cell r="G16">
            <v>37</v>
          </cell>
          <cell r="H16">
            <v>8.64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24.887500000000003</v>
          </cell>
          <cell r="C17">
            <v>32.700000000000003</v>
          </cell>
          <cell r="D17">
            <v>19.8</v>
          </cell>
          <cell r="E17">
            <v>75.333333333333329</v>
          </cell>
          <cell r="F17">
            <v>100</v>
          </cell>
          <cell r="G17">
            <v>50</v>
          </cell>
          <cell r="H17">
            <v>7.2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26.450000000000003</v>
          </cell>
          <cell r="C18">
            <v>33.1</v>
          </cell>
          <cell r="D18">
            <v>22</v>
          </cell>
          <cell r="E18">
            <v>73.666666666666671</v>
          </cell>
          <cell r="F18">
            <v>100</v>
          </cell>
          <cell r="G18">
            <v>49</v>
          </cell>
          <cell r="H18">
            <v>7.9200000000000008</v>
          </cell>
          <cell r="I18" t="str">
            <v>NE</v>
          </cell>
          <cell r="J18">
            <v>19.079999999999998</v>
          </cell>
          <cell r="K18">
            <v>0</v>
          </cell>
        </row>
        <row r="19">
          <cell r="B19">
            <v>27.516666666666669</v>
          </cell>
          <cell r="C19">
            <v>34.200000000000003</v>
          </cell>
          <cell r="D19">
            <v>21.7</v>
          </cell>
          <cell r="E19">
            <v>68.25</v>
          </cell>
          <cell r="F19">
            <v>100</v>
          </cell>
          <cell r="G19">
            <v>42</v>
          </cell>
          <cell r="H19">
            <v>9.7200000000000006</v>
          </cell>
          <cell r="I19" t="str">
            <v>S</v>
          </cell>
          <cell r="J19">
            <v>23.040000000000003</v>
          </cell>
          <cell r="K19">
            <v>0</v>
          </cell>
        </row>
        <row r="20">
          <cell r="B20">
            <v>26.549999999999997</v>
          </cell>
          <cell r="C20">
            <v>32.4</v>
          </cell>
          <cell r="D20">
            <v>22.5</v>
          </cell>
          <cell r="E20">
            <v>77.347826086956516</v>
          </cell>
          <cell r="F20">
            <v>100</v>
          </cell>
          <cell r="G20">
            <v>50</v>
          </cell>
          <cell r="H20">
            <v>12.6</v>
          </cell>
          <cell r="I20" t="str">
            <v>S</v>
          </cell>
          <cell r="J20">
            <v>26.64</v>
          </cell>
          <cell r="K20">
            <v>0</v>
          </cell>
        </row>
        <row r="21">
          <cell r="B21">
            <v>26.55</v>
          </cell>
          <cell r="C21">
            <v>33.299999999999997</v>
          </cell>
          <cell r="D21">
            <v>21.7</v>
          </cell>
          <cell r="E21">
            <v>68.705882352941174</v>
          </cell>
          <cell r="F21">
            <v>100</v>
          </cell>
          <cell r="G21">
            <v>44</v>
          </cell>
          <cell r="H21">
            <v>6.84</v>
          </cell>
          <cell r="I21" t="str">
            <v>S</v>
          </cell>
          <cell r="J21">
            <v>16.920000000000002</v>
          </cell>
          <cell r="K21">
            <v>0</v>
          </cell>
        </row>
        <row r="22">
          <cell r="B22">
            <v>27.029166666666672</v>
          </cell>
          <cell r="C22">
            <v>33.4</v>
          </cell>
          <cell r="D22">
            <v>21.7</v>
          </cell>
          <cell r="E22">
            <v>66.708333333333329</v>
          </cell>
          <cell r="F22">
            <v>100</v>
          </cell>
          <cell r="G22">
            <v>40</v>
          </cell>
          <cell r="H22">
            <v>9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27.262500000000003</v>
          </cell>
          <cell r="C23">
            <v>33.6</v>
          </cell>
          <cell r="D23">
            <v>22</v>
          </cell>
          <cell r="E23">
            <v>72.25</v>
          </cell>
          <cell r="F23">
            <v>92</v>
          </cell>
          <cell r="G23">
            <v>48</v>
          </cell>
          <cell r="H23">
            <v>9.7200000000000006</v>
          </cell>
          <cell r="I23" t="str">
            <v>N</v>
          </cell>
          <cell r="J23">
            <v>20.88</v>
          </cell>
          <cell r="K23">
            <v>0</v>
          </cell>
        </row>
        <row r="24">
          <cell r="B24">
            <v>27.700000000000006</v>
          </cell>
          <cell r="C24">
            <v>33.700000000000003</v>
          </cell>
          <cell r="D24">
            <v>22.4</v>
          </cell>
          <cell r="E24">
            <v>75.727272727272734</v>
          </cell>
          <cell r="F24">
            <v>100</v>
          </cell>
          <cell r="G24">
            <v>48</v>
          </cell>
          <cell r="H24">
            <v>13.32</v>
          </cell>
          <cell r="I24" t="str">
            <v>N</v>
          </cell>
          <cell r="J24">
            <v>25.92</v>
          </cell>
          <cell r="K24">
            <v>0</v>
          </cell>
        </row>
        <row r="25">
          <cell r="B25">
            <v>25.037499999999998</v>
          </cell>
          <cell r="C25">
            <v>29.8</v>
          </cell>
          <cell r="D25">
            <v>22.5</v>
          </cell>
          <cell r="E25">
            <v>83.933333333333337</v>
          </cell>
          <cell r="F25">
            <v>100</v>
          </cell>
          <cell r="G25">
            <v>69</v>
          </cell>
          <cell r="H25">
            <v>6.84</v>
          </cell>
          <cell r="I25" t="str">
            <v>SE</v>
          </cell>
          <cell r="J25">
            <v>27</v>
          </cell>
          <cell r="K25">
            <v>4.3999999999999995</v>
          </cell>
        </row>
        <row r="26">
          <cell r="B26">
            <v>22.549999999999997</v>
          </cell>
          <cell r="C26">
            <v>25.1</v>
          </cell>
          <cell r="D26">
            <v>20.399999999999999</v>
          </cell>
          <cell r="E26">
            <v>87.461538461538467</v>
          </cell>
          <cell r="F26">
            <v>97</v>
          </cell>
          <cell r="G26">
            <v>78</v>
          </cell>
          <cell r="H26">
            <v>13.68</v>
          </cell>
          <cell r="I26" t="str">
            <v>NE</v>
          </cell>
          <cell r="J26">
            <v>50.04</v>
          </cell>
          <cell r="K26">
            <v>31.999999999999996</v>
          </cell>
        </row>
        <row r="27">
          <cell r="B27">
            <v>24.383333333333336</v>
          </cell>
          <cell r="C27">
            <v>29.1</v>
          </cell>
          <cell r="D27">
            <v>21.8</v>
          </cell>
          <cell r="E27">
            <v>79.666666666666671</v>
          </cell>
          <cell r="F27">
            <v>100</v>
          </cell>
          <cell r="G27">
            <v>67</v>
          </cell>
          <cell r="H27">
            <v>9</v>
          </cell>
          <cell r="I27" t="str">
            <v>L</v>
          </cell>
          <cell r="J27">
            <v>19.8</v>
          </cell>
          <cell r="K27">
            <v>0</v>
          </cell>
        </row>
        <row r="28">
          <cell r="B28">
            <v>26.254166666666663</v>
          </cell>
          <cell r="C28">
            <v>32.9</v>
          </cell>
          <cell r="D28">
            <v>20.7</v>
          </cell>
          <cell r="E28">
            <v>65.692307692307693</v>
          </cell>
          <cell r="F28">
            <v>93</v>
          </cell>
          <cell r="G28">
            <v>49</v>
          </cell>
          <cell r="H28">
            <v>10.08</v>
          </cell>
          <cell r="I28" t="str">
            <v>S</v>
          </cell>
          <cell r="J28">
            <v>20.16</v>
          </cell>
          <cell r="K28">
            <v>0</v>
          </cell>
        </row>
        <row r="29">
          <cell r="B29">
            <v>27.054166666666674</v>
          </cell>
          <cell r="C29">
            <v>33.200000000000003</v>
          </cell>
          <cell r="D29">
            <v>21.7</v>
          </cell>
          <cell r="E29">
            <v>74.849999999999994</v>
          </cell>
          <cell r="F29">
            <v>100</v>
          </cell>
          <cell r="G29">
            <v>51</v>
          </cell>
          <cell r="H29">
            <v>12.24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27.254166666666663</v>
          </cell>
          <cell r="C30">
            <v>33.1</v>
          </cell>
          <cell r="D30">
            <v>22.4</v>
          </cell>
          <cell r="E30">
            <v>72.666666666666671</v>
          </cell>
          <cell r="F30">
            <v>100</v>
          </cell>
          <cell r="G30">
            <v>49</v>
          </cell>
          <cell r="H30">
            <v>9.3600000000000012</v>
          </cell>
          <cell r="I30" t="str">
            <v>SE</v>
          </cell>
          <cell r="J30">
            <v>23.400000000000002</v>
          </cell>
          <cell r="K30">
            <v>0</v>
          </cell>
        </row>
        <row r="31">
          <cell r="B31">
            <v>25.529166666666665</v>
          </cell>
          <cell r="C31">
            <v>31.5</v>
          </cell>
          <cell r="D31">
            <v>22.9</v>
          </cell>
          <cell r="E31">
            <v>86.277777777777771</v>
          </cell>
          <cell r="F31">
            <v>100</v>
          </cell>
          <cell r="G31">
            <v>62</v>
          </cell>
          <cell r="H31">
            <v>12.6</v>
          </cell>
          <cell r="I31" t="str">
            <v>S</v>
          </cell>
          <cell r="J31">
            <v>25.56</v>
          </cell>
          <cell r="K31">
            <v>2.4000000000000004</v>
          </cell>
        </row>
        <row r="32">
          <cell r="B32">
            <v>23.966666666666669</v>
          </cell>
          <cell r="C32">
            <v>27.9</v>
          </cell>
          <cell r="D32">
            <v>21.3</v>
          </cell>
          <cell r="E32">
            <v>81.05263157894737</v>
          </cell>
          <cell r="F32">
            <v>100</v>
          </cell>
          <cell r="G32">
            <v>61</v>
          </cell>
          <cell r="H32">
            <v>10.08</v>
          </cell>
          <cell r="I32" t="str">
            <v>SO</v>
          </cell>
          <cell r="J32">
            <v>23.040000000000003</v>
          </cell>
          <cell r="K32">
            <v>0</v>
          </cell>
        </row>
        <row r="33">
          <cell r="B33">
            <v>23.520833333333332</v>
          </cell>
          <cell r="C33">
            <v>30.4</v>
          </cell>
          <cell r="D33">
            <v>17.899999999999999</v>
          </cell>
          <cell r="E33">
            <v>73.733333333333334</v>
          </cell>
          <cell r="F33">
            <v>100</v>
          </cell>
          <cell r="G33">
            <v>54</v>
          </cell>
          <cell r="H33">
            <v>6.48</v>
          </cell>
          <cell r="I33" t="str">
            <v>NE</v>
          </cell>
          <cell r="J33">
            <v>15.840000000000002</v>
          </cell>
          <cell r="K33">
            <v>0</v>
          </cell>
        </row>
        <row r="34">
          <cell r="B34">
            <v>24.416666666666661</v>
          </cell>
          <cell r="C34">
            <v>30.4</v>
          </cell>
          <cell r="D34">
            <v>21.3</v>
          </cell>
          <cell r="E34">
            <v>81.357142857142861</v>
          </cell>
          <cell r="F34">
            <v>100</v>
          </cell>
          <cell r="G34">
            <v>62</v>
          </cell>
          <cell r="H34">
            <v>14.76</v>
          </cell>
          <cell r="I34" t="str">
            <v>SE</v>
          </cell>
          <cell r="J34">
            <v>54</v>
          </cell>
          <cell r="K34">
            <v>61.400000000000006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23.95</v>
          </cell>
          <cell r="C5">
            <v>28.9</v>
          </cell>
          <cell r="D5">
            <v>20.3</v>
          </cell>
          <cell r="E5">
            <v>78.666666666666671</v>
          </cell>
          <cell r="F5">
            <v>92</v>
          </cell>
          <cell r="G5">
            <v>56</v>
          </cell>
          <cell r="H5">
            <v>7.5600000000000005</v>
          </cell>
          <cell r="I5" t="str">
            <v>O</v>
          </cell>
          <cell r="J5">
            <v>17.64</v>
          </cell>
          <cell r="K5">
            <v>0</v>
          </cell>
        </row>
        <row r="6">
          <cell r="B6">
            <v>23.091666666666672</v>
          </cell>
          <cell r="C6">
            <v>25.3</v>
          </cell>
          <cell r="D6">
            <v>21.9</v>
          </cell>
          <cell r="E6">
            <v>91.166666666666671</v>
          </cell>
          <cell r="F6">
            <v>97</v>
          </cell>
          <cell r="G6">
            <v>77</v>
          </cell>
          <cell r="H6">
            <v>12.96</v>
          </cell>
          <cell r="I6" t="str">
            <v>NO</v>
          </cell>
          <cell r="J6">
            <v>24.12</v>
          </cell>
          <cell r="K6">
            <v>10.999999999999998</v>
          </cell>
        </row>
        <row r="7">
          <cell r="B7">
            <v>24.375</v>
          </cell>
          <cell r="C7">
            <v>30.2</v>
          </cell>
          <cell r="D7">
            <v>21.5</v>
          </cell>
          <cell r="E7">
            <v>86.708333333333329</v>
          </cell>
          <cell r="F7">
            <v>98</v>
          </cell>
          <cell r="G7">
            <v>61</v>
          </cell>
          <cell r="H7">
            <v>9.3600000000000012</v>
          </cell>
          <cell r="I7" t="str">
            <v>NO</v>
          </cell>
          <cell r="J7">
            <v>18.720000000000002</v>
          </cell>
          <cell r="K7">
            <v>0.2</v>
          </cell>
        </row>
        <row r="8">
          <cell r="B8">
            <v>25.704166666666666</v>
          </cell>
          <cell r="C8">
            <v>30.9</v>
          </cell>
          <cell r="D8">
            <v>22.1</v>
          </cell>
          <cell r="E8">
            <v>82.083333333333329</v>
          </cell>
          <cell r="F8">
            <v>95</v>
          </cell>
          <cell r="G8">
            <v>62</v>
          </cell>
          <cell r="H8">
            <v>13.32</v>
          </cell>
          <cell r="I8" t="str">
            <v>S</v>
          </cell>
          <cell r="J8">
            <v>31.319999999999997</v>
          </cell>
          <cell r="K8">
            <v>0</v>
          </cell>
        </row>
        <row r="9">
          <cell r="B9">
            <v>23.766666666666666</v>
          </cell>
          <cell r="C9">
            <v>27.1</v>
          </cell>
          <cell r="D9">
            <v>20.3</v>
          </cell>
          <cell r="E9">
            <v>88.291666666666671</v>
          </cell>
          <cell r="F9">
            <v>98</v>
          </cell>
          <cell r="G9">
            <v>76</v>
          </cell>
          <cell r="H9">
            <v>15.48</v>
          </cell>
          <cell r="I9" t="str">
            <v>S</v>
          </cell>
          <cell r="J9">
            <v>40.680000000000007</v>
          </cell>
          <cell r="K9">
            <v>20.400000000000002</v>
          </cell>
        </row>
        <row r="10">
          <cell r="B10">
            <v>19.274999999999995</v>
          </cell>
          <cell r="C10">
            <v>21.8</v>
          </cell>
          <cell r="D10">
            <v>17.100000000000001</v>
          </cell>
          <cell r="E10">
            <v>95.541666666666671</v>
          </cell>
          <cell r="F10">
            <v>98</v>
          </cell>
          <cell r="G10">
            <v>89</v>
          </cell>
          <cell r="H10">
            <v>11.16</v>
          </cell>
          <cell r="I10" t="str">
            <v>NE</v>
          </cell>
          <cell r="J10">
            <v>23.400000000000002</v>
          </cell>
          <cell r="K10">
            <v>5.8</v>
          </cell>
        </row>
        <row r="11">
          <cell r="B11">
            <v>20.533333333333335</v>
          </cell>
          <cell r="C11">
            <v>25.5</v>
          </cell>
          <cell r="D11">
            <v>18.100000000000001</v>
          </cell>
          <cell r="E11">
            <v>84.208333333333329</v>
          </cell>
          <cell r="F11">
            <v>97</v>
          </cell>
          <cell r="G11">
            <v>55</v>
          </cell>
          <cell r="H11">
            <v>9.7200000000000006</v>
          </cell>
          <cell r="I11" t="str">
            <v>L</v>
          </cell>
          <cell r="J11">
            <v>20.52</v>
          </cell>
          <cell r="K11">
            <v>0.2</v>
          </cell>
        </row>
        <row r="12">
          <cell r="B12">
            <v>20.504166666666666</v>
          </cell>
          <cell r="C12">
            <v>27.3</v>
          </cell>
          <cell r="D12">
            <v>14.8</v>
          </cell>
          <cell r="E12">
            <v>79.25</v>
          </cell>
          <cell r="F12">
            <v>98</v>
          </cell>
          <cell r="G12">
            <v>48</v>
          </cell>
          <cell r="H12">
            <v>6.48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21.895833333333332</v>
          </cell>
          <cell r="C13">
            <v>29.4</v>
          </cell>
          <cell r="D13">
            <v>15.8</v>
          </cell>
          <cell r="E13">
            <v>77.291666666666671</v>
          </cell>
          <cell r="F13">
            <v>99</v>
          </cell>
          <cell r="G13">
            <v>43</v>
          </cell>
          <cell r="H13">
            <v>8.2799999999999994</v>
          </cell>
          <cell r="I13" t="str">
            <v>NO</v>
          </cell>
          <cell r="J13">
            <v>24.840000000000003</v>
          </cell>
          <cell r="K13">
            <v>0.2</v>
          </cell>
        </row>
        <row r="14">
          <cell r="B14">
            <v>23.208333333333332</v>
          </cell>
          <cell r="C14">
            <v>29.7</v>
          </cell>
          <cell r="D14">
            <v>18.8</v>
          </cell>
          <cell r="E14">
            <v>74.791666666666671</v>
          </cell>
          <cell r="F14">
            <v>94</v>
          </cell>
          <cell r="G14">
            <v>48</v>
          </cell>
          <cell r="H14">
            <v>18</v>
          </cell>
          <cell r="I14" t="str">
            <v>O</v>
          </cell>
          <cell r="J14">
            <v>34.92</v>
          </cell>
          <cell r="K14">
            <v>0</v>
          </cell>
        </row>
        <row r="15">
          <cell r="B15">
            <v>23.337500000000002</v>
          </cell>
          <cell r="C15">
            <v>30.3</v>
          </cell>
          <cell r="D15">
            <v>17.5</v>
          </cell>
          <cell r="E15">
            <v>72.875</v>
          </cell>
          <cell r="F15">
            <v>97</v>
          </cell>
          <cell r="G15">
            <v>43</v>
          </cell>
          <cell r="H15">
            <v>9</v>
          </cell>
          <cell r="I15" t="str">
            <v>NO</v>
          </cell>
          <cell r="J15">
            <v>22.68</v>
          </cell>
          <cell r="K15">
            <v>0</v>
          </cell>
        </row>
        <row r="16">
          <cell r="B16">
            <v>23.695833333333336</v>
          </cell>
          <cell r="C16">
            <v>31.2</v>
          </cell>
          <cell r="D16">
            <v>17.8</v>
          </cell>
          <cell r="E16">
            <v>71.5</v>
          </cell>
          <cell r="F16">
            <v>95</v>
          </cell>
          <cell r="G16">
            <v>38</v>
          </cell>
          <cell r="H16">
            <v>9.3600000000000012</v>
          </cell>
          <cell r="I16" t="str">
            <v>NO</v>
          </cell>
          <cell r="J16">
            <v>21.240000000000002</v>
          </cell>
          <cell r="K16">
            <v>0</v>
          </cell>
        </row>
        <row r="17">
          <cell r="B17">
            <v>23.820833333333336</v>
          </cell>
          <cell r="C17">
            <v>28.6</v>
          </cell>
          <cell r="D17">
            <v>17.8</v>
          </cell>
          <cell r="E17">
            <v>75.083333333333329</v>
          </cell>
          <cell r="F17">
            <v>96</v>
          </cell>
          <cell r="G17">
            <v>57</v>
          </cell>
          <cell r="H17">
            <v>10.08</v>
          </cell>
          <cell r="I17" t="str">
            <v>NO</v>
          </cell>
          <cell r="J17">
            <v>20.52</v>
          </cell>
          <cell r="K17">
            <v>0</v>
          </cell>
        </row>
        <row r="18">
          <cell r="B18">
            <v>24.795833333333331</v>
          </cell>
          <cell r="C18">
            <v>29.9</v>
          </cell>
          <cell r="D18">
            <v>21</v>
          </cell>
          <cell r="E18">
            <v>83</v>
          </cell>
          <cell r="F18">
            <v>97</v>
          </cell>
          <cell r="G18">
            <v>63</v>
          </cell>
          <cell r="H18">
            <v>8.64</v>
          </cell>
          <cell r="I18" t="str">
            <v>O</v>
          </cell>
          <cell r="J18">
            <v>16.2</v>
          </cell>
          <cell r="K18">
            <v>0</v>
          </cell>
        </row>
        <row r="19">
          <cell r="B19">
            <v>25.6875</v>
          </cell>
          <cell r="C19">
            <v>32.6</v>
          </cell>
          <cell r="D19">
            <v>20.6</v>
          </cell>
          <cell r="E19">
            <v>78.666666666666671</v>
          </cell>
          <cell r="F19">
            <v>98</v>
          </cell>
          <cell r="G19">
            <v>47</v>
          </cell>
          <cell r="H19">
            <v>11.16</v>
          </cell>
          <cell r="I19" t="str">
            <v>NO</v>
          </cell>
          <cell r="J19">
            <v>21.96</v>
          </cell>
          <cell r="K19">
            <v>0</v>
          </cell>
        </row>
        <row r="20">
          <cell r="B20">
            <v>25.779166666666665</v>
          </cell>
          <cell r="C20">
            <v>32.1</v>
          </cell>
          <cell r="D20">
            <v>20.8</v>
          </cell>
          <cell r="E20">
            <v>75.333333333333329</v>
          </cell>
          <cell r="F20">
            <v>96</v>
          </cell>
          <cell r="G20">
            <v>48</v>
          </cell>
          <cell r="H20">
            <v>8.2799999999999994</v>
          </cell>
          <cell r="I20" t="str">
            <v>L</v>
          </cell>
          <cell r="J20">
            <v>35.64</v>
          </cell>
          <cell r="K20">
            <v>0</v>
          </cell>
        </row>
        <row r="21">
          <cell r="B21">
            <v>23.995833333333334</v>
          </cell>
          <cell r="C21">
            <v>31</v>
          </cell>
          <cell r="D21">
            <v>19.2</v>
          </cell>
          <cell r="E21">
            <v>78.208333333333329</v>
          </cell>
          <cell r="F21">
            <v>99</v>
          </cell>
          <cell r="G21">
            <v>37</v>
          </cell>
          <cell r="H21">
            <v>6.12</v>
          </cell>
          <cell r="I21" t="str">
            <v>N</v>
          </cell>
          <cell r="J21">
            <v>14.76</v>
          </cell>
          <cell r="K21">
            <v>0</v>
          </cell>
        </row>
        <row r="22">
          <cell r="B22">
            <v>24.237499999999997</v>
          </cell>
          <cell r="C22">
            <v>32.200000000000003</v>
          </cell>
          <cell r="D22">
            <v>17.3</v>
          </cell>
          <cell r="E22">
            <v>66.25</v>
          </cell>
          <cell r="F22">
            <v>95</v>
          </cell>
          <cell r="G22">
            <v>37</v>
          </cell>
          <cell r="H22">
            <v>7.2</v>
          </cell>
          <cell r="I22" t="str">
            <v>NO</v>
          </cell>
          <cell r="J22">
            <v>15.120000000000001</v>
          </cell>
          <cell r="K22">
            <v>0</v>
          </cell>
        </row>
        <row r="23">
          <cell r="B23">
            <v>26.350000000000009</v>
          </cell>
          <cell r="C23">
            <v>33.700000000000003</v>
          </cell>
          <cell r="D23">
            <v>20.6</v>
          </cell>
          <cell r="E23">
            <v>62.875</v>
          </cell>
          <cell r="F23">
            <v>87</v>
          </cell>
          <cell r="G23">
            <v>41</v>
          </cell>
          <cell r="H23">
            <v>10.08</v>
          </cell>
          <cell r="I23" t="str">
            <v>NO</v>
          </cell>
          <cell r="J23">
            <v>25.92</v>
          </cell>
          <cell r="K23">
            <v>0</v>
          </cell>
        </row>
        <row r="24">
          <cell r="B24">
            <v>27.441666666666666</v>
          </cell>
          <cell r="C24">
            <v>34.200000000000003</v>
          </cell>
          <cell r="D24">
            <v>21.3</v>
          </cell>
          <cell r="E24">
            <v>63.916666666666664</v>
          </cell>
          <cell r="F24">
            <v>94</v>
          </cell>
          <cell r="G24">
            <v>42</v>
          </cell>
          <cell r="H24">
            <v>21.240000000000002</v>
          </cell>
          <cell r="I24" t="str">
            <v>SO</v>
          </cell>
          <cell r="J24">
            <v>53.64</v>
          </cell>
          <cell r="K24">
            <v>16.399999999999999</v>
          </cell>
        </row>
        <row r="25">
          <cell r="B25">
            <v>22.108333333333331</v>
          </cell>
          <cell r="C25">
            <v>27.6</v>
          </cell>
          <cell r="D25">
            <v>20.100000000000001</v>
          </cell>
          <cell r="E25">
            <v>88.666666666666671</v>
          </cell>
          <cell r="F25">
            <v>96</v>
          </cell>
          <cell r="G25">
            <v>75</v>
          </cell>
          <cell r="H25">
            <v>19.8</v>
          </cell>
          <cell r="I25" t="str">
            <v>NO</v>
          </cell>
          <cell r="J25">
            <v>53.64</v>
          </cell>
          <cell r="K25">
            <v>15.4</v>
          </cell>
        </row>
        <row r="26">
          <cell r="B26">
            <v>21.933333333333326</v>
          </cell>
          <cell r="C26">
            <v>27.9</v>
          </cell>
          <cell r="D26">
            <v>19.2</v>
          </cell>
          <cell r="E26">
            <v>87.916666666666671</v>
          </cell>
          <cell r="F26">
            <v>99</v>
          </cell>
          <cell r="G26">
            <v>64</v>
          </cell>
          <cell r="H26">
            <v>11.16</v>
          </cell>
          <cell r="I26" t="str">
            <v>S</v>
          </cell>
          <cell r="J26">
            <v>29.16</v>
          </cell>
          <cell r="K26">
            <v>29.4</v>
          </cell>
        </row>
        <row r="27">
          <cell r="B27">
            <v>23.779166666666669</v>
          </cell>
          <cell r="C27">
            <v>30.6</v>
          </cell>
          <cell r="D27">
            <v>19.3</v>
          </cell>
          <cell r="E27">
            <v>83.541666666666671</v>
          </cell>
          <cell r="F27">
            <v>98</v>
          </cell>
          <cell r="G27">
            <v>55</v>
          </cell>
          <cell r="H27">
            <v>7.9200000000000008</v>
          </cell>
          <cell r="I27" t="str">
            <v>NO</v>
          </cell>
          <cell r="J27">
            <v>19.079999999999998</v>
          </cell>
          <cell r="K27">
            <v>0.2</v>
          </cell>
        </row>
        <row r="28">
          <cell r="B28">
            <v>25.679166666666671</v>
          </cell>
          <cell r="C28">
            <v>31.1</v>
          </cell>
          <cell r="D28">
            <v>21.3</v>
          </cell>
          <cell r="E28">
            <v>77.208333333333329</v>
          </cell>
          <cell r="F28">
            <v>96</v>
          </cell>
          <cell r="G28">
            <v>54</v>
          </cell>
          <cell r="H28">
            <v>12.24</v>
          </cell>
          <cell r="I28" t="str">
            <v>NO</v>
          </cell>
          <cell r="J28">
            <v>22.32</v>
          </cell>
          <cell r="K28">
            <v>0</v>
          </cell>
        </row>
        <row r="29">
          <cell r="B29">
            <v>26.729166666666668</v>
          </cell>
          <cell r="C29">
            <v>33.4</v>
          </cell>
          <cell r="D29">
            <v>20.6</v>
          </cell>
          <cell r="E29">
            <v>71.916666666666671</v>
          </cell>
          <cell r="F29">
            <v>97</v>
          </cell>
          <cell r="G29">
            <v>42</v>
          </cell>
          <cell r="H29">
            <v>11.520000000000001</v>
          </cell>
          <cell r="I29" t="str">
            <v>O</v>
          </cell>
          <cell r="J29">
            <v>26.28</v>
          </cell>
          <cell r="K29">
            <v>0</v>
          </cell>
        </row>
        <row r="30">
          <cell r="B30">
            <v>26.900000000000002</v>
          </cell>
          <cell r="C30">
            <v>33.700000000000003</v>
          </cell>
          <cell r="D30">
            <v>22.4</v>
          </cell>
          <cell r="E30">
            <v>75.333333333333329</v>
          </cell>
          <cell r="F30">
            <v>94</v>
          </cell>
          <cell r="G30">
            <v>47</v>
          </cell>
          <cell r="H30">
            <v>9</v>
          </cell>
          <cell r="I30" t="str">
            <v>O</v>
          </cell>
          <cell r="J30">
            <v>23.400000000000002</v>
          </cell>
          <cell r="K30">
            <v>2</v>
          </cell>
        </row>
        <row r="31">
          <cell r="B31">
            <v>23.999999999999996</v>
          </cell>
          <cell r="C31">
            <v>30.5</v>
          </cell>
          <cell r="D31">
            <v>21.2</v>
          </cell>
          <cell r="E31">
            <v>88.375</v>
          </cell>
          <cell r="F31">
            <v>98</v>
          </cell>
          <cell r="G31">
            <v>63</v>
          </cell>
          <cell r="H31">
            <v>16.920000000000002</v>
          </cell>
          <cell r="I31" t="str">
            <v>S</v>
          </cell>
          <cell r="J31">
            <v>64.08</v>
          </cell>
          <cell r="K31">
            <v>27.400000000000002</v>
          </cell>
        </row>
        <row r="32">
          <cell r="B32">
            <v>22.766666666666669</v>
          </cell>
          <cell r="C32">
            <v>27</v>
          </cell>
          <cell r="D32">
            <v>20.7</v>
          </cell>
          <cell r="E32">
            <v>88.458333333333329</v>
          </cell>
          <cell r="F32">
            <v>98</v>
          </cell>
          <cell r="G32">
            <v>64</v>
          </cell>
          <cell r="H32">
            <v>10.8</v>
          </cell>
          <cell r="I32" t="str">
            <v>L</v>
          </cell>
          <cell r="J32">
            <v>24.12</v>
          </cell>
          <cell r="K32">
            <v>12.4</v>
          </cell>
        </row>
        <row r="33">
          <cell r="B33">
            <v>21.216666666666669</v>
          </cell>
          <cell r="C33">
            <v>27.5</v>
          </cell>
          <cell r="D33">
            <v>16.7</v>
          </cell>
          <cell r="E33">
            <v>86.041666666666671</v>
          </cell>
          <cell r="F33">
            <v>99</v>
          </cell>
          <cell r="G33">
            <v>61</v>
          </cell>
          <cell r="H33">
            <v>3.6</v>
          </cell>
          <cell r="I33" t="str">
            <v>N</v>
          </cell>
          <cell r="J33">
            <v>13.68</v>
          </cell>
          <cell r="K33">
            <v>0.2</v>
          </cell>
        </row>
        <row r="34">
          <cell r="B34">
            <v>23.958333333333332</v>
          </cell>
          <cell r="C34">
            <v>29.8</v>
          </cell>
          <cell r="D34">
            <v>19.600000000000001</v>
          </cell>
          <cell r="E34">
            <v>80.458333333333329</v>
          </cell>
          <cell r="F34">
            <v>97</v>
          </cell>
          <cell r="G34">
            <v>56</v>
          </cell>
          <cell r="H34">
            <v>10.08</v>
          </cell>
          <cell r="I34" t="str">
            <v>O</v>
          </cell>
          <cell r="J34">
            <v>24.48</v>
          </cell>
          <cell r="K34">
            <v>5.2</v>
          </cell>
        </row>
        <row r="35">
          <cell r="I35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22.55</v>
          </cell>
          <cell r="C5">
            <v>25.3</v>
          </cell>
          <cell r="D5">
            <v>20.2</v>
          </cell>
          <cell r="E5">
            <v>82.208333333333329</v>
          </cell>
          <cell r="F5">
            <v>91</v>
          </cell>
          <cell r="G5">
            <v>69</v>
          </cell>
          <cell r="H5">
            <v>14.4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22.741666666666664</v>
          </cell>
          <cell r="C6">
            <v>25.1</v>
          </cell>
          <cell r="D6">
            <v>21.4</v>
          </cell>
          <cell r="E6">
            <v>87.125</v>
          </cell>
          <cell r="F6">
            <v>95</v>
          </cell>
          <cell r="G6">
            <v>73</v>
          </cell>
          <cell r="H6">
            <v>19.440000000000001</v>
          </cell>
          <cell r="I6" t="str">
            <v>L</v>
          </cell>
          <cell r="J6">
            <v>29.16</v>
          </cell>
          <cell r="K6">
            <v>2.8</v>
          </cell>
        </row>
        <row r="7">
          <cell r="B7">
            <v>23.104166666666661</v>
          </cell>
          <cell r="C7">
            <v>29.5</v>
          </cell>
          <cell r="D7">
            <v>21</v>
          </cell>
          <cell r="E7">
            <v>91.583333333333329</v>
          </cell>
          <cell r="F7">
            <v>98</v>
          </cell>
          <cell r="G7">
            <v>63</v>
          </cell>
          <cell r="H7">
            <v>12.6</v>
          </cell>
          <cell r="I7" t="str">
            <v>SE</v>
          </cell>
          <cell r="J7">
            <v>42.84</v>
          </cell>
          <cell r="K7">
            <v>28.2</v>
          </cell>
        </row>
        <row r="8">
          <cell r="B8">
            <v>24.220833333333331</v>
          </cell>
          <cell r="C8">
            <v>29.2</v>
          </cell>
          <cell r="D8">
            <v>20.8</v>
          </cell>
          <cell r="E8">
            <v>87.208333333333329</v>
          </cell>
          <cell r="F8">
            <v>98</v>
          </cell>
          <cell r="G8">
            <v>66</v>
          </cell>
          <cell r="H8">
            <v>25.92</v>
          </cell>
          <cell r="I8" t="str">
            <v>N</v>
          </cell>
          <cell r="J8">
            <v>37.800000000000004</v>
          </cell>
          <cell r="K8">
            <v>0.60000000000000009</v>
          </cell>
        </row>
        <row r="9">
          <cell r="B9">
            <v>23.020833333333332</v>
          </cell>
          <cell r="C9">
            <v>28.7</v>
          </cell>
          <cell r="D9">
            <v>20.100000000000001</v>
          </cell>
          <cell r="E9">
            <v>91.208333333333329</v>
          </cell>
          <cell r="F9">
            <v>97</v>
          </cell>
          <cell r="G9">
            <v>70</v>
          </cell>
          <cell r="H9">
            <v>27.36</v>
          </cell>
          <cell r="I9" t="str">
            <v>N</v>
          </cell>
          <cell r="J9">
            <v>54.36</v>
          </cell>
          <cell r="K9">
            <v>11</v>
          </cell>
        </row>
        <row r="10">
          <cell r="B10">
            <v>18.324999999999999</v>
          </cell>
          <cell r="C10">
            <v>21.3</v>
          </cell>
          <cell r="D10">
            <v>16.2</v>
          </cell>
          <cell r="E10">
            <v>95.333333333333329</v>
          </cell>
          <cell r="F10">
            <v>99</v>
          </cell>
          <cell r="G10">
            <v>87</v>
          </cell>
          <cell r="H10">
            <v>23.759999999999998</v>
          </cell>
          <cell r="I10" t="str">
            <v>S</v>
          </cell>
          <cell r="J10">
            <v>40.680000000000007</v>
          </cell>
          <cell r="K10">
            <v>1.6</v>
          </cell>
        </row>
        <row r="11">
          <cell r="B11">
            <v>19.637500000000003</v>
          </cell>
          <cell r="C11">
            <v>24.1</v>
          </cell>
          <cell r="D11">
            <v>17.100000000000001</v>
          </cell>
          <cell r="E11">
            <v>82.208333333333329</v>
          </cell>
          <cell r="F11">
            <v>95</v>
          </cell>
          <cell r="G11">
            <v>55</v>
          </cell>
          <cell r="H11">
            <v>18</v>
          </cell>
          <cell r="I11" t="str">
            <v>SO</v>
          </cell>
          <cell r="J11">
            <v>31.680000000000003</v>
          </cell>
          <cell r="K11">
            <v>0.2</v>
          </cell>
        </row>
        <row r="12">
          <cell r="B12">
            <v>19.554166666666664</v>
          </cell>
          <cell r="C12">
            <v>26.7</v>
          </cell>
          <cell r="D12">
            <v>14.5</v>
          </cell>
          <cell r="E12">
            <v>79.541666666666671</v>
          </cell>
          <cell r="F12">
            <v>95</v>
          </cell>
          <cell r="G12">
            <v>49</v>
          </cell>
          <cell r="H12">
            <v>14.04</v>
          </cell>
          <cell r="I12" t="str">
            <v>SO</v>
          </cell>
          <cell r="J12">
            <v>26.28</v>
          </cell>
          <cell r="K12">
            <v>0.2</v>
          </cell>
        </row>
        <row r="13">
          <cell r="B13">
            <v>20.854166666666668</v>
          </cell>
          <cell r="C13">
            <v>27.9</v>
          </cell>
          <cell r="D13">
            <v>16.399999999999999</v>
          </cell>
          <cell r="E13">
            <v>81.083333333333329</v>
          </cell>
          <cell r="F13">
            <v>97</v>
          </cell>
          <cell r="G13">
            <v>50</v>
          </cell>
          <cell r="H13">
            <v>13.68</v>
          </cell>
          <cell r="I13" t="str">
            <v>S</v>
          </cell>
          <cell r="J13">
            <v>25.56</v>
          </cell>
          <cell r="K13">
            <v>0</v>
          </cell>
        </row>
        <row r="14">
          <cell r="B14">
            <v>21.612499999999997</v>
          </cell>
          <cell r="C14">
            <v>28.4</v>
          </cell>
          <cell r="D14">
            <v>17.899999999999999</v>
          </cell>
          <cell r="E14">
            <v>81.541666666666671</v>
          </cell>
          <cell r="F14">
            <v>97</v>
          </cell>
          <cell r="G14">
            <v>54</v>
          </cell>
          <cell r="H14">
            <v>21.240000000000002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22.474999999999998</v>
          </cell>
          <cell r="C15">
            <v>29.4</v>
          </cell>
          <cell r="D15">
            <v>17.600000000000001</v>
          </cell>
          <cell r="E15">
            <v>76.875</v>
          </cell>
          <cell r="F15">
            <v>93</v>
          </cell>
          <cell r="G15">
            <v>46</v>
          </cell>
          <cell r="H15">
            <v>14.76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22.833333333333332</v>
          </cell>
          <cell r="C16">
            <v>30</v>
          </cell>
          <cell r="D16">
            <v>17.8</v>
          </cell>
          <cell r="E16">
            <v>73.708333333333329</v>
          </cell>
          <cell r="F16">
            <v>94</v>
          </cell>
          <cell r="G16">
            <v>44</v>
          </cell>
          <cell r="H16">
            <v>12.96</v>
          </cell>
          <cell r="I16" t="str">
            <v>SE</v>
          </cell>
          <cell r="J16">
            <v>23.400000000000002</v>
          </cell>
          <cell r="K16">
            <v>0</v>
          </cell>
        </row>
        <row r="17">
          <cell r="B17">
            <v>22.762499999999999</v>
          </cell>
          <cell r="C17">
            <v>28.8</v>
          </cell>
          <cell r="D17">
            <v>18.3</v>
          </cell>
          <cell r="E17">
            <v>78.75</v>
          </cell>
          <cell r="F17">
            <v>93</v>
          </cell>
          <cell r="G17">
            <v>59</v>
          </cell>
          <cell r="H17">
            <v>11.520000000000001</v>
          </cell>
          <cell r="I17" t="str">
            <v>NE</v>
          </cell>
          <cell r="J17">
            <v>20.52</v>
          </cell>
          <cell r="K17">
            <v>0</v>
          </cell>
        </row>
        <row r="18">
          <cell r="B18">
            <v>23.558333333333334</v>
          </cell>
          <cell r="C18">
            <v>27.8</v>
          </cell>
          <cell r="D18">
            <v>20.7</v>
          </cell>
          <cell r="E18">
            <v>88.208333333333329</v>
          </cell>
          <cell r="F18">
            <v>99</v>
          </cell>
          <cell r="G18">
            <v>69</v>
          </cell>
          <cell r="H18">
            <v>10.44</v>
          </cell>
          <cell r="I18" t="str">
            <v>NE</v>
          </cell>
          <cell r="J18">
            <v>21.240000000000002</v>
          </cell>
          <cell r="K18">
            <v>0</v>
          </cell>
        </row>
        <row r="19">
          <cell r="B19">
            <v>24.270833333333332</v>
          </cell>
          <cell r="C19">
            <v>31.7</v>
          </cell>
          <cell r="D19">
            <v>20.5</v>
          </cell>
          <cell r="E19">
            <v>84.333333333333329</v>
          </cell>
          <cell r="F19">
            <v>98</v>
          </cell>
          <cell r="G19">
            <v>53</v>
          </cell>
          <cell r="H19">
            <v>10.44</v>
          </cell>
          <cell r="I19" t="str">
            <v>L</v>
          </cell>
          <cell r="J19">
            <v>21.6</v>
          </cell>
          <cell r="K19">
            <v>0</v>
          </cell>
        </row>
        <row r="20">
          <cell r="B20">
            <v>24.658333333333342</v>
          </cell>
          <cell r="C20">
            <v>32.1</v>
          </cell>
          <cell r="D20">
            <v>20.399999999999999</v>
          </cell>
          <cell r="E20">
            <v>79.125</v>
          </cell>
          <cell r="F20">
            <v>96</v>
          </cell>
          <cell r="G20">
            <v>48</v>
          </cell>
          <cell r="H20">
            <v>17.28</v>
          </cell>
          <cell r="I20" t="str">
            <v>S</v>
          </cell>
          <cell r="J20">
            <v>32.4</v>
          </cell>
          <cell r="K20">
            <v>0</v>
          </cell>
        </row>
        <row r="21">
          <cell r="B21">
            <v>24.229166666666671</v>
          </cell>
          <cell r="C21">
            <v>30.9</v>
          </cell>
          <cell r="D21">
            <v>18.899999999999999</v>
          </cell>
          <cell r="E21">
            <v>77.916666666666671</v>
          </cell>
          <cell r="F21">
            <v>99</v>
          </cell>
          <cell r="G21">
            <v>44</v>
          </cell>
          <cell r="H21">
            <v>15.120000000000001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23.416666666666668</v>
          </cell>
          <cell r="C22">
            <v>31.1</v>
          </cell>
          <cell r="D22">
            <v>17.8</v>
          </cell>
          <cell r="E22">
            <v>71.875</v>
          </cell>
          <cell r="F22">
            <v>89</v>
          </cell>
          <cell r="G22">
            <v>49</v>
          </cell>
          <cell r="H22">
            <v>14.04</v>
          </cell>
          <cell r="I22" t="str">
            <v>S</v>
          </cell>
          <cell r="J22">
            <v>20.52</v>
          </cell>
          <cell r="K22">
            <v>0</v>
          </cell>
        </row>
        <row r="23">
          <cell r="B23">
            <v>24.941666666666674</v>
          </cell>
          <cell r="C23">
            <v>32</v>
          </cell>
          <cell r="D23">
            <v>19.399999999999999</v>
          </cell>
          <cell r="E23">
            <v>73.083333333333329</v>
          </cell>
          <cell r="F23">
            <v>92</v>
          </cell>
          <cell r="G23">
            <v>50</v>
          </cell>
          <cell r="H23">
            <v>15.48</v>
          </cell>
          <cell r="I23" t="str">
            <v>N</v>
          </cell>
          <cell r="J23">
            <v>31.319999999999997</v>
          </cell>
          <cell r="K23">
            <v>0</v>
          </cell>
        </row>
        <row r="24">
          <cell r="B24">
            <v>25.975000000000005</v>
          </cell>
          <cell r="C24">
            <v>33.799999999999997</v>
          </cell>
          <cell r="D24">
            <v>20.8</v>
          </cell>
          <cell r="E24">
            <v>75.291666666666671</v>
          </cell>
          <cell r="F24">
            <v>93</v>
          </cell>
          <cell r="G24">
            <v>48</v>
          </cell>
          <cell r="H24">
            <v>20.16</v>
          </cell>
          <cell r="I24" t="str">
            <v>N</v>
          </cell>
          <cell r="J24">
            <v>36.36</v>
          </cell>
          <cell r="K24">
            <v>0</v>
          </cell>
        </row>
        <row r="25">
          <cell r="B25">
            <v>21.675000000000001</v>
          </cell>
          <cell r="C25">
            <v>26.5</v>
          </cell>
          <cell r="D25">
            <v>19.5</v>
          </cell>
          <cell r="E25">
            <v>89.375</v>
          </cell>
          <cell r="F25">
            <v>96</v>
          </cell>
          <cell r="G25">
            <v>75</v>
          </cell>
          <cell r="H25">
            <v>30.6</v>
          </cell>
          <cell r="I25" t="str">
            <v>S</v>
          </cell>
          <cell r="J25">
            <v>54.36</v>
          </cell>
          <cell r="K25">
            <v>11.2</v>
          </cell>
        </row>
        <row r="26">
          <cell r="B26">
            <v>20.666666666666675</v>
          </cell>
          <cell r="C26">
            <v>24.4</v>
          </cell>
          <cell r="D26">
            <v>18.7</v>
          </cell>
          <cell r="E26">
            <v>91.75</v>
          </cell>
          <cell r="F26">
            <v>98</v>
          </cell>
          <cell r="G26">
            <v>76</v>
          </cell>
          <cell r="H26">
            <v>19.079999999999998</v>
          </cell>
          <cell r="I26" t="str">
            <v>N</v>
          </cell>
          <cell r="J26">
            <v>48.24</v>
          </cell>
          <cell r="K26">
            <v>13.2</v>
          </cell>
        </row>
        <row r="27">
          <cell r="B27">
            <v>23.112500000000001</v>
          </cell>
          <cell r="C27">
            <v>29.1</v>
          </cell>
          <cell r="D27">
            <v>19.3</v>
          </cell>
          <cell r="E27">
            <v>86.166666666666671</v>
          </cell>
          <cell r="F27">
            <v>98</v>
          </cell>
          <cell r="G27">
            <v>65</v>
          </cell>
          <cell r="H27">
            <v>15.48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24.545833333333338</v>
          </cell>
          <cell r="C28">
            <v>29.9</v>
          </cell>
          <cell r="D28">
            <v>20.6</v>
          </cell>
          <cell r="E28">
            <v>83.833333333333329</v>
          </cell>
          <cell r="F28">
            <v>97</v>
          </cell>
          <cell r="G28">
            <v>60</v>
          </cell>
          <cell r="H28">
            <v>13.32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24.754166666666666</v>
          </cell>
          <cell r="C29">
            <v>31.2</v>
          </cell>
          <cell r="D29">
            <v>19.899999999999999</v>
          </cell>
          <cell r="E29">
            <v>80.916666666666671</v>
          </cell>
          <cell r="F29">
            <v>98</v>
          </cell>
          <cell r="G29">
            <v>55</v>
          </cell>
          <cell r="H29">
            <v>32.04</v>
          </cell>
          <cell r="I29" t="str">
            <v>NE</v>
          </cell>
          <cell r="J29">
            <v>56.519999999999996</v>
          </cell>
          <cell r="K29">
            <v>0</v>
          </cell>
        </row>
        <row r="30">
          <cell r="B30">
            <v>25.066666666666666</v>
          </cell>
          <cell r="C30">
            <v>31.8</v>
          </cell>
          <cell r="D30">
            <v>20.6</v>
          </cell>
          <cell r="E30">
            <v>82.875</v>
          </cell>
          <cell r="F30">
            <v>97</v>
          </cell>
          <cell r="G30">
            <v>57</v>
          </cell>
          <cell r="H30">
            <v>13.68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24.162499999999998</v>
          </cell>
          <cell r="C31">
            <v>29.8</v>
          </cell>
          <cell r="D31">
            <v>20</v>
          </cell>
          <cell r="E31">
            <v>85.875</v>
          </cell>
          <cell r="F31">
            <v>98</v>
          </cell>
          <cell r="G31">
            <v>64</v>
          </cell>
          <cell r="H31">
            <v>16.920000000000002</v>
          </cell>
          <cell r="I31" t="str">
            <v>NO</v>
          </cell>
          <cell r="J31">
            <v>31.319999999999997</v>
          </cell>
          <cell r="K31">
            <v>0</v>
          </cell>
        </row>
        <row r="32">
          <cell r="B32">
            <v>22.008333333333336</v>
          </cell>
          <cell r="C32">
            <v>25.7</v>
          </cell>
          <cell r="D32">
            <v>20.5</v>
          </cell>
          <cell r="E32">
            <v>89.041666666666671</v>
          </cell>
          <cell r="F32">
            <v>99</v>
          </cell>
          <cell r="G32">
            <v>64</v>
          </cell>
          <cell r="H32">
            <v>14.76</v>
          </cell>
          <cell r="I32" t="str">
            <v>SO</v>
          </cell>
          <cell r="J32">
            <v>137.16</v>
          </cell>
          <cell r="K32">
            <v>14.199999999999998</v>
          </cell>
        </row>
        <row r="33">
          <cell r="B33">
            <v>20.779166666666665</v>
          </cell>
          <cell r="C33">
            <v>27.6</v>
          </cell>
          <cell r="D33">
            <v>15.8</v>
          </cell>
          <cell r="E33">
            <v>88.333333333333329</v>
          </cell>
          <cell r="F33">
            <v>99</v>
          </cell>
          <cell r="G33">
            <v>64</v>
          </cell>
          <cell r="H33">
            <v>10.8</v>
          </cell>
          <cell r="I33" t="str">
            <v>S</v>
          </cell>
          <cell r="J33">
            <v>18.720000000000002</v>
          </cell>
          <cell r="K33">
            <v>0.2</v>
          </cell>
        </row>
        <row r="34">
          <cell r="B34">
            <v>22.420833333333331</v>
          </cell>
          <cell r="C34">
            <v>28.7</v>
          </cell>
          <cell r="D34">
            <v>18.8</v>
          </cell>
          <cell r="E34">
            <v>86.291666666666671</v>
          </cell>
          <cell r="F34">
            <v>98</v>
          </cell>
          <cell r="G34">
            <v>66</v>
          </cell>
          <cell r="H34">
            <v>20.52</v>
          </cell>
          <cell r="I34" t="str">
            <v>NE</v>
          </cell>
          <cell r="J34">
            <v>86.4</v>
          </cell>
          <cell r="K34">
            <v>29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24.095833333333331</v>
          </cell>
          <cell r="C5">
            <v>29.5</v>
          </cell>
          <cell r="D5">
            <v>19.5</v>
          </cell>
          <cell r="E5">
            <v>75.708333333333329</v>
          </cell>
          <cell r="F5">
            <v>93</v>
          </cell>
          <cell r="G5">
            <v>53</v>
          </cell>
          <cell r="H5">
            <v>6.48</v>
          </cell>
          <cell r="I5" t="str">
            <v>SO</v>
          </cell>
          <cell r="J5">
            <v>21.6</v>
          </cell>
          <cell r="K5">
            <v>0</v>
          </cell>
        </row>
        <row r="6">
          <cell r="B6">
            <v>24.733333333333338</v>
          </cell>
          <cell r="C6">
            <v>30.5</v>
          </cell>
          <cell r="D6">
            <v>21.7</v>
          </cell>
          <cell r="E6">
            <v>78.791666666666671</v>
          </cell>
          <cell r="F6">
            <v>92</v>
          </cell>
          <cell r="G6">
            <v>53</v>
          </cell>
          <cell r="H6">
            <v>9.3600000000000012</v>
          </cell>
          <cell r="I6" t="str">
            <v>SO</v>
          </cell>
          <cell r="J6">
            <v>25.92</v>
          </cell>
          <cell r="K6">
            <v>0.60000000000000009</v>
          </cell>
        </row>
        <row r="7">
          <cell r="B7">
            <v>25.383333333333336</v>
          </cell>
          <cell r="C7">
            <v>32.1</v>
          </cell>
          <cell r="D7">
            <v>21.6</v>
          </cell>
          <cell r="E7">
            <v>78.5</v>
          </cell>
          <cell r="F7">
            <v>95</v>
          </cell>
          <cell r="G7">
            <v>48</v>
          </cell>
          <cell r="H7">
            <v>5.7600000000000007</v>
          </cell>
          <cell r="I7" t="str">
            <v>L</v>
          </cell>
          <cell r="J7">
            <v>20.88</v>
          </cell>
          <cell r="K7">
            <v>0.4</v>
          </cell>
        </row>
        <row r="8">
          <cell r="B8">
            <v>25.358333333333338</v>
          </cell>
          <cell r="C8">
            <v>31.6</v>
          </cell>
          <cell r="D8">
            <v>21.5</v>
          </cell>
          <cell r="E8">
            <v>78.25</v>
          </cell>
          <cell r="F8">
            <v>92</v>
          </cell>
          <cell r="G8">
            <v>51</v>
          </cell>
          <cell r="H8">
            <v>8.64</v>
          </cell>
          <cell r="I8" t="str">
            <v>L</v>
          </cell>
          <cell r="J8">
            <v>29.52</v>
          </cell>
          <cell r="K8">
            <v>0</v>
          </cell>
        </row>
        <row r="9">
          <cell r="B9">
            <v>24.129166666666666</v>
          </cell>
          <cell r="C9">
            <v>31.7</v>
          </cell>
          <cell r="D9">
            <v>20.7</v>
          </cell>
          <cell r="E9">
            <v>83.666666666666671</v>
          </cell>
          <cell r="F9">
            <v>94</v>
          </cell>
          <cell r="G9">
            <v>57</v>
          </cell>
          <cell r="H9">
            <v>15.840000000000002</v>
          </cell>
          <cell r="I9" t="str">
            <v>L</v>
          </cell>
          <cell r="J9">
            <v>55.440000000000005</v>
          </cell>
          <cell r="K9">
            <v>9.8000000000000007</v>
          </cell>
        </row>
        <row r="10">
          <cell r="B10">
            <v>19.979166666666671</v>
          </cell>
          <cell r="C10">
            <v>23.3</v>
          </cell>
          <cell r="D10">
            <v>17.7</v>
          </cell>
          <cell r="E10">
            <v>89.791666666666671</v>
          </cell>
          <cell r="F10">
            <v>95</v>
          </cell>
          <cell r="G10">
            <v>78</v>
          </cell>
          <cell r="H10">
            <v>10.8</v>
          </cell>
          <cell r="I10" t="str">
            <v>NO</v>
          </cell>
          <cell r="J10">
            <v>29.16</v>
          </cell>
          <cell r="K10">
            <v>6.0000000000000009</v>
          </cell>
        </row>
        <row r="11">
          <cell r="B11">
            <v>20.920833333333334</v>
          </cell>
          <cell r="C11">
            <v>27.1</v>
          </cell>
          <cell r="D11">
            <v>17.7</v>
          </cell>
          <cell r="E11">
            <v>77.125</v>
          </cell>
          <cell r="F11">
            <v>92</v>
          </cell>
          <cell r="G11">
            <v>52</v>
          </cell>
          <cell r="H11">
            <v>10.44</v>
          </cell>
          <cell r="I11" t="str">
            <v>N</v>
          </cell>
          <cell r="J11">
            <v>22.32</v>
          </cell>
          <cell r="K11">
            <v>0</v>
          </cell>
        </row>
        <row r="12">
          <cell r="B12">
            <v>20.891666666666662</v>
          </cell>
          <cell r="C12">
            <v>27.8</v>
          </cell>
          <cell r="D12">
            <v>15.7</v>
          </cell>
          <cell r="E12">
            <v>70.666666666666671</v>
          </cell>
          <cell r="F12">
            <v>89</v>
          </cell>
          <cell r="G12">
            <v>41</v>
          </cell>
          <cell r="H12">
            <v>10.8</v>
          </cell>
          <cell r="I12" t="str">
            <v>N</v>
          </cell>
          <cell r="J12">
            <v>20.88</v>
          </cell>
          <cell r="K12">
            <v>0</v>
          </cell>
        </row>
        <row r="13">
          <cell r="B13">
            <v>21.729166666666668</v>
          </cell>
          <cell r="C13">
            <v>29.8</v>
          </cell>
          <cell r="D13">
            <v>14.4</v>
          </cell>
          <cell r="E13">
            <v>70.291666666666671</v>
          </cell>
          <cell r="F13">
            <v>95</v>
          </cell>
          <cell r="G13">
            <v>33</v>
          </cell>
          <cell r="H13">
            <v>6.84</v>
          </cell>
          <cell r="I13" t="str">
            <v>N</v>
          </cell>
          <cell r="J13">
            <v>16.559999999999999</v>
          </cell>
          <cell r="K13">
            <v>0</v>
          </cell>
        </row>
        <row r="14">
          <cell r="B14">
            <v>22.220833333333331</v>
          </cell>
          <cell r="C14">
            <v>29.6</v>
          </cell>
          <cell r="D14">
            <v>15.6</v>
          </cell>
          <cell r="E14">
            <v>74.583333333333329</v>
          </cell>
          <cell r="F14">
            <v>95</v>
          </cell>
          <cell r="G14">
            <v>50</v>
          </cell>
          <cell r="H14">
            <v>9.7200000000000006</v>
          </cell>
          <cell r="I14" t="str">
            <v>SO</v>
          </cell>
          <cell r="J14">
            <v>25.2</v>
          </cell>
          <cell r="K14">
            <v>0</v>
          </cell>
        </row>
        <row r="15">
          <cell r="B15">
            <v>23.533333333333335</v>
          </cell>
          <cell r="C15">
            <v>30.2</v>
          </cell>
          <cell r="D15">
            <v>17.600000000000001</v>
          </cell>
          <cell r="E15">
            <v>70.333333333333329</v>
          </cell>
          <cell r="F15">
            <v>92</v>
          </cell>
          <cell r="G15">
            <v>40</v>
          </cell>
          <cell r="H15">
            <v>8.64</v>
          </cell>
          <cell r="I15" t="str">
            <v>SO</v>
          </cell>
          <cell r="J15">
            <v>19.079999999999998</v>
          </cell>
          <cell r="K15">
            <v>0</v>
          </cell>
        </row>
        <row r="16">
          <cell r="B16">
            <v>23.083333333333332</v>
          </cell>
          <cell r="C16">
            <v>30.8</v>
          </cell>
          <cell r="D16">
            <v>17.7</v>
          </cell>
          <cell r="E16">
            <v>70.875</v>
          </cell>
          <cell r="F16">
            <v>91</v>
          </cell>
          <cell r="G16">
            <v>39</v>
          </cell>
          <cell r="H16">
            <v>8.64</v>
          </cell>
          <cell r="I16" t="str">
            <v>NE</v>
          </cell>
          <cell r="J16">
            <v>20.16</v>
          </cell>
          <cell r="K16">
            <v>0</v>
          </cell>
        </row>
        <row r="17">
          <cell r="B17">
            <v>23.112499999999997</v>
          </cell>
          <cell r="C17">
            <v>31</v>
          </cell>
          <cell r="D17">
            <v>18.399999999999999</v>
          </cell>
          <cell r="E17">
            <v>79.416666666666671</v>
          </cell>
          <cell r="F17">
            <v>91</v>
          </cell>
          <cell r="G17">
            <v>55</v>
          </cell>
          <cell r="H17">
            <v>6.12</v>
          </cell>
          <cell r="I17" t="str">
            <v>NE</v>
          </cell>
          <cell r="J17">
            <v>21.96</v>
          </cell>
          <cell r="K17">
            <v>1.4</v>
          </cell>
        </row>
        <row r="18">
          <cell r="B18">
            <v>24.229166666666668</v>
          </cell>
          <cell r="C18">
            <v>31.4</v>
          </cell>
          <cell r="D18">
            <v>19.7</v>
          </cell>
          <cell r="E18">
            <v>83.125</v>
          </cell>
          <cell r="F18">
            <v>95</v>
          </cell>
          <cell r="G18">
            <v>54</v>
          </cell>
          <cell r="H18">
            <v>7.2</v>
          </cell>
          <cell r="I18" t="str">
            <v>SO</v>
          </cell>
          <cell r="J18">
            <v>17.64</v>
          </cell>
          <cell r="K18">
            <v>0</v>
          </cell>
        </row>
        <row r="19">
          <cell r="B19">
            <v>25.070833333333336</v>
          </cell>
          <cell r="C19">
            <v>31.9</v>
          </cell>
          <cell r="D19">
            <v>20.100000000000001</v>
          </cell>
          <cell r="E19">
            <v>79.5</v>
          </cell>
          <cell r="F19">
            <v>95</v>
          </cell>
          <cell r="G19">
            <v>52</v>
          </cell>
          <cell r="H19">
            <v>7.9200000000000008</v>
          </cell>
          <cell r="I19" t="str">
            <v>SO</v>
          </cell>
          <cell r="J19">
            <v>20.16</v>
          </cell>
          <cell r="K19">
            <v>0</v>
          </cell>
        </row>
        <row r="20">
          <cell r="B20">
            <v>25.499999999999996</v>
          </cell>
          <cell r="C20">
            <v>32.200000000000003</v>
          </cell>
          <cell r="D20">
            <v>20.6</v>
          </cell>
          <cell r="E20">
            <v>76.833333333333329</v>
          </cell>
          <cell r="F20">
            <v>94</v>
          </cell>
          <cell r="G20">
            <v>47</v>
          </cell>
          <cell r="H20">
            <v>7.2</v>
          </cell>
          <cell r="I20" t="str">
            <v>N</v>
          </cell>
          <cell r="J20">
            <v>16.559999999999999</v>
          </cell>
          <cell r="K20">
            <v>0</v>
          </cell>
        </row>
        <row r="21">
          <cell r="B21">
            <v>25.679166666666671</v>
          </cell>
          <cell r="C21">
            <v>32.299999999999997</v>
          </cell>
          <cell r="D21">
            <v>19.5</v>
          </cell>
          <cell r="E21">
            <v>71.833333333333329</v>
          </cell>
          <cell r="F21">
            <v>95</v>
          </cell>
          <cell r="G21">
            <v>42</v>
          </cell>
          <cell r="H21">
            <v>6.84</v>
          </cell>
          <cell r="I21" t="str">
            <v>NE</v>
          </cell>
          <cell r="J21">
            <v>15.840000000000002</v>
          </cell>
          <cell r="K21">
            <v>0</v>
          </cell>
        </row>
        <row r="22">
          <cell r="B22">
            <v>24.433333333333337</v>
          </cell>
          <cell r="C22">
            <v>31.2</v>
          </cell>
          <cell r="D22">
            <v>18.3</v>
          </cell>
          <cell r="E22">
            <v>68.666666666666671</v>
          </cell>
          <cell r="F22">
            <v>90</v>
          </cell>
          <cell r="G22">
            <v>44</v>
          </cell>
          <cell r="H22">
            <v>6.84</v>
          </cell>
          <cell r="I22" t="str">
            <v>SO</v>
          </cell>
          <cell r="J22">
            <v>18.720000000000002</v>
          </cell>
          <cell r="K22">
            <v>0</v>
          </cell>
        </row>
        <row r="23">
          <cell r="B23">
            <v>25.0625</v>
          </cell>
          <cell r="C23">
            <v>33.299999999999997</v>
          </cell>
          <cell r="D23">
            <v>19.5</v>
          </cell>
          <cell r="E23">
            <v>74.916666666666671</v>
          </cell>
          <cell r="F23">
            <v>93</v>
          </cell>
          <cell r="G23">
            <v>45</v>
          </cell>
          <cell r="H23">
            <v>7.5600000000000005</v>
          </cell>
          <cell r="I23" t="str">
            <v>NE</v>
          </cell>
          <cell r="J23">
            <v>20.52</v>
          </cell>
          <cell r="K23">
            <v>0</v>
          </cell>
        </row>
        <row r="24">
          <cell r="B24">
            <v>25.879166666666666</v>
          </cell>
          <cell r="C24">
            <v>34.1</v>
          </cell>
          <cell r="D24">
            <v>20.399999999999999</v>
          </cell>
          <cell r="E24">
            <v>76.333333333333329</v>
          </cell>
          <cell r="F24">
            <v>94</v>
          </cell>
          <cell r="G24">
            <v>46</v>
          </cell>
          <cell r="H24">
            <v>6.48</v>
          </cell>
          <cell r="I24" t="str">
            <v>L</v>
          </cell>
          <cell r="J24">
            <v>16.2</v>
          </cell>
          <cell r="K24">
            <v>0</v>
          </cell>
        </row>
        <row r="25">
          <cell r="B25">
            <v>23.625</v>
          </cell>
          <cell r="C25">
            <v>30</v>
          </cell>
          <cell r="D25">
            <v>20.6</v>
          </cell>
          <cell r="E25">
            <v>85.583333333333329</v>
          </cell>
          <cell r="F25">
            <v>95</v>
          </cell>
          <cell r="G25">
            <v>59</v>
          </cell>
          <cell r="H25">
            <v>14.76</v>
          </cell>
          <cell r="I25" t="str">
            <v>L</v>
          </cell>
          <cell r="J25">
            <v>41.4</v>
          </cell>
          <cell r="K25">
            <v>1.6</v>
          </cell>
        </row>
        <row r="26">
          <cell r="B26">
            <v>21.229166666666668</v>
          </cell>
          <cell r="C26">
            <v>24.2</v>
          </cell>
          <cell r="D26">
            <v>19.7</v>
          </cell>
          <cell r="E26">
            <v>92.166666666666671</v>
          </cell>
          <cell r="F26">
            <v>95</v>
          </cell>
          <cell r="G26">
            <v>82</v>
          </cell>
          <cell r="H26">
            <v>8.2799999999999994</v>
          </cell>
          <cell r="I26" t="str">
            <v>SO</v>
          </cell>
          <cell r="J26">
            <v>31.319999999999997</v>
          </cell>
          <cell r="K26">
            <v>19.399999999999999</v>
          </cell>
        </row>
        <row r="27">
          <cell r="B27">
            <v>23.654166666666672</v>
          </cell>
          <cell r="C27">
            <v>29.3</v>
          </cell>
          <cell r="D27">
            <v>21.6</v>
          </cell>
          <cell r="E27">
            <v>87.416666666666671</v>
          </cell>
          <cell r="F27">
            <v>95</v>
          </cell>
          <cell r="G27">
            <v>62</v>
          </cell>
          <cell r="H27">
            <v>2.52</v>
          </cell>
          <cell r="I27" t="str">
            <v>SE</v>
          </cell>
          <cell r="J27">
            <v>22.32</v>
          </cell>
          <cell r="K27">
            <v>1.8</v>
          </cell>
        </row>
        <row r="28">
          <cell r="B28">
            <v>24.516666666666666</v>
          </cell>
          <cell r="C28">
            <v>31.2</v>
          </cell>
          <cell r="D28">
            <v>20</v>
          </cell>
          <cell r="E28">
            <v>82</v>
          </cell>
          <cell r="F28">
            <v>95</v>
          </cell>
          <cell r="G28">
            <v>52</v>
          </cell>
          <cell r="H28">
            <v>12.24</v>
          </cell>
          <cell r="I28" t="str">
            <v>SO</v>
          </cell>
          <cell r="J28">
            <v>29.16</v>
          </cell>
          <cell r="K28">
            <v>0.4</v>
          </cell>
        </row>
        <row r="29">
          <cell r="B29">
            <v>24.595833333333328</v>
          </cell>
          <cell r="C29">
            <v>32.4</v>
          </cell>
          <cell r="D29">
            <v>19.899999999999999</v>
          </cell>
          <cell r="E29">
            <v>81.833333333333329</v>
          </cell>
          <cell r="F29">
            <v>95</v>
          </cell>
          <cell r="G29">
            <v>54</v>
          </cell>
          <cell r="H29">
            <v>8.64</v>
          </cell>
          <cell r="I29" t="str">
            <v>NE</v>
          </cell>
          <cell r="J29">
            <v>20.16</v>
          </cell>
          <cell r="K29">
            <v>2.4</v>
          </cell>
        </row>
        <row r="30">
          <cell r="B30">
            <v>25.8125</v>
          </cell>
          <cell r="C30">
            <v>33.299999999999997</v>
          </cell>
          <cell r="D30">
            <v>20.399999999999999</v>
          </cell>
          <cell r="E30">
            <v>78.541666666666671</v>
          </cell>
          <cell r="F30">
            <v>95</v>
          </cell>
          <cell r="G30">
            <v>47</v>
          </cell>
          <cell r="H30">
            <v>4.6800000000000006</v>
          </cell>
          <cell r="I30" t="str">
            <v>NE</v>
          </cell>
          <cell r="J30">
            <v>19.8</v>
          </cell>
          <cell r="K30">
            <v>0</v>
          </cell>
        </row>
        <row r="31">
          <cell r="B31">
            <v>25.120833333333337</v>
          </cell>
          <cell r="C31">
            <v>32.299999999999997</v>
          </cell>
          <cell r="D31">
            <v>20.9</v>
          </cell>
          <cell r="E31">
            <v>82.333333333333329</v>
          </cell>
          <cell r="F31">
            <v>95</v>
          </cell>
          <cell r="G31">
            <v>50</v>
          </cell>
          <cell r="H31">
            <v>18.720000000000002</v>
          </cell>
          <cell r="I31" t="str">
            <v>NE</v>
          </cell>
          <cell r="J31">
            <v>34.92</v>
          </cell>
          <cell r="K31">
            <v>0.2</v>
          </cell>
        </row>
        <row r="32">
          <cell r="B32">
            <v>23.612499999999997</v>
          </cell>
          <cell r="C32">
            <v>29</v>
          </cell>
          <cell r="D32">
            <v>21.3</v>
          </cell>
          <cell r="E32">
            <v>83.583333333333329</v>
          </cell>
          <cell r="F32">
            <v>95</v>
          </cell>
          <cell r="G32">
            <v>60</v>
          </cell>
          <cell r="H32">
            <v>14.4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22.829166666666666</v>
          </cell>
          <cell r="C33">
            <v>29.7</v>
          </cell>
          <cell r="D33">
            <v>17.399999999999999</v>
          </cell>
          <cell r="E33">
            <v>79.791666666666671</v>
          </cell>
          <cell r="F33">
            <v>95</v>
          </cell>
          <cell r="G33">
            <v>56</v>
          </cell>
          <cell r="H33">
            <v>5.7600000000000007</v>
          </cell>
          <cell r="I33" t="str">
            <v>NE</v>
          </cell>
          <cell r="J33">
            <v>14.76</v>
          </cell>
          <cell r="K33">
            <v>0</v>
          </cell>
        </row>
        <row r="34">
          <cell r="B34">
            <v>23.262500000000003</v>
          </cell>
          <cell r="C34">
            <v>31.5</v>
          </cell>
          <cell r="D34">
            <v>18.8</v>
          </cell>
          <cell r="E34">
            <v>81.75</v>
          </cell>
          <cell r="F34">
            <v>95</v>
          </cell>
          <cell r="G34">
            <v>52</v>
          </cell>
          <cell r="H34">
            <v>9.3600000000000012</v>
          </cell>
          <cell r="I34" t="str">
            <v>S</v>
          </cell>
          <cell r="J34">
            <v>39.6</v>
          </cell>
          <cell r="K34">
            <v>24.6</v>
          </cell>
        </row>
        <row r="35">
          <cell r="I35" t="str">
            <v>SO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26.954166666666662</v>
          </cell>
          <cell r="C5">
            <v>32.299999999999997</v>
          </cell>
          <cell r="D5">
            <v>23.6</v>
          </cell>
          <cell r="E5">
            <v>76.833333333333329</v>
          </cell>
          <cell r="F5">
            <v>88</v>
          </cell>
          <cell r="G5">
            <v>51</v>
          </cell>
          <cell r="H5">
            <v>4.32</v>
          </cell>
          <cell r="I5" t="str">
            <v>S</v>
          </cell>
          <cell r="J5">
            <v>37.080000000000005</v>
          </cell>
          <cell r="K5">
            <v>0</v>
          </cell>
        </row>
        <row r="6">
          <cell r="B6">
            <v>26.295833333333331</v>
          </cell>
          <cell r="C6">
            <v>32.4</v>
          </cell>
          <cell r="D6">
            <v>22.9</v>
          </cell>
          <cell r="E6">
            <v>83.416666666666671</v>
          </cell>
          <cell r="F6">
            <v>93</v>
          </cell>
          <cell r="G6">
            <v>60</v>
          </cell>
          <cell r="H6">
            <v>9.7200000000000006</v>
          </cell>
          <cell r="I6" t="str">
            <v>SO</v>
          </cell>
          <cell r="J6">
            <v>28.08</v>
          </cell>
          <cell r="K6">
            <v>3.6</v>
          </cell>
        </row>
        <row r="7">
          <cell r="B7">
            <v>24.024999999999995</v>
          </cell>
          <cell r="C7">
            <v>27.1</v>
          </cell>
          <cell r="D7">
            <v>22</v>
          </cell>
          <cell r="E7">
            <v>88.291666666666671</v>
          </cell>
          <cell r="F7">
            <v>94</v>
          </cell>
          <cell r="G7">
            <v>75</v>
          </cell>
          <cell r="H7">
            <v>6.84</v>
          </cell>
          <cell r="I7" t="str">
            <v>NE</v>
          </cell>
          <cell r="J7">
            <v>37.080000000000005</v>
          </cell>
          <cell r="K7">
            <v>12.2</v>
          </cell>
        </row>
        <row r="8">
          <cell r="B8">
            <v>26.917391304347827</v>
          </cell>
          <cell r="C8">
            <v>32.5</v>
          </cell>
          <cell r="D8">
            <v>23.9</v>
          </cell>
          <cell r="E8">
            <v>80.173913043478265</v>
          </cell>
          <cell r="F8">
            <v>93</v>
          </cell>
          <cell r="G8">
            <v>58</v>
          </cell>
          <cell r="H8">
            <v>10.44</v>
          </cell>
          <cell r="I8" t="str">
            <v>N</v>
          </cell>
          <cell r="J8">
            <v>29.16</v>
          </cell>
          <cell r="K8">
            <v>0.4</v>
          </cell>
        </row>
        <row r="9">
          <cell r="B9">
            <v>26.470833333333335</v>
          </cell>
          <cell r="C9">
            <v>32.5</v>
          </cell>
          <cell r="D9">
            <v>22.1</v>
          </cell>
          <cell r="E9">
            <v>81.416666666666671</v>
          </cell>
          <cell r="F9">
            <v>92</v>
          </cell>
          <cell r="G9">
            <v>58</v>
          </cell>
          <cell r="H9">
            <v>14.4</v>
          </cell>
          <cell r="I9" t="str">
            <v>N</v>
          </cell>
          <cell r="J9">
            <v>38.880000000000003</v>
          </cell>
          <cell r="K9">
            <v>6.0000000000000009</v>
          </cell>
        </row>
        <row r="10">
          <cell r="B10">
            <v>20.079166666666669</v>
          </cell>
          <cell r="C10">
            <v>22.8</v>
          </cell>
          <cell r="D10">
            <v>18.100000000000001</v>
          </cell>
          <cell r="E10">
            <v>87.041666666666671</v>
          </cell>
          <cell r="F10">
            <v>92</v>
          </cell>
          <cell r="G10">
            <v>77</v>
          </cell>
          <cell r="H10">
            <v>11.520000000000001</v>
          </cell>
          <cell r="I10" t="str">
            <v>S</v>
          </cell>
          <cell r="J10">
            <v>21.6</v>
          </cell>
          <cell r="K10">
            <v>1.9999999999999998</v>
          </cell>
        </row>
        <row r="11">
          <cell r="B11">
            <v>22.041666666666668</v>
          </cell>
          <cell r="C11">
            <v>27.4</v>
          </cell>
          <cell r="D11">
            <v>18.5</v>
          </cell>
          <cell r="E11">
            <v>77.458333333333329</v>
          </cell>
          <cell r="F11">
            <v>92</v>
          </cell>
          <cell r="G11">
            <v>55</v>
          </cell>
          <cell r="H11">
            <v>4.6800000000000006</v>
          </cell>
          <cell r="I11" t="str">
            <v>SO</v>
          </cell>
          <cell r="J11">
            <v>16.920000000000002</v>
          </cell>
          <cell r="K11">
            <v>0</v>
          </cell>
        </row>
        <row r="12">
          <cell r="B12">
            <v>21.904166666666665</v>
          </cell>
          <cell r="C12">
            <v>29.2</v>
          </cell>
          <cell r="D12">
            <v>15.6</v>
          </cell>
          <cell r="E12">
            <v>72.041666666666671</v>
          </cell>
          <cell r="F12">
            <v>94</v>
          </cell>
          <cell r="G12">
            <v>42</v>
          </cell>
          <cell r="H12">
            <v>6.48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22.524999999999995</v>
          </cell>
          <cell r="C13">
            <v>30.4</v>
          </cell>
          <cell r="D13">
            <v>15.6</v>
          </cell>
          <cell r="E13">
            <v>73.625</v>
          </cell>
          <cell r="F13">
            <v>93</v>
          </cell>
          <cell r="G13">
            <v>46</v>
          </cell>
          <cell r="H13">
            <v>2.52</v>
          </cell>
          <cell r="I13" t="str">
            <v>S</v>
          </cell>
          <cell r="J13">
            <v>15.840000000000002</v>
          </cell>
          <cell r="K13">
            <v>0</v>
          </cell>
        </row>
        <row r="14">
          <cell r="B14">
            <v>24.854166666666668</v>
          </cell>
          <cell r="C14">
            <v>31.7</v>
          </cell>
          <cell r="D14">
            <v>20.3</v>
          </cell>
          <cell r="E14">
            <v>74.75</v>
          </cell>
          <cell r="F14">
            <v>91</v>
          </cell>
          <cell r="G14">
            <v>50</v>
          </cell>
          <cell r="H14">
            <v>2.52</v>
          </cell>
          <cell r="I14" t="str">
            <v>S</v>
          </cell>
          <cell r="J14">
            <v>15.48</v>
          </cell>
          <cell r="K14">
            <v>0</v>
          </cell>
        </row>
        <row r="15">
          <cell r="B15">
            <v>25.379166666666666</v>
          </cell>
          <cell r="C15">
            <v>30.6</v>
          </cell>
          <cell r="D15">
            <v>22.1</v>
          </cell>
          <cell r="E15">
            <v>74.916666666666671</v>
          </cell>
          <cell r="F15">
            <v>87</v>
          </cell>
          <cell r="G15">
            <v>53</v>
          </cell>
          <cell r="H15">
            <v>2.16</v>
          </cell>
          <cell r="I15" t="str">
            <v>S</v>
          </cell>
          <cell r="J15">
            <v>14.4</v>
          </cell>
          <cell r="K15">
            <v>0</v>
          </cell>
        </row>
        <row r="16">
          <cell r="B16">
            <v>25.508333333333329</v>
          </cell>
          <cell r="C16">
            <v>32.1</v>
          </cell>
          <cell r="D16">
            <v>20.8</v>
          </cell>
          <cell r="E16">
            <v>75.166666666666671</v>
          </cell>
          <cell r="F16">
            <v>93</v>
          </cell>
          <cell r="G16">
            <v>43</v>
          </cell>
          <cell r="H16">
            <v>1.4400000000000002</v>
          </cell>
          <cell r="I16" t="str">
            <v>S</v>
          </cell>
          <cell r="J16">
            <v>21.240000000000002</v>
          </cell>
          <cell r="K16">
            <v>0</v>
          </cell>
        </row>
        <row r="17">
          <cell r="B17">
            <v>26.1875</v>
          </cell>
          <cell r="C17">
            <v>32.700000000000003</v>
          </cell>
          <cell r="D17">
            <v>21.2</v>
          </cell>
          <cell r="E17">
            <v>75.375</v>
          </cell>
          <cell r="F17">
            <v>91</v>
          </cell>
          <cell r="G17">
            <v>51</v>
          </cell>
          <cell r="H17">
            <v>3.6</v>
          </cell>
          <cell r="I17" t="str">
            <v>SO</v>
          </cell>
          <cell r="J17">
            <v>18.720000000000002</v>
          </cell>
          <cell r="K17">
            <v>0</v>
          </cell>
        </row>
        <row r="18">
          <cell r="B18">
            <v>26.625000000000004</v>
          </cell>
          <cell r="C18">
            <v>33</v>
          </cell>
          <cell r="D18">
            <v>22</v>
          </cell>
          <cell r="E18">
            <v>79.291666666666671</v>
          </cell>
          <cell r="F18">
            <v>94</v>
          </cell>
          <cell r="G18">
            <v>53</v>
          </cell>
          <cell r="H18">
            <v>2.16</v>
          </cell>
          <cell r="I18" t="str">
            <v>O</v>
          </cell>
          <cell r="J18">
            <v>14.76</v>
          </cell>
          <cell r="K18">
            <v>0</v>
          </cell>
        </row>
        <row r="19">
          <cell r="B19">
            <v>27.624999999999996</v>
          </cell>
          <cell r="C19">
            <v>34.4</v>
          </cell>
          <cell r="D19">
            <v>23.4</v>
          </cell>
          <cell r="E19">
            <v>75.208333333333329</v>
          </cell>
          <cell r="F19">
            <v>91</v>
          </cell>
          <cell r="G19">
            <v>46</v>
          </cell>
          <cell r="H19">
            <v>2.16</v>
          </cell>
          <cell r="I19" t="str">
            <v>S</v>
          </cell>
          <cell r="J19">
            <v>16.2</v>
          </cell>
          <cell r="K19">
            <v>0</v>
          </cell>
        </row>
        <row r="20">
          <cell r="B20">
            <v>26.216666666666665</v>
          </cell>
          <cell r="C20">
            <v>30.8</v>
          </cell>
          <cell r="D20">
            <v>22.8</v>
          </cell>
          <cell r="E20">
            <v>80.708333333333329</v>
          </cell>
          <cell r="F20">
            <v>91</v>
          </cell>
          <cell r="G20">
            <v>64</v>
          </cell>
          <cell r="H20">
            <v>4.6800000000000006</v>
          </cell>
          <cell r="I20" t="str">
            <v>SO</v>
          </cell>
          <cell r="J20">
            <v>17.28</v>
          </cell>
          <cell r="K20">
            <v>0</v>
          </cell>
        </row>
        <row r="21">
          <cell r="B21">
            <v>26.537499999999994</v>
          </cell>
          <cell r="C21">
            <v>33.6</v>
          </cell>
          <cell r="D21">
            <v>22.1</v>
          </cell>
          <cell r="E21">
            <v>77.666666666666671</v>
          </cell>
          <cell r="F21">
            <v>93</v>
          </cell>
          <cell r="G21">
            <v>47</v>
          </cell>
          <cell r="H21">
            <v>2.8800000000000003</v>
          </cell>
          <cell r="I21" t="str">
            <v>S</v>
          </cell>
          <cell r="J21">
            <v>15.48</v>
          </cell>
          <cell r="K21">
            <v>0</v>
          </cell>
        </row>
        <row r="22">
          <cell r="B22">
            <v>27.012499999999999</v>
          </cell>
          <cell r="C22">
            <v>34</v>
          </cell>
          <cell r="D22">
            <v>22.7</v>
          </cell>
          <cell r="E22">
            <v>74.875</v>
          </cell>
          <cell r="F22">
            <v>92</v>
          </cell>
          <cell r="G22">
            <v>45</v>
          </cell>
          <cell r="H22">
            <v>1.8</v>
          </cell>
          <cell r="I22" t="str">
            <v>SE</v>
          </cell>
          <cell r="J22">
            <v>12.6</v>
          </cell>
          <cell r="K22">
            <v>0</v>
          </cell>
        </row>
        <row r="23">
          <cell r="B23">
            <v>27.483333333333334</v>
          </cell>
          <cell r="C23">
            <v>34.200000000000003</v>
          </cell>
          <cell r="D23">
            <v>22.8</v>
          </cell>
          <cell r="E23">
            <v>76.916666666666671</v>
          </cell>
          <cell r="F23">
            <v>93</v>
          </cell>
          <cell r="G23">
            <v>44</v>
          </cell>
          <cell r="H23">
            <v>9.7200000000000006</v>
          </cell>
          <cell r="I23" t="str">
            <v>NO</v>
          </cell>
          <cell r="J23">
            <v>21.240000000000002</v>
          </cell>
          <cell r="K23">
            <v>0</v>
          </cell>
        </row>
        <row r="24">
          <cell r="B24">
            <v>28.025000000000002</v>
          </cell>
          <cell r="C24">
            <v>34.299999999999997</v>
          </cell>
          <cell r="D24">
            <v>23.3</v>
          </cell>
          <cell r="E24">
            <v>75.625</v>
          </cell>
          <cell r="F24">
            <v>93</v>
          </cell>
          <cell r="G24">
            <v>46</v>
          </cell>
          <cell r="H24">
            <v>10.44</v>
          </cell>
          <cell r="I24" t="str">
            <v>N</v>
          </cell>
          <cell r="J24">
            <v>25.56</v>
          </cell>
          <cell r="K24">
            <v>0</v>
          </cell>
        </row>
        <row r="25">
          <cell r="B25">
            <v>26.620833333333337</v>
          </cell>
          <cell r="C25">
            <v>32.5</v>
          </cell>
          <cell r="D25">
            <v>23.8</v>
          </cell>
          <cell r="E25">
            <v>81.291666666666671</v>
          </cell>
          <cell r="F25">
            <v>92</v>
          </cell>
          <cell r="G25">
            <v>63</v>
          </cell>
          <cell r="H25">
            <v>11.520000000000001</v>
          </cell>
          <cell r="I25" t="str">
            <v>S</v>
          </cell>
          <cell r="J25">
            <v>44.64</v>
          </cell>
          <cell r="K25">
            <v>0.4</v>
          </cell>
        </row>
        <row r="26">
          <cell r="B26">
            <v>23.375000000000004</v>
          </cell>
          <cell r="C26">
            <v>27.8</v>
          </cell>
          <cell r="D26">
            <v>20.9</v>
          </cell>
          <cell r="E26">
            <v>88.333333333333329</v>
          </cell>
          <cell r="F26">
            <v>95</v>
          </cell>
          <cell r="G26">
            <v>68</v>
          </cell>
          <cell r="H26">
            <v>15.120000000000001</v>
          </cell>
          <cell r="I26" t="str">
            <v>L</v>
          </cell>
          <cell r="J26">
            <v>62.639999999999993</v>
          </cell>
          <cell r="K26">
            <v>74.2</v>
          </cell>
        </row>
        <row r="27">
          <cell r="B27">
            <v>24.904166666666669</v>
          </cell>
          <cell r="C27">
            <v>29.8</v>
          </cell>
          <cell r="D27">
            <v>22.6</v>
          </cell>
          <cell r="E27">
            <v>84.958333333333329</v>
          </cell>
          <cell r="F27">
            <v>95</v>
          </cell>
          <cell r="G27">
            <v>63</v>
          </cell>
          <cell r="H27">
            <v>4.32</v>
          </cell>
          <cell r="I27" t="str">
            <v>N</v>
          </cell>
          <cell r="J27">
            <v>16.2</v>
          </cell>
          <cell r="K27">
            <v>14.999999999999998</v>
          </cell>
        </row>
        <row r="28">
          <cell r="B28">
            <v>26.454166666666666</v>
          </cell>
          <cell r="C28">
            <v>33.4</v>
          </cell>
          <cell r="D28">
            <v>22.5</v>
          </cell>
          <cell r="E28">
            <v>80.375</v>
          </cell>
          <cell r="F28">
            <v>93</v>
          </cell>
          <cell r="G28">
            <v>49</v>
          </cell>
          <cell r="H28">
            <v>6.12</v>
          </cell>
          <cell r="I28" t="str">
            <v>S</v>
          </cell>
          <cell r="J28">
            <v>16.559999999999999</v>
          </cell>
          <cell r="K28">
            <v>0</v>
          </cell>
        </row>
        <row r="29">
          <cell r="B29">
            <v>27.333333333333329</v>
          </cell>
          <cell r="C29">
            <v>33.5</v>
          </cell>
          <cell r="D29">
            <v>23.7</v>
          </cell>
          <cell r="E29">
            <v>78.166666666666671</v>
          </cell>
          <cell r="F29">
            <v>93</v>
          </cell>
          <cell r="G29">
            <v>51</v>
          </cell>
          <cell r="H29">
            <v>8.2799999999999994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27.004166666666666</v>
          </cell>
          <cell r="C30">
            <v>34</v>
          </cell>
          <cell r="D30">
            <v>23.2</v>
          </cell>
          <cell r="E30">
            <v>81.125</v>
          </cell>
          <cell r="F30">
            <v>94</v>
          </cell>
          <cell r="G30">
            <v>51</v>
          </cell>
          <cell r="H30">
            <v>5.4</v>
          </cell>
          <cell r="I30" t="str">
            <v>S</v>
          </cell>
          <cell r="J30">
            <v>33.480000000000004</v>
          </cell>
          <cell r="K30">
            <v>12.8</v>
          </cell>
        </row>
        <row r="31">
          <cell r="B31">
            <v>26.533333333333331</v>
          </cell>
          <cell r="C31">
            <v>31.7</v>
          </cell>
          <cell r="D31">
            <v>23.4</v>
          </cell>
          <cell r="E31">
            <v>84.166666666666671</v>
          </cell>
          <cell r="F31">
            <v>94</v>
          </cell>
          <cell r="G31">
            <v>64</v>
          </cell>
          <cell r="H31">
            <v>12.6</v>
          </cell>
          <cell r="I31" t="str">
            <v>O</v>
          </cell>
          <cell r="J31">
            <v>40.32</v>
          </cell>
          <cell r="K31">
            <v>3.8000000000000003</v>
          </cell>
        </row>
        <row r="32">
          <cell r="B32">
            <v>25.341666666666669</v>
          </cell>
          <cell r="C32">
            <v>30</v>
          </cell>
          <cell r="D32">
            <v>22.2</v>
          </cell>
          <cell r="E32">
            <v>80.041666666666671</v>
          </cell>
          <cell r="F32">
            <v>93</v>
          </cell>
          <cell r="G32">
            <v>57</v>
          </cell>
          <cell r="H32">
            <v>6.12</v>
          </cell>
          <cell r="I32" t="str">
            <v>O</v>
          </cell>
          <cell r="J32">
            <v>17.64</v>
          </cell>
          <cell r="K32">
            <v>0</v>
          </cell>
        </row>
        <row r="33">
          <cell r="B33">
            <v>25.30416666666666</v>
          </cell>
          <cell r="C33">
            <v>31.6</v>
          </cell>
          <cell r="D33">
            <v>20.399999999999999</v>
          </cell>
          <cell r="E33">
            <v>79.25</v>
          </cell>
          <cell r="F33">
            <v>92</v>
          </cell>
          <cell r="G33">
            <v>55</v>
          </cell>
          <cell r="H33">
            <v>4.32</v>
          </cell>
          <cell r="I33" t="str">
            <v>S</v>
          </cell>
          <cell r="J33">
            <v>19.440000000000001</v>
          </cell>
          <cell r="K33">
            <v>0</v>
          </cell>
        </row>
        <row r="34">
          <cell r="B34">
            <v>25.766666666666662</v>
          </cell>
          <cell r="C34">
            <v>32.299999999999997</v>
          </cell>
          <cell r="D34">
            <v>22.8</v>
          </cell>
          <cell r="E34">
            <v>83.25</v>
          </cell>
          <cell r="F34">
            <v>93</v>
          </cell>
          <cell r="G34">
            <v>55</v>
          </cell>
          <cell r="H34">
            <v>9.3600000000000012</v>
          </cell>
          <cell r="I34" t="str">
            <v>S</v>
          </cell>
          <cell r="J34">
            <v>36.36</v>
          </cell>
          <cell r="K34">
            <v>5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25.666666666666671</v>
          </cell>
          <cell r="C5">
            <v>32.5</v>
          </cell>
          <cell r="D5">
            <v>21</v>
          </cell>
          <cell r="E5">
            <v>70.875</v>
          </cell>
          <cell r="F5">
            <v>94</v>
          </cell>
          <cell r="G5">
            <v>45</v>
          </cell>
          <cell r="H5">
            <v>15.840000000000002</v>
          </cell>
          <cell r="I5" t="str">
            <v>SE</v>
          </cell>
          <cell r="J5">
            <v>26.28</v>
          </cell>
          <cell r="K5">
            <v>0</v>
          </cell>
        </row>
        <row r="6">
          <cell r="B6">
            <v>25.225000000000005</v>
          </cell>
          <cell r="C6">
            <v>31.3</v>
          </cell>
          <cell r="D6">
            <v>22.8</v>
          </cell>
          <cell r="E6">
            <v>73.666666666666671</v>
          </cell>
          <cell r="F6">
            <v>87</v>
          </cell>
          <cell r="G6">
            <v>51</v>
          </cell>
          <cell r="H6">
            <v>14.76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25.741666666666674</v>
          </cell>
          <cell r="C7">
            <v>32.5</v>
          </cell>
          <cell r="D7">
            <v>22.2</v>
          </cell>
          <cell r="E7">
            <v>77.708333333333329</v>
          </cell>
          <cell r="F7">
            <v>94</v>
          </cell>
          <cell r="G7">
            <v>52</v>
          </cell>
          <cell r="H7">
            <v>12.24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26.791666666666668</v>
          </cell>
          <cell r="C8">
            <v>33.700000000000003</v>
          </cell>
          <cell r="D8">
            <v>22.2</v>
          </cell>
          <cell r="E8">
            <v>76.75</v>
          </cell>
          <cell r="F8">
            <v>96</v>
          </cell>
          <cell r="G8">
            <v>48</v>
          </cell>
          <cell r="H8">
            <v>17.64</v>
          </cell>
          <cell r="I8" t="str">
            <v>NE</v>
          </cell>
          <cell r="J8">
            <v>33.119999999999997</v>
          </cell>
          <cell r="K8">
            <v>0</v>
          </cell>
        </row>
        <row r="9">
          <cell r="B9">
            <v>25.229166666666668</v>
          </cell>
          <cell r="C9">
            <v>32.4</v>
          </cell>
          <cell r="D9">
            <v>22.3</v>
          </cell>
          <cell r="E9">
            <v>83.291666666666671</v>
          </cell>
          <cell r="F9">
            <v>97</v>
          </cell>
          <cell r="G9">
            <v>55</v>
          </cell>
          <cell r="H9">
            <v>35.64</v>
          </cell>
          <cell r="I9" t="str">
            <v>NO</v>
          </cell>
          <cell r="J9">
            <v>77.760000000000005</v>
          </cell>
          <cell r="K9">
            <v>10</v>
          </cell>
        </row>
        <row r="10">
          <cell r="B10">
            <v>21.866666666666664</v>
          </cell>
          <cell r="C10">
            <v>25.5</v>
          </cell>
          <cell r="D10">
            <v>19.899999999999999</v>
          </cell>
          <cell r="E10">
            <v>90.75</v>
          </cell>
          <cell r="F10">
            <v>97</v>
          </cell>
          <cell r="G10">
            <v>75</v>
          </cell>
          <cell r="H10">
            <v>14.04</v>
          </cell>
          <cell r="I10" t="str">
            <v>SO</v>
          </cell>
          <cell r="J10">
            <v>27</v>
          </cell>
          <cell r="K10">
            <v>1.8</v>
          </cell>
        </row>
        <row r="11">
          <cell r="B11">
            <v>21.637500000000003</v>
          </cell>
          <cell r="C11">
            <v>26.1</v>
          </cell>
          <cell r="D11">
            <v>19.100000000000001</v>
          </cell>
          <cell r="E11">
            <v>83.125</v>
          </cell>
          <cell r="F11">
            <v>96</v>
          </cell>
          <cell r="G11">
            <v>65</v>
          </cell>
          <cell r="H11">
            <v>13.68</v>
          </cell>
          <cell r="I11" t="str">
            <v>SO</v>
          </cell>
          <cell r="J11">
            <v>29.16</v>
          </cell>
          <cell r="K11">
            <v>0</v>
          </cell>
        </row>
        <row r="12">
          <cell r="B12">
            <v>21.875</v>
          </cell>
          <cell r="C12">
            <v>28.8</v>
          </cell>
          <cell r="D12">
            <v>17.399999999999999</v>
          </cell>
          <cell r="E12">
            <v>76</v>
          </cell>
          <cell r="F12">
            <v>96</v>
          </cell>
          <cell r="G12">
            <v>44</v>
          </cell>
          <cell r="H12">
            <v>11.520000000000001</v>
          </cell>
          <cell r="I12" t="str">
            <v>SO</v>
          </cell>
          <cell r="J12">
            <v>24.840000000000003</v>
          </cell>
          <cell r="K12">
            <v>0</v>
          </cell>
        </row>
        <row r="13">
          <cell r="B13">
            <v>22.320833333333336</v>
          </cell>
          <cell r="C13">
            <v>30.6</v>
          </cell>
          <cell r="D13">
            <v>16.3</v>
          </cell>
          <cell r="E13">
            <v>74.666666666666671</v>
          </cell>
          <cell r="F13">
            <v>98</v>
          </cell>
          <cell r="G13">
            <v>42</v>
          </cell>
          <cell r="H13">
            <v>8.2799999999999994</v>
          </cell>
          <cell r="I13" t="str">
            <v>SO</v>
          </cell>
          <cell r="J13">
            <v>23.040000000000003</v>
          </cell>
          <cell r="K13">
            <v>0</v>
          </cell>
        </row>
        <row r="14">
          <cell r="B14">
            <v>23.583333333333329</v>
          </cell>
          <cell r="C14">
            <v>30.5</v>
          </cell>
          <cell r="D14">
            <v>18.7</v>
          </cell>
          <cell r="E14">
            <v>72.666666666666671</v>
          </cell>
          <cell r="F14">
            <v>92</v>
          </cell>
          <cell r="G14">
            <v>46</v>
          </cell>
          <cell r="H14">
            <v>18.36</v>
          </cell>
          <cell r="I14" t="str">
            <v>SE</v>
          </cell>
          <cell r="J14">
            <v>31.319999999999997</v>
          </cell>
          <cell r="K14">
            <v>0</v>
          </cell>
        </row>
        <row r="15">
          <cell r="B15">
            <v>24.104166666666661</v>
          </cell>
          <cell r="C15">
            <v>31.4</v>
          </cell>
          <cell r="D15">
            <v>18.7</v>
          </cell>
          <cell r="E15">
            <v>69.208333333333329</v>
          </cell>
          <cell r="F15">
            <v>93</v>
          </cell>
          <cell r="G15">
            <v>40</v>
          </cell>
          <cell r="H15">
            <v>14.04</v>
          </cell>
          <cell r="I15" t="str">
            <v>S</v>
          </cell>
          <cell r="J15">
            <v>30.240000000000002</v>
          </cell>
          <cell r="K15">
            <v>0</v>
          </cell>
        </row>
        <row r="16">
          <cell r="B16">
            <v>24.783333333333335</v>
          </cell>
          <cell r="C16">
            <v>32.1</v>
          </cell>
          <cell r="D16">
            <v>18.600000000000001</v>
          </cell>
          <cell r="E16">
            <v>66.833333333333329</v>
          </cell>
          <cell r="F16">
            <v>92</v>
          </cell>
          <cell r="G16">
            <v>39</v>
          </cell>
          <cell r="H16">
            <v>10.8</v>
          </cell>
          <cell r="I16" t="str">
            <v>S</v>
          </cell>
          <cell r="J16">
            <v>24.840000000000003</v>
          </cell>
          <cell r="K16">
            <v>0</v>
          </cell>
        </row>
        <row r="17">
          <cell r="B17">
            <v>24.658333333333328</v>
          </cell>
          <cell r="C17">
            <v>30.8</v>
          </cell>
          <cell r="D17">
            <v>20.7</v>
          </cell>
          <cell r="E17">
            <v>71</v>
          </cell>
          <cell r="F17">
            <v>94</v>
          </cell>
          <cell r="G17">
            <v>56</v>
          </cell>
          <cell r="H17">
            <v>13.68</v>
          </cell>
          <cell r="I17" t="str">
            <v>SE</v>
          </cell>
          <cell r="J17">
            <v>34.92</v>
          </cell>
          <cell r="K17">
            <v>1.4</v>
          </cell>
        </row>
        <row r="18">
          <cell r="B18">
            <v>24.912499999999994</v>
          </cell>
          <cell r="C18">
            <v>31.5</v>
          </cell>
          <cell r="D18">
            <v>21.5</v>
          </cell>
          <cell r="E18">
            <v>84.208333333333329</v>
          </cell>
          <cell r="F18">
            <v>97</v>
          </cell>
          <cell r="G18">
            <v>56</v>
          </cell>
          <cell r="H18">
            <v>13.32</v>
          </cell>
          <cell r="I18" t="str">
            <v>L</v>
          </cell>
          <cell r="J18">
            <v>22.68</v>
          </cell>
          <cell r="K18">
            <v>1.2</v>
          </cell>
        </row>
        <row r="19">
          <cell r="B19">
            <v>25.829166666666666</v>
          </cell>
          <cell r="C19">
            <v>31.6</v>
          </cell>
          <cell r="D19">
            <v>22</v>
          </cell>
          <cell r="E19">
            <v>79.833333333333329</v>
          </cell>
          <cell r="F19">
            <v>97</v>
          </cell>
          <cell r="G19">
            <v>54</v>
          </cell>
          <cell r="H19">
            <v>12.24</v>
          </cell>
          <cell r="I19" t="str">
            <v>SE</v>
          </cell>
          <cell r="J19">
            <v>22.68</v>
          </cell>
          <cell r="K19">
            <v>0</v>
          </cell>
        </row>
        <row r="20">
          <cell r="B20">
            <v>26.387499999999999</v>
          </cell>
          <cell r="C20">
            <v>33.200000000000003</v>
          </cell>
          <cell r="D20">
            <v>20.8</v>
          </cell>
          <cell r="E20">
            <v>72.083333333333329</v>
          </cell>
          <cell r="F20">
            <v>93</v>
          </cell>
          <cell r="G20">
            <v>45</v>
          </cell>
          <cell r="H20">
            <v>7.9200000000000008</v>
          </cell>
          <cell r="I20" t="str">
            <v>S</v>
          </cell>
          <cell r="J20">
            <v>25.56</v>
          </cell>
          <cell r="K20">
            <v>0</v>
          </cell>
        </row>
        <row r="21">
          <cell r="B21">
            <v>26.466666666666665</v>
          </cell>
          <cell r="C21">
            <v>32.9</v>
          </cell>
          <cell r="D21">
            <v>20.3</v>
          </cell>
          <cell r="E21">
            <v>67.208333333333329</v>
          </cell>
          <cell r="F21">
            <v>94</v>
          </cell>
          <cell r="G21">
            <v>38</v>
          </cell>
          <cell r="H21">
            <v>8.2799999999999994</v>
          </cell>
          <cell r="I21" t="str">
            <v>S</v>
          </cell>
          <cell r="J21">
            <v>24.840000000000003</v>
          </cell>
          <cell r="K21">
            <v>0</v>
          </cell>
        </row>
        <row r="22">
          <cell r="B22">
            <v>25.400000000000002</v>
          </cell>
          <cell r="C22">
            <v>33.4</v>
          </cell>
          <cell r="D22">
            <v>19.3</v>
          </cell>
          <cell r="E22">
            <v>57.958333333333336</v>
          </cell>
          <cell r="F22">
            <v>76</v>
          </cell>
          <cell r="G22">
            <v>37</v>
          </cell>
          <cell r="H22">
            <v>9.7200000000000006</v>
          </cell>
          <cell r="I22" t="str">
            <v>S</v>
          </cell>
          <cell r="J22">
            <v>36.72</v>
          </cell>
          <cell r="K22">
            <v>0</v>
          </cell>
        </row>
        <row r="23">
          <cell r="B23">
            <v>26.745833333333337</v>
          </cell>
          <cell r="C23">
            <v>34.299999999999997</v>
          </cell>
          <cell r="D23">
            <v>20.6</v>
          </cell>
          <cell r="E23">
            <v>65.375</v>
          </cell>
          <cell r="F23">
            <v>89</v>
          </cell>
          <cell r="G23">
            <v>39</v>
          </cell>
          <cell r="H23">
            <v>11.16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27.595833333333328</v>
          </cell>
          <cell r="C24">
            <v>35.4</v>
          </cell>
          <cell r="D24">
            <v>21.8</v>
          </cell>
          <cell r="E24">
            <v>60.583333333333336</v>
          </cell>
          <cell r="F24">
            <v>78</v>
          </cell>
          <cell r="G24">
            <v>38</v>
          </cell>
          <cell r="H24">
            <v>15.48</v>
          </cell>
          <cell r="I24" t="str">
            <v>N</v>
          </cell>
          <cell r="J24">
            <v>30.6</v>
          </cell>
          <cell r="K24">
            <v>0</v>
          </cell>
        </row>
        <row r="25">
          <cell r="B25">
            <v>25.258333333333326</v>
          </cell>
          <cell r="C25">
            <v>33.799999999999997</v>
          </cell>
          <cell r="D25">
            <v>20.9</v>
          </cell>
          <cell r="E25">
            <v>75.791666666666671</v>
          </cell>
          <cell r="F25">
            <v>96</v>
          </cell>
          <cell r="G25">
            <v>45</v>
          </cell>
          <cell r="H25">
            <v>18.36</v>
          </cell>
          <cell r="I25" t="str">
            <v>L</v>
          </cell>
          <cell r="J25">
            <v>54</v>
          </cell>
          <cell r="K25">
            <v>10.4</v>
          </cell>
        </row>
        <row r="26">
          <cell r="B26">
            <v>22.966666666666669</v>
          </cell>
          <cell r="C26">
            <v>28</v>
          </cell>
          <cell r="D26">
            <v>19.8</v>
          </cell>
          <cell r="E26">
            <v>86.125</v>
          </cell>
          <cell r="F26">
            <v>98</v>
          </cell>
          <cell r="G26">
            <v>62</v>
          </cell>
          <cell r="H26">
            <v>16.2</v>
          </cell>
          <cell r="I26" t="str">
            <v>O</v>
          </cell>
          <cell r="J26">
            <v>29.16</v>
          </cell>
          <cell r="K26">
            <v>5</v>
          </cell>
        </row>
        <row r="27">
          <cell r="B27">
            <v>25.341666666666665</v>
          </cell>
          <cell r="C27">
            <v>31.8</v>
          </cell>
          <cell r="D27">
            <v>21</v>
          </cell>
          <cell r="E27">
            <v>79.916666666666671</v>
          </cell>
          <cell r="F27">
            <v>97</v>
          </cell>
          <cell r="G27">
            <v>53</v>
          </cell>
          <cell r="H27">
            <v>10.8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25.875</v>
          </cell>
          <cell r="C28">
            <v>32.4</v>
          </cell>
          <cell r="D28">
            <v>21.3</v>
          </cell>
          <cell r="E28">
            <v>76.25</v>
          </cell>
          <cell r="F28">
            <v>94</v>
          </cell>
          <cell r="G28">
            <v>52</v>
          </cell>
          <cell r="H28">
            <v>12.96</v>
          </cell>
          <cell r="I28" t="str">
            <v>SE</v>
          </cell>
          <cell r="J28">
            <v>22.68</v>
          </cell>
          <cell r="K28">
            <v>0</v>
          </cell>
        </row>
        <row r="29">
          <cell r="B29">
            <v>27.05</v>
          </cell>
          <cell r="C29">
            <v>34.299999999999997</v>
          </cell>
          <cell r="D29">
            <v>21.7</v>
          </cell>
          <cell r="E29">
            <v>69.291666666666671</v>
          </cell>
          <cell r="F29">
            <v>90</v>
          </cell>
          <cell r="G29">
            <v>40</v>
          </cell>
          <cell r="H29">
            <v>14.04</v>
          </cell>
          <cell r="I29" t="str">
            <v>SE</v>
          </cell>
          <cell r="J29">
            <v>26.64</v>
          </cell>
          <cell r="K29">
            <v>0</v>
          </cell>
        </row>
        <row r="30">
          <cell r="B30">
            <v>27.129166666666674</v>
          </cell>
          <cell r="C30">
            <v>34.1</v>
          </cell>
          <cell r="D30">
            <v>21.1</v>
          </cell>
          <cell r="E30">
            <v>73.5</v>
          </cell>
          <cell r="F30">
            <v>97</v>
          </cell>
          <cell r="G30">
            <v>46</v>
          </cell>
          <cell r="H30">
            <v>12.96</v>
          </cell>
          <cell r="I30" t="str">
            <v>L</v>
          </cell>
          <cell r="J30">
            <v>25.92</v>
          </cell>
          <cell r="K30">
            <v>0</v>
          </cell>
        </row>
        <row r="31">
          <cell r="B31">
            <v>27.108333333333334</v>
          </cell>
          <cell r="C31">
            <v>33.6</v>
          </cell>
          <cell r="D31">
            <v>20.9</v>
          </cell>
          <cell r="E31">
            <v>72.291666666666671</v>
          </cell>
          <cell r="F31">
            <v>98</v>
          </cell>
          <cell r="G31">
            <v>44</v>
          </cell>
          <cell r="H31">
            <v>14.4</v>
          </cell>
          <cell r="I31" t="str">
            <v>NO</v>
          </cell>
          <cell r="J31">
            <v>28.8</v>
          </cell>
          <cell r="K31">
            <v>0</v>
          </cell>
        </row>
        <row r="32">
          <cell r="B32">
            <v>24.345833333333335</v>
          </cell>
          <cell r="C32">
            <v>30.6</v>
          </cell>
          <cell r="D32">
            <v>20.6</v>
          </cell>
          <cell r="E32">
            <v>81.166666666666671</v>
          </cell>
          <cell r="F32">
            <v>96</v>
          </cell>
          <cell r="G32">
            <v>57</v>
          </cell>
          <cell r="H32">
            <v>17.28</v>
          </cell>
          <cell r="I32" t="str">
            <v>SO</v>
          </cell>
          <cell r="J32">
            <v>36.36</v>
          </cell>
          <cell r="K32">
            <v>0</v>
          </cell>
        </row>
        <row r="33">
          <cell r="B33">
            <v>23.658333333333331</v>
          </cell>
          <cell r="C33">
            <v>29.6</v>
          </cell>
          <cell r="D33">
            <v>19.600000000000001</v>
          </cell>
          <cell r="E33">
            <v>77.416666666666671</v>
          </cell>
          <cell r="F33">
            <v>96</v>
          </cell>
          <cell r="G33">
            <v>52</v>
          </cell>
          <cell r="H33">
            <v>9.7200000000000006</v>
          </cell>
          <cell r="I33" t="str">
            <v>S</v>
          </cell>
          <cell r="J33">
            <v>23.759999999999998</v>
          </cell>
          <cell r="K33">
            <v>0</v>
          </cell>
        </row>
        <row r="34">
          <cell r="B34">
            <v>24.575000000000003</v>
          </cell>
          <cell r="C34">
            <v>31.8</v>
          </cell>
          <cell r="D34">
            <v>19.3</v>
          </cell>
          <cell r="E34">
            <v>75.166666666666671</v>
          </cell>
          <cell r="F34">
            <v>94</v>
          </cell>
          <cell r="G34">
            <v>50</v>
          </cell>
          <cell r="H34">
            <v>12.24</v>
          </cell>
          <cell r="I34" t="str">
            <v>NE</v>
          </cell>
          <cell r="J34">
            <v>23.759999999999998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27.953333333333333</v>
          </cell>
          <cell r="C5">
            <v>34.200000000000003</v>
          </cell>
          <cell r="D5">
            <v>23.2</v>
          </cell>
          <cell r="E5">
            <v>78.733333333333334</v>
          </cell>
          <cell r="F5">
            <v>95</v>
          </cell>
          <cell r="G5">
            <v>50</v>
          </cell>
          <cell r="H5">
            <v>17.64</v>
          </cell>
          <cell r="I5" t="str">
            <v>N</v>
          </cell>
          <cell r="J5">
            <v>64.08</v>
          </cell>
          <cell r="K5">
            <v>30.8</v>
          </cell>
        </row>
        <row r="6">
          <cell r="B6">
            <v>30.028571428571432</v>
          </cell>
          <cell r="C6">
            <v>34</v>
          </cell>
          <cell r="D6">
            <v>24.4</v>
          </cell>
          <cell r="E6">
            <v>73.571428571428569</v>
          </cell>
          <cell r="F6">
            <v>96</v>
          </cell>
          <cell r="G6">
            <v>55</v>
          </cell>
          <cell r="H6">
            <v>14.04</v>
          </cell>
          <cell r="I6" t="str">
            <v>N</v>
          </cell>
          <cell r="J6">
            <v>26.64</v>
          </cell>
          <cell r="K6">
            <v>0.2</v>
          </cell>
        </row>
        <row r="7">
          <cell r="B7">
            <v>26.611764705882351</v>
          </cell>
          <cell r="C7">
            <v>29.8</v>
          </cell>
          <cell r="D7">
            <v>23.2</v>
          </cell>
          <cell r="E7">
            <v>81.647058823529406</v>
          </cell>
          <cell r="F7">
            <v>96</v>
          </cell>
          <cell r="G7">
            <v>68</v>
          </cell>
          <cell r="H7">
            <v>17.28</v>
          </cell>
          <cell r="I7" t="str">
            <v>NE</v>
          </cell>
          <cell r="J7">
            <v>28.08</v>
          </cell>
          <cell r="K7">
            <v>2.4000000000000004</v>
          </cell>
        </row>
        <row r="8">
          <cell r="B8">
            <v>27.963157894736845</v>
          </cell>
          <cell r="C8">
            <v>32.700000000000003</v>
          </cell>
          <cell r="D8">
            <v>23.7</v>
          </cell>
          <cell r="E8">
            <v>79.15789473684211</v>
          </cell>
          <cell r="F8">
            <v>94</v>
          </cell>
          <cell r="G8">
            <v>59</v>
          </cell>
          <cell r="H8">
            <v>20.16</v>
          </cell>
          <cell r="I8" t="str">
            <v>N</v>
          </cell>
          <cell r="J8">
            <v>37.800000000000004</v>
          </cell>
          <cell r="K8">
            <v>0</v>
          </cell>
        </row>
        <row r="9">
          <cell r="B9">
            <v>27.504166666666674</v>
          </cell>
          <cell r="C9">
            <v>32.6</v>
          </cell>
          <cell r="D9">
            <v>22</v>
          </cell>
          <cell r="E9">
            <v>82</v>
          </cell>
          <cell r="F9">
            <v>95</v>
          </cell>
          <cell r="G9">
            <v>60</v>
          </cell>
          <cell r="H9">
            <v>22.68</v>
          </cell>
          <cell r="I9" t="str">
            <v>NO</v>
          </cell>
          <cell r="J9">
            <v>42.12</v>
          </cell>
          <cell r="K9">
            <v>8.3999999999999986</v>
          </cell>
        </row>
        <row r="10">
          <cell r="B10">
            <v>19.666666666666668</v>
          </cell>
          <cell r="C10">
            <v>22.3</v>
          </cell>
          <cell r="D10">
            <v>18.100000000000001</v>
          </cell>
          <cell r="E10">
            <v>90.208333333333329</v>
          </cell>
          <cell r="F10">
            <v>95</v>
          </cell>
          <cell r="G10">
            <v>80</v>
          </cell>
          <cell r="H10">
            <v>19.079999999999998</v>
          </cell>
          <cell r="I10" t="str">
            <v>SO</v>
          </cell>
          <cell r="J10">
            <v>51.12</v>
          </cell>
          <cell r="K10">
            <v>0.60000000000000009</v>
          </cell>
        </row>
        <row r="11">
          <cell r="B11">
            <v>22.711764705882356</v>
          </cell>
          <cell r="C11">
            <v>26</v>
          </cell>
          <cell r="D11">
            <v>19</v>
          </cell>
          <cell r="E11">
            <v>79.294117647058826</v>
          </cell>
          <cell r="F11">
            <v>95</v>
          </cell>
          <cell r="G11">
            <v>64</v>
          </cell>
          <cell r="H11">
            <v>12.24</v>
          </cell>
          <cell r="I11" t="str">
            <v>S</v>
          </cell>
          <cell r="J11">
            <v>25.2</v>
          </cell>
          <cell r="K11">
            <v>0</v>
          </cell>
        </row>
        <row r="12">
          <cell r="B12">
            <v>22.604166666666671</v>
          </cell>
          <cell r="C12">
            <v>28.6</v>
          </cell>
          <cell r="D12">
            <v>18.399999999999999</v>
          </cell>
          <cell r="E12">
            <v>79.416666666666671</v>
          </cell>
          <cell r="F12">
            <v>95</v>
          </cell>
          <cell r="G12">
            <v>51</v>
          </cell>
          <cell r="H12">
            <v>11.879999999999999</v>
          </cell>
          <cell r="I12" t="str">
            <v>S</v>
          </cell>
          <cell r="J12">
            <v>25.92</v>
          </cell>
          <cell r="K12">
            <v>0.2</v>
          </cell>
        </row>
        <row r="13">
          <cell r="B13">
            <v>23.05</v>
          </cell>
          <cell r="C13">
            <v>29.9</v>
          </cell>
          <cell r="D13">
            <v>17.399999999999999</v>
          </cell>
          <cell r="E13">
            <v>79</v>
          </cell>
          <cell r="F13">
            <v>96</v>
          </cell>
          <cell r="G13">
            <v>53</v>
          </cell>
          <cell r="H13">
            <v>7.5600000000000005</v>
          </cell>
          <cell r="I13" t="str">
            <v>SO</v>
          </cell>
          <cell r="J13">
            <v>18</v>
          </cell>
          <cell r="K13">
            <v>0</v>
          </cell>
        </row>
        <row r="14">
          <cell r="B14">
            <v>25.975000000000005</v>
          </cell>
          <cell r="C14">
            <v>33.5</v>
          </cell>
          <cell r="D14">
            <v>20.7</v>
          </cell>
          <cell r="E14">
            <v>80.458333333333329</v>
          </cell>
          <cell r="F14">
            <v>96</v>
          </cell>
          <cell r="G14">
            <v>50</v>
          </cell>
          <cell r="H14">
            <v>14.4</v>
          </cell>
          <cell r="I14" t="str">
            <v>SE</v>
          </cell>
          <cell r="J14">
            <v>24.12</v>
          </cell>
          <cell r="K14">
            <v>0</v>
          </cell>
        </row>
        <row r="15">
          <cell r="B15">
            <v>26.054166666666671</v>
          </cell>
          <cell r="C15">
            <v>30.8</v>
          </cell>
          <cell r="D15">
            <v>23.6</v>
          </cell>
          <cell r="E15">
            <v>82.875</v>
          </cell>
          <cell r="F15">
            <v>93</v>
          </cell>
          <cell r="G15">
            <v>59</v>
          </cell>
          <cell r="H15">
            <v>12.6</v>
          </cell>
          <cell r="I15" t="str">
            <v>SE</v>
          </cell>
          <cell r="J15">
            <v>21.240000000000002</v>
          </cell>
          <cell r="K15">
            <v>0.2</v>
          </cell>
        </row>
        <row r="16">
          <cell r="B16">
            <v>25.966666666666669</v>
          </cell>
          <cell r="C16">
            <v>32.799999999999997</v>
          </cell>
          <cell r="D16">
            <v>21.5</v>
          </cell>
          <cell r="E16">
            <v>80.666666666666671</v>
          </cell>
          <cell r="F16">
            <v>96</v>
          </cell>
          <cell r="G16">
            <v>51</v>
          </cell>
          <cell r="H16">
            <v>7.5600000000000005</v>
          </cell>
          <cell r="I16" t="str">
            <v>S</v>
          </cell>
          <cell r="J16">
            <v>15.120000000000001</v>
          </cell>
          <cell r="K16">
            <v>0</v>
          </cell>
        </row>
        <row r="17">
          <cell r="B17">
            <v>26.823809523809523</v>
          </cell>
          <cell r="C17">
            <v>33</v>
          </cell>
          <cell r="D17">
            <v>23.2</v>
          </cell>
          <cell r="E17">
            <v>82.476190476190482</v>
          </cell>
          <cell r="F17">
            <v>96</v>
          </cell>
          <cell r="G17">
            <v>50</v>
          </cell>
          <cell r="H17">
            <v>16.2</v>
          </cell>
          <cell r="I17" t="str">
            <v>NO</v>
          </cell>
          <cell r="J17">
            <v>28.44</v>
          </cell>
          <cell r="K17">
            <v>0</v>
          </cell>
        </row>
        <row r="18">
          <cell r="B18">
            <v>29.054545454545451</v>
          </cell>
          <cell r="C18">
            <v>33.9</v>
          </cell>
          <cell r="D18">
            <v>25.1</v>
          </cell>
          <cell r="E18">
            <v>73.36363636363636</v>
          </cell>
          <cell r="F18">
            <v>92</v>
          </cell>
          <cell r="G18">
            <v>53</v>
          </cell>
          <cell r="H18">
            <v>11.879999999999999</v>
          </cell>
          <cell r="I18" t="str">
            <v>SE</v>
          </cell>
          <cell r="J18">
            <v>37.440000000000005</v>
          </cell>
          <cell r="K18">
            <v>1.4</v>
          </cell>
        </row>
        <row r="19">
          <cell r="B19">
            <v>30.758333333333329</v>
          </cell>
          <cell r="C19">
            <v>33.9</v>
          </cell>
          <cell r="D19">
            <v>25</v>
          </cell>
          <cell r="E19">
            <v>72.5</v>
          </cell>
          <cell r="F19">
            <v>96</v>
          </cell>
          <cell r="G19">
            <v>53</v>
          </cell>
          <cell r="H19">
            <v>6.84</v>
          </cell>
          <cell r="I19" t="str">
            <v>N</v>
          </cell>
          <cell r="J19">
            <v>21.6</v>
          </cell>
          <cell r="K19">
            <v>0</v>
          </cell>
        </row>
        <row r="20">
          <cell r="B20">
            <v>28.48</v>
          </cell>
          <cell r="C20">
            <v>32.700000000000003</v>
          </cell>
          <cell r="D20">
            <v>24.8</v>
          </cell>
          <cell r="E20">
            <v>80.333333333333329</v>
          </cell>
          <cell r="F20">
            <v>95</v>
          </cell>
          <cell r="G20">
            <v>62</v>
          </cell>
          <cell r="H20">
            <v>18.720000000000002</v>
          </cell>
          <cell r="I20" t="str">
            <v>S</v>
          </cell>
          <cell r="J20">
            <v>36</v>
          </cell>
          <cell r="K20">
            <v>0.2</v>
          </cell>
        </row>
        <row r="21">
          <cell r="B21">
            <v>27.077777777777776</v>
          </cell>
          <cell r="C21">
            <v>32.799999999999997</v>
          </cell>
          <cell r="D21">
            <v>23.1</v>
          </cell>
          <cell r="E21">
            <v>81.333333333333329</v>
          </cell>
          <cell r="F21">
            <v>96</v>
          </cell>
          <cell r="G21">
            <v>55</v>
          </cell>
          <cell r="H21">
            <v>10.44</v>
          </cell>
          <cell r="I21" t="str">
            <v>O</v>
          </cell>
          <cell r="J21">
            <v>24.840000000000003</v>
          </cell>
          <cell r="K21">
            <v>0</v>
          </cell>
        </row>
        <row r="22">
          <cell r="B22">
            <v>28.772222222222222</v>
          </cell>
          <cell r="C22">
            <v>34.700000000000003</v>
          </cell>
          <cell r="D22">
            <v>23.1</v>
          </cell>
          <cell r="E22">
            <v>74.611111111111114</v>
          </cell>
          <cell r="F22">
            <v>96</v>
          </cell>
          <cell r="G22">
            <v>49</v>
          </cell>
          <cell r="H22">
            <v>13.32</v>
          </cell>
          <cell r="I22" t="str">
            <v>SE</v>
          </cell>
          <cell r="J22">
            <v>22.68</v>
          </cell>
          <cell r="K22">
            <v>0.2</v>
          </cell>
        </row>
        <row r="23">
          <cell r="B23">
            <v>28.924999999999994</v>
          </cell>
          <cell r="C23">
            <v>34.799999999999997</v>
          </cell>
          <cell r="D23">
            <v>23.8</v>
          </cell>
          <cell r="E23">
            <v>76.8</v>
          </cell>
          <cell r="F23">
            <v>95</v>
          </cell>
          <cell r="G23">
            <v>51</v>
          </cell>
          <cell r="H23">
            <v>12.96</v>
          </cell>
          <cell r="I23" t="str">
            <v>N</v>
          </cell>
          <cell r="J23">
            <v>27.36</v>
          </cell>
          <cell r="K23">
            <v>0</v>
          </cell>
        </row>
        <row r="24">
          <cell r="B24">
            <v>28.999999999999996</v>
          </cell>
          <cell r="C24">
            <v>35.299999999999997</v>
          </cell>
          <cell r="D24">
            <v>24.4</v>
          </cell>
          <cell r="E24">
            <v>77.727272727272734</v>
          </cell>
          <cell r="F24">
            <v>95</v>
          </cell>
          <cell r="G24">
            <v>47</v>
          </cell>
          <cell r="H24">
            <v>10.8</v>
          </cell>
          <cell r="I24" t="str">
            <v>N</v>
          </cell>
          <cell r="J24">
            <v>20.16</v>
          </cell>
          <cell r="K24">
            <v>0</v>
          </cell>
        </row>
        <row r="25">
          <cell r="B25">
            <v>28.638095238095236</v>
          </cell>
          <cell r="C25">
            <v>34.700000000000003</v>
          </cell>
          <cell r="D25">
            <v>25</v>
          </cell>
          <cell r="E25">
            <v>79.142857142857139</v>
          </cell>
          <cell r="F25">
            <v>95</v>
          </cell>
          <cell r="G25">
            <v>52</v>
          </cell>
          <cell r="H25">
            <v>18.720000000000002</v>
          </cell>
          <cell r="I25" t="str">
            <v>N</v>
          </cell>
          <cell r="J25">
            <v>31.319999999999997</v>
          </cell>
          <cell r="K25">
            <v>0</v>
          </cell>
        </row>
        <row r="26">
          <cell r="B26">
            <v>25.549999999999997</v>
          </cell>
          <cell r="C26">
            <v>28.8</v>
          </cell>
          <cell r="D26">
            <v>21.6</v>
          </cell>
          <cell r="E26">
            <v>87.13636363636364</v>
          </cell>
          <cell r="F26">
            <v>96</v>
          </cell>
          <cell r="G26">
            <v>75</v>
          </cell>
          <cell r="H26">
            <v>27.720000000000002</v>
          </cell>
          <cell r="I26" t="str">
            <v>NE</v>
          </cell>
          <cell r="J26">
            <v>58.680000000000007</v>
          </cell>
          <cell r="K26">
            <v>41.600000000000009</v>
          </cell>
        </row>
        <row r="27">
          <cell r="B27">
            <v>26.220833333333335</v>
          </cell>
          <cell r="C27">
            <v>31.9</v>
          </cell>
          <cell r="D27">
            <v>23.4</v>
          </cell>
          <cell r="E27">
            <v>85.416666666666671</v>
          </cell>
          <cell r="F27">
            <v>96</v>
          </cell>
          <cell r="G27">
            <v>58</v>
          </cell>
          <cell r="H27">
            <v>12.6</v>
          </cell>
          <cell r="I27" t="str">
            <v>NE</v>
          </cell>
          <cell r="J27">
            <v>21.96</v>
          </cell>
          <cell r="K27">
            <v>43.4</v>
          </cell>
        </row>
        <row r="28">
          <cell r="B28">
            <v>27.295833333333334</v>
          </cell>
          <cell r="C28">
            <v>34.4</v>
          </cell>
          <cell r="D28">
            <v>23.3</v>
          </cell>
          <cell r="E28">
            <v>81.375</v>
          </cell>
          <cell r="F28">
            <v>96</v>
          </cell>
          <cell r="G28">
            <v>50</v>
          </cell>
          <cell r="H28">
            <v>14.4</v>
          </cell>
          <cell r="I28" t="str">
            <v>SE</v>
          </cell>
          <cell r="J28">
            <v>24.48</v>
          </cell>
          <cell r="K28">
            <v>0.2</v>
          </cell>
        </row>
        <row r="29">
          <cell r="B29">
            <v>27.112500000000001</v>
          </cell>
          <cell r="C29">
            <v>34.1</v>
          </cell>
          <cell r="D29">
            <v>23.7</v>
          </cell>
          <cell r="E29">
            <v>83.291666666666671</v>
          </cell>
          <cell r="F29">
            <v>96</v>
          </cell>
          <cell r="G29">
            <v>54</v>
          </cell>
          <cell r="H29">
            <v>18</v>
          </cell>
          <cell r="I29" t="str">
            <v>O</v>
          </cell>
          <cell r="J29">
            <v>35.28</v>
          </cell>
          <cell r="K29">
            <v>0</v>
          </cell>
        </row>
        <row r="30">
          <cell r="B30">
            <v>27.887500000000006</v>
          </cell>
          <cell r="C30">
            <v>34.299999999999997</v>
          </cell>
          <cell r="D30">
            <v>23.8</v>
          </cell>
          <cell r="E30">
            <v>80.458333333333329</v>
          </cell>
          <cell r="F30">
            <v>96</v>
          </cell>
          <cell r="G30">
            <v>51</v>
          </cell>
          <cell r="H30">
            <v>12.96</v>
          </cell>
          <cell r="I30" t="str">
            <v>L</v>
          </cell>
          <cell r="J30">
            <v>24.12</v>
          </cell>
          <cell r="K30">
            <v>0</v>
          </cell>
        </row>
        <row r="31">
          <cell r="B31">
            <v>26.754166666666663</v>
          </cell>
          <cell r="C31">
            <v>32</v>
          </cell>
          <cell r="D31">
            <v>23.6</v>
          </cell>
          <cell r="E31">
            <v>85.75</v>
          </cell>
          <cell r="F31">
            <v>96</v>
          </cell>
          <cell r="G31">
            <v>65</v>
          </cell>
          <cell r="H31">
            <v>15.840000000000002</v>
          </cell>
          <cell r="I31" t="str">
            <v>SO</v>
          </cell>
          <cell r="J31">
            <v>32.76</v>
          </cell>
          <cell r="K31">
            <v>0</v>
          </cell>
        </row>
        <row r="32">
          <cell r="B32">
            <v>25.216666666666658</v>
          </cell>
          <cell r="C32">
            <v>30.3</v>
          </cell>
          <cell r="D32">
            <v>22.3</v>
          </cell>
          <cell r="E32">
            <v>84.25</v>
          </cell>
          <cell r="F32">
            <v>94</v>
          </cell>
          <cell r="G32">
            <v>63</v>
          </cell>
          <cell r="H32">
            <v>11.879999999999999</v>
          </cell>
          <cell r="I32" t="str">
            <v>SO</v>
          </cell>
          <cell r="J32">
            <v>25.2</v>
          </cell>
          <cell r="K32">
            <v>0.60000000000000009</v>
          </cell>
        </row>
        <row r="33">
          <cell r="B33">
            <v>26.362500000000008</v>
          </cell>
          <cell r="C33">
            <v>32.6</v>
          </cell>
          <cell r="D33">
            <v>22.1</v>
          </cell>
          <cell r="E33">
            <v>82.041666666666671</v>
          </cell>
          <cell r="F33">
            <v>96</v>
          </cell>
          <cell r="G33">
            <v>55</v>
          </cell>
          <cell r="H33">
            <v>12.24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25.3</v>
          </cell>
          <cell r="C34">
            <v>30.4</v>
          </cell>
          <cell r="D34">
            <v>23.4</v>
          </cell>
          <cell r="E34">
            <v>90.625</v>
          </cell>
          <cell r="F34">
            <v>96</v>
          </cell>
          <cell r="G34">
            <v>69</v>
          </cell>
          <cell r="H34">
            <v>18.720000000000002</v>
          </cell>
          <cell r="I34" t="str">
            <v>NE</v>
          </cell>
          <cell r="J34">
            <v>36</v>
          </cell>
          <cell r="K34">
            <v>1.9999999999999998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27.6875</v>
          </cell>
          <cell r="C5">
            <v>31.6</v>
          </cell>
          <cell r="D5">
            <v>21.6</v>
          </cell>
          <cell r="E5">
            <v>65.8125</v>
          </cell>
          <cell r="F5">
            <v>82</v>
          </cell>
          <cell r="G5">
            <v>56</v>
          </cell>
          <cell r="H5">
            <v>13.68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26.96875</v>
          </cell>
          <cell r="C6">
            <v>30.4</v>
          </cell>
          <cell r="D6">
            <v>23.3</v>
          </cell>
          <cell r="E6">
            <v>69.8125</v>
          </cell>
          <cell r="F6">
            <v>79</v>
          </cell>
          <cell r="G6">
            <v>62</v>
          </cell>
          <cell r="H6">
            <v>12.24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27.612499999999994</v>
          </cell>
          <cell r="C7">
            <v>31.7</v>
          </cell>
          <cell r="D7">
            <v>23</v>
          </cell>
          <cell r="E7">
            <v>72.25</v>
          </cell>
          <cell r="F7">
            <v>86</v>
          </cell>
          <cell r="G7">
            <v>61</v>
          </cell>
          <cell r="H7">
            <v>12.96</v>
          </cell>
          <cell r="I7" t="str">
            <v>NO</v>
          </cell>
          <cell r="J7">
            <v>34.92</v>
          </cell>
          <cell r="K7">
            <v>0</v>
          </cell>
        </row>
        <row r="8">
          <cell r="B8">
            <v>28.462500000000002</v>
          </cell>
          <cell r="C8">
            <v>33.1</v>
          </cell>
          <cell r="D8">
            <v>22</v>
          </cell>
          <cell r="E8">
            <v>70.0625</v>
          </cell>
          <cell r="F8">
            <v>86</v>
          </cell>
          <cell r="G8">
            <v>59</v>
          </cell>
          <cell r="H8">
            <v>16.559999999999999</v>
          </cell>
          <cell r="I8" t="str">
            <v>NO</v>
          </cell>
          <cell r="J8">
            <v>37.080000000000005</v>
          </cell>
          <cell r="K8">
            <v>0</v>
          </cell>
        </row>
        <row r="9">
          <cell r="B9">
            <v>26.77333333333333</v>
          </cell>
          <cell r="C9">
            <v>30.5</v>
          </cell>
          <cell r="D9">
            <v>22.7</v>
          </cell>
          <cell r="E9">
            <v>75.333333333333329</v>
          </cell>
          <cell r="F9">
            <v>82</v>
          </cell>
          <cell r="G9">
            <v>69</v>
          </cell>
          <cell r="H9">
            <v>19.079999999999998</v>
          </cell>
          <cell r="I9" t="str">
            <v>NO</v>
          </cell>
          <cell r="J9">
            <v>43.2</v>
          </cell>
          <cell r="K9">
            <v>14.399999999999999</v>
          </cell>
        </row>
        <row r="10">
          <cell r="B10">
            <v>21.071428571428573</v>
          </cell>
          <cell r="C10">
            <v>22.7</v>
          </cell>
          <cell r="D10">
            <v>19.899999999999999</v>
          </cell>
          <cell r="E10">
            <v>88.142857142857139</v>
          </cell>
          <cell r="F10">
            <v>90</v>
          </cell>
          <cell r="G10">
            <v>82</v>
          </cell>
          <cell r="H10">
            <v>9.7200000000000006</v>
          </cell>
          <cell r="I10" t="str">
            <v>SO</v>
          </cell>
          <cell r="J10">
            <v>24.48</v>
          </cell>
          <cell r="K10">
            <v>4.5999999999999996</v>
          </cell>
        </row>
        <row r="11">
          <cell r="B11">
            <v>22.443749999999998</v>
          </cell>
          <cell r="C11">
            <v>25.9</v>
          </cell>
          <cell r="D11">
            <v>18.8</v>
          </cell>
          <cell r="E11">
            <v>83.9375</v>
          </cell>
          <cell r="F11">
            <v>91</v>
          </cell>
          <cell r="G11">
            <v>75</v>
          </cell>
          <cell r="H11">
            <v>9.3600000000000012</v>
          </cell>
          <cell r="I11" t="str">
            <v>SO</v>
          </cell>
          <cell r="J11">
            <v>23.759999999999998</v>
          </cell>
          <cell r="K11">
            <v>1</v>
          </cell>
        </row>
        <row r="12">
          <cell r="B12">
            <v>23.273333333333326</v>
          </cell>
          <cell r="C12">
            <v>27.8</v>
          </cell>
          <cell r="D12">
            <v>14.2</v>
          </cell>
          <cell r="E12">
            <v>75.599999999999994</v>
          </cell>
          <cell r="F12">
            <v>91</v>
          </cell>
          <cell r="G12">
            <v>64</v>
          </cell>
          <cell r="H12">
            <v>10.08</v>
          </cell>
          <cell r="I12" t="str">
            <v>S</v>
          </cell>
          <cell r="J12">
            <v>27</v>
          </cell>
          <cell r="K12">
            <v>0</v>
          </cell>
        </row>
        <row r="13">
          <cell r="B13">
            <v>25.37857142857143</v>
          </cell>
          <cell r="C13">
            <v>30.7</v>
          </cell>
          <cell r="D13">
            <v>14.2</v>
          </cell>
          <cell r="E13">
            <v>72.071428571428569</v>
          </cell>
          <cell r="F13">
            <v>91</v>
          </cell>
          <cell r="G13">
            <v>58</v>
          </cell>
          <cell r="H13">
            <v>9</v>
          </cell>
          <cell r="I13" t="str">
            <v>S</v>
          </cell>
          <cell r="J13">
            <v>19.079999999999998</v>
          </cell>
          <cell r="K13">
            <v>0</v>
          </cell>
        </row>
        <row r="14">
          <cell r="B14">
            <v>25.466666666666665</v>
          </cell>
          <cell r="C14">
            <v>30.6</v>
          </cell>
          <cell r="D14">
            <v>19</v>
          </cell>
          <cell r="E14">
            <v>71.533333333333331</v>
          </cell>
          <cell r="F14">
            <v>86</v>
          </cell>
          <cell r="G14">
            <v>59</v>
          </cell>
          <cell r="H14">
            <v>17.28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26.321428571428566</v>
          </cell>
          <cell r="C15">
            <v>30.7</v>
          </cell>
          <cell r="D15">
            <v>17.5</v>
          </cell>
          <cell r="E15">
            <v>68.928571428571431</v>
          </cell>
          <cell r="F15">
            <v>86</v>
          </cell>
          <cell r="G15">
            <v>57</v>
          </cell>
          <cell r="H15">
            <v>14.04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27.221428571428579</v>
          </cell>
          <cell r="C16">
            <v>31.6</v>
          </cell>
          <cell r="D16">
            <v>17.3</v>
          </cell>
          <cell r="E16">
            <v>65.214285714285708</v>
          </cell>
          <cell r="F16">
            <v>88</v>
          </cell>
          <cell r="G16">
            <v>51</v>
          </cell>
          <cell r="H16">
            <v>8.64</v>
          </cell>
          <cell r="I16" t="str">
            <v>L</v>
          </cell>
          <cell r="J16">
            <v>20.16</v>
          </cell>
          <cell r="K16">
            <v>0</v>
          </cell>
        </row>
        <row r="17">
          <cell r="B17">
            <v>26.064285714285713</v>
          </cell>
          <cell r="C17">
            <v>31.1</v>
          </cell>
          <cell r="D17">
            <v>19.899999999999999</v>
          </cell>
          <cell r="E17">
            <v>76.714285714285708</v>
          </cell>
          <cell r="F17">
            <v>85</v>
          </cell>
          <cell r="G17">
            <v>67</v>
          </cell>
          <cell r="H17">
            <v>9</v>
          </cell>
          <cell r="I17" t="str">
            <v>NE</v>
          </cell>
          <cell r="J17">
            <v>25.2</v>
          </cell>
          <cell r="K17">
            <v>8.8000000000000007</v>
          </cell>
        </row>
        <row r="18">
          <cell r="B18">
            <v>27.261538461538461</v>
          </cell>
          <cell r="C18">
            <v>30.4</v>
          </cell>
          <cell r="D18">
            <v>22.4</v>
          </cell>
          <cell r="E18">
            <v>81.07692307692308</v>
          </cell>
          <cell r="F18">
            <v>90</v>
          </cell>
          <cell r="G18">
            <v>73</v>
          </cell>
          <cell r="H18">
            <v>9.7200000000000006</v>
          </cell>
          <cell r="I18" t="str">
            <v>S</v>
          </cell>
          <cell r="J18">
            <v>20.52</v>
          </cell>
          <cell r="K18">
            <v>0.2</v>
          </cell>
        </row>
        <row r="19">
          <cell r="B19">
            <v>27.571428571428566</v>
          </cell>
          <cell r="C19">
            <v>32.4</v>
          </cell>
          <cell r="D19">
            <v>21.7</v>
          </cell>
          <cell r="E19">
            <v>79.571428571428569</v>
          </cell>
          <cell r="F19">
            <v>90</v>
          </cell>
          <cell r="G19">
            <v>69</v>
          </cell>
          <cell r="H19">
            <v>9.7200000000000006</v>
          </cell>
          <cell r="I19" t="str">
            <v>L</v>
          </cell>
          <cell r="J19">
            <v>19.8</v>
          </cell>
          <cell r="K19">
            <v>0</v>
          </cell>
        </row>
        <row r="20">
          <cell r="B20">
            <v>27.7</v>
          </cell>
          <cell r="C20">
            <v>31.9</v>
          </cell>
          <cell r="D20">
            <v>21.3</v>
          </cell>
          <cell r="E20">
            <v>75</v>
          </cell>
          <cell r="F20">
            <v>88</v>
          </cell>
          <cell r="G20">
            <v>64</v>
          </cell>
          <cell r="H20">
            <v>9</v>
          </cell>
          <cell r="I20" t="str">
            <v>NE</v>
          </cell>
          <cell r="J20">
            <v>19.440000000000001</v>
          </cell>
          <cell r="K20">
            <v>0</v>
          </cell>
        </row>
        <row r="21">
          <cell r="B21">
            <v>27.62</v>
          </cell>
          <cell r="C21">
            <v>32.5</v>
          </cell>
          <cell r="D21">
            <v>19.5</v>
          </cell>
          <cell r="E21">
            <v>73.400000000000006</v>
          </cell>
          <cell r="F21">
            <v>90</v>
          </cell>
          <cell r="G21">
            <v>59</v>
          </cell>
          <cell r="H21">
            <v>6.84</v>
          </cell>
          <cell r="I21" t="str">
            <v>S</v>
          </cell>
          <cell r="J21">
            <v>16.559999999999999</v>
          </cell>
          <cell r="K21">
            <v>0</v>
          </cell>
        </row>
        <row r="22">
          <cell r="B22">
            <v>28.099999999999998</v>
          </cell>
          <cell r="C22">
            <v>33</v>
          </cell>
          <cell r="D22">
            <v>17</v>
          </cell>
          <cell r="E22">
            <v>64.84615384615384</v>
          </cell>
          <cell r="F22">
            <v>88</v>
          </cell>
          <cell r="G22">
            <v>53</v>
          </cell>
          <cell r="H22">
            <v>8.64</v>
          </cell>
          <cell r="I22" t="str">
            <v>L</v>
          </cell>
          <cell r="J22">
            <v>20.16</v>
          </cell>
          <cell r="K22">
            <v>0</v>
          </cell>
        </row>
        <row r="23">
          <cell r="B23">
            <v>28.657142857142855</v>
          </cell>
          <cell r="C23">
            <v>33.4</v>
          </cell>
          <cell r="D23">
            <v>21.9</v>
          </cell>
          <cell r="E23">
            <v>66.285714285714292</v>
          </cell>
          <cell r="F23">
            <v>81</v>
          </cell>
          <cell r="G23">
            <v>55</v>
          </cell>
          <cell r="H23">
            <v>11.520000000000001</v>
          </cell>
          <cell r="I23" t="str">
            <v>NE</v>
          </cell>
          <cell r="J23">
            <v>25.56</v>
          </cell>
          <cell r="K23">
            <v>0.4</v>
          </cell>
        </row>
        <row r="24">
          <cell r="B24">
            <v>28.830769230769231</v>
          </cell>
          <cell r="C24">
            <v>33.799999999999997</v>
          </cell>
          <cell r="D24">
            <v>22.3</v>
          </cell>
          <cell r="E24">
            <v>67.538461538461533</v>
          </cell>
          <cell r="F24">
            <v>80</v>
          </cell>
          <cell r="G24">
            <v>53</v>
          </cell>
          <cell r="H24">
            <v>14.76</v>
          </cell>
          <cell r="I24" t="str">
            <v>N</v>
          </cell>
          <cell r="J24">
            <v>38.880000000000003</v>
          </cell>
          <cell r="K24">
            <v>1.8</v>
          </cell>
        </row>
        <row r="25">
          <cell r="B25">
            <v>26.24285714285714</v>
          </cell>
          <cell r="C25">
            <v>32.5</v>
          </cell>
          <cell r="D25">
            <v>21.8</v>
          </cell>
          <cell r="E25">
            <v>74.857142857142861</v>
          </cell>
          <cell r="F25">
            <v>85</v>
          </cell>
          <cell r="G25">
            <v>58</v>
          </cell>
          <cell r="H25">
            <v>23.759999999999998</v>
          </cell>
          <cell r="I25" t="str">
            <v>NO</v>
          </cell>
          <cell r="J25">
            <v>43.56</v>
          </cell>
          <cell r="K25">
            <v>0</v>
          </cell>
        </row>
        <row r="26">
          <cell r="B26">
            <v>23.738461538461539</v>
          </cell>
          <cell r="C26">
            <v>26.5</v>
          </cell>
          <cell r="D26">
            <v>21.1</v>
          </cell>
          <cell r="E26">
            <v>85.461538461538467</v>
          </cell>
          <cell r="F26">
            <v>89</v>
          </cell>
          <cell r="G26">
            <v>82</v>
          </cell>
          <cell r="H26">
            <v>13.68</v>
          </cell>
          <cell r="I26" t="str">
            <v>NE</v>
          </cell>
          <cell r="J26">
            <v>22.68</v>
          </cell>
          <cell r="K26">
            <v>1.2</v>
          </cell>
        </row>
        <row r="27">
          <cell r="B27">
            <v>26.257142857142856</v>
          </cell>
          <cell r="C27">
            <v>30.2</v>
          </cell>
          <cell r="D27">
            <v>21.6</v>
          </cell>
          <cell r="E27">
            <v>80.428571428571431</v>
          </cell>
          <cell r="F27">
            <v>91</v>
          </cell>
          <cell r="G27">
            <v>70</v>
          </cell>
          <cell r="H27">
            <v>10.44</v>
          </cell>
          <cell r="I27" t="str">
            <v>N</v>
          </cell>
          <cell r="J27">
            <v>21.240000000000002</v>
          </cell>
          <cell r="K27">
            <v>0</v>
          </cell>
        </row>
        <row r="28">
          <cell r="B28">
            <v>28.523076923076925</v>
          </cell>
          <cell r="C28">
            <v>33</v>
          </cell>
          <cell r="D28">
            <v>21.6</v>
          </cell>
          <cell r="E28">
            <v>73.769230769230774</v>
          </cell>
          <cell r="F28">
            <v>89</v>
          </cell>
          <cell r="G28">
            <v>64</v>
          </cell>
          <cell r="H28">
            <v>11.16</v>
          </cell>
          <cell r="I28" t="str">
            <v>NE</v>
          </cell>
          <cell r="J28">
            <v>25.56</v>
          </cell>
          <cell r="K28">
            <v>0</v>
          </cell>
        </row>
        <row r="29">
          <cell r="B29">
            <v>28.707692307692312</v>
          </cell>
          <cell r="C29">
            <v>33.299999999999997</v>
          </cell>
          <cell r="D29">
            <v>21.9</v>
          </cell>
          <cell r="E29">
            <v>71.692307692307693</v>
          </cell>
          <cell r="F29">
            <v>87</v>
          </cell>
          <cell r="G29">
            <v>59</v>
          </cell>
          <cell r="H29">
            <v>11.879999999999999</v>
          </cell>
          <cell r="I29" t="str">
            <v>NE</v>
          </cell>
          <cell r="J29">
            <v>27</v>
          </cell>
          <cell r="K29">
            <v>0.2</v>
          </cell>
        </row>
        <row r="30">
          <cell r="B30">
            <v>29.271428571428569</v>
          </cell>
          <cell r="C30">
            <v>33.200000000000003</v>
          </cell>
          <cell r="D30">
            <v>22.1</v>
          </cell>
          <cell r="E30">
            <v>69.785714285714292</v>
          </cell>
          <cell r="F30">
            <v>88</v>
          </cell>
          <cell r="G30">
            <v>57</v>
          </cell>
          <cell r="H30">
            <v>11.16</v>
          </cell>
          <cell r="I30" t="str">
            <v>N</v>
          </cell>
          <cell r="J30">
            <v>21.96</v>
          </cell>
          <cell r="K30">
            <v>0</v>
          </cell>
        </row>
        <row r="31">
          <cell r="B31">
            <v>29.34615384615385</v>
          </cell>
          <cell r="C31">
            <v>33</v>
          </cell>
          <cell r="D31">
            <v>21.7</v>
          </cell>
          <cell r="E31">
            <v>67.07692307692308</v>
          </cell>
          <cell r="F31">
            <v>87</v>
          </cell>
          <cell r="G31">
            <v>55</v>
          </cell>
          <cell r="H31">
            <v>17.28</v>
          </cell>
          <cell r="I31" t="str">
            <v>NO</v>
          </cell>
          <cell r="J31">
            <v>29.52</v>
          </cell>
          <cell r="K31">
            <v>0</v>
          </cell>
        </row>
        <row r="32">
          <cell r="B32">
            <v>26.099999999999998</v>
          </cell>
          <cell r="C32">
            <v>29.7</v>
          </cell>
          <cell r="D32">
            <v>23.2</v>
          </cell>
          <cell r="E32">
            <v>78.916666666666671</v>
          </cell>
          <cell r="F32">
            <v>89</v>
          </cell>
          <cell r="G32">
            <v>72</v>
          </cell>
          <cell r="H32">
            <v>9.7200000000000006</v>
          </cell>
          <cell r="I32" t="str">
            <v>O</v>
          </cell>
          <cell r="J32">
            <v>26.64</v>
          </cell>
          <cell r="K32">
            <v>3.4000000000000004</v>
          </cell>
        </row>
        <row r="33">
          <cell r="B33">
            <v>26.028571428571421</v>
          </cell>
          <cell r="C33">
            <v>30.2</v>
          </cell>
          <cell r="D33">
            <v>19.7</v>
          </cell>
          <cell r="E33">
            <v>76.5</v>
          </cell>
          <cell r="F33">
            <v>90</v>
          </cell>
          <cell r="G33">
            <v>68</v>
          </cell>
          <cell r="H33">
            <v>9.3600000000000012</v>
          </cell>
          <cell r="I33" t="str">
            <v>SO</v>
          </cell>
          <cell r="J33">
            <v>21.6</v>
          </cell>
          <cell r="K33">
            <v>0</v>
          </cell>
        </row>
        <row r="34">
          <cell r="B34">
            <v>27.338461538461534</v>
          </cell>
          <cell r="C34">
            <v>31.9</v>
          </cell>
          <cell r="D34">
            <v>20.9</v>
          </cell>
          <cell r="E34">
            <v>72.92307692307692</v>
          </cell>
          <cell r="F34">
            <v>87</v>
          </cell>
          <cell r="G34">
            <v>61</v>
          </cell>
          <cell r="H34">
            <v>32.4</v>
          </cell>
          <cell r="I34" t="str">
            <v>NE</v>
          </cell>
          <cell r="J34">
            <v>63.72</v>
          </cell>
          <cell r="K34">
            <v>12.399999999999999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25.658333333333331</v>
          </cell>
          <cell r="C5">
            <v>33.5</v>
          </cell>
          <cell r="D5">
            <v>18.8</v>
          </cell>
          <cell r="E5">
            <v>65.125</v>
          </cell>
          <cell r="F5">
            <v>93</v>
          </cell>
          <cell r="G5">
            <v>32</v>
          </cell>
          <cell r="H5">
            <v>2.16</v>
          </cell>
          <cell r="I5" t="str">
            <v>SO</v>
          </cell>
          <cell r="J5">
            <v>24.12</v>
          </cell>
          <cell r="K5">
            <v>0</v>
          </cell>
        </row>
        <row r="6">
          <cell r="B6">
            <v>25.870833333333337</v>
          </cell>
          <cell r="C6">
            <v>33.9</v>
          </cell>
          <cell r="D6">
            <v>19</v>
          </cell>
          <cell r="E6">
            <v>66.833333333333329</v>
          </cell>
          <cell r="F6">
            <v>92</v>
          </cell>
          <cell r="G6">
            <v>35</v>
          </cell>
          <cell r="H6">
            <v>0.36000000000000004</v>
          </cell>
          <cell r="I6" t="str">
            <v>S</v>
          </cell>
          <cell r="J6">
            <v>20.16</v>
          </cell>
          <cell r="K6">
            <v>0</v>
          </cell>
        </row>
        <row r="7">
          <cell r="B7">
            <v>27.787499999999998</v>
          </cell>
          <cell r="C7">
            <v>33.5</v>
          </cell>
          <cell r="D7">
            <v>23</v>
          </cell>
          <cell r="E7">
            <v>64.083333333333329</v>
          </cell>
          <cell r="F7">
            <v>90</v>
          </cell>
          <cell r="G7">
            <v>37</v>
          </cell>
          <cell r="H7">
            <v>17.28</v>
          </cell>
          <cell r="I7" t="str">
            <v>S</v>
          </cell>
          <cell r="J7">
            <v>36.72</v>
          </cell>
          <cell r="K7">
            <v>0</v>
          </cell>
        </row>
        <row r="8">
          <cell r="B8">
            <v>27.270833333333332</v>
          </cell>
          <cell r="C8">
            <v>33.9</v>
          </cell>
          <cell r="D8">
            <v>22.7</v>
          </cell>
          <cell r="E8">
            <v>69.166666666666671</v>
          </cell>
          <cell r="F8">
            <v>89</v>
          </cell>
          <cell r="G8">
            <v>38</v>
          </cell>
          <cell r="H8">
            <v>6.12</v>
          </cell>
          <cell r="I8" t="str">
            <v>N</v>
          </cell>
          <cell r="J8">
            <v>36.72</v>
          </cell>
          <cell r="K8">
            <v>0</v>
          </cell>
        </row>
        <row r="9">
          <cell r="B9">
            <v>26.445833333333329</v>
          </cell>
          <cell r="C9">
            <v>33.799999999999997</v>
          </cell>
          <cell r="D9">
            <v>22.7</v>
          </cell>
          <cell r="E9">
            <v>78.166666666666671</v>
          </cell>
          <cell r="F9">
            <v>94</v>
          </cell>
          <cell r="G9">
            <v>46</v>
          </cell>
          <cell r="H9">
            <v>15.120000000000001</v>
          </cell>
          <cell r="I9" t="str">
            <v>N</v>
          </cell>
          <cell r="J9">
            <v>35.64</v>
          </cell>
          <cell r="K9">
            <v>14.399999999999999</v>
          </cell>
        </row>
        <row r="10">
          <cell r="B10">
            <v>26.324999999999992</v>
          </cell>
          <cell r="C10">
            <v>32.200000000000003</v>
          </cell>
          <cell r="D10">
            <v>22.9</v>
          </cell>
          <cell r="E10">
            <v>78.208333333333329</v>
          </cell>
          <cell r="F10">
            <v>93</v>
          </cell>
          <cell r="G10">
            <v>49</v>
          </cell>
          <cell r="H10">
            <v>14.04</v>
          </cell>
          <cell r="I10" t="str">
            <v>N</v>
          </cell>
          <cell r="J10">
            <v>33.840000000000003</v>
          </cell>
          <cell r="K10">
            <v>5.2</v>
          </cell>
        </row>
        <row r="11">
          <cell r="B11">
            <v>24.770833333333339</v>
          </cell>
          <cell r="C11">
            <v>29.6</v>
          </cell>
          <cell r="D11">
            <v>23.4</v>
          </cell>
          <cell r="E11">
            <v>87.666666666666671</v>
          </cell>
          <cell r="F11">
            <v>93</v>
          </cell>
          <cell r="G11">
            <v>61</v>
          </cell>
          <cell r="H11">
            <v>0</v>
          </cell>
          <cell r="I11" t="str">
            <v>SO</v>
          </cell>
          <cell r="J11">
            <v>19.079999999999998</v>
          </cell>
          <cell r="K11">
            <v>3.6</v>
          </cell>
        </row>
        <row r="12">
          <cell r="B12">
            <v>23.524999999999991</v>
          </cell>
          <cell r="C12">
            <v>26.7</v>
          </cell>
          <cell r="D12">
            <v>21</v>
          </cell>
          <cell r="E12">
            <v>86.916666666666671</v>
          </cell>
          <cell r="F12">
            <v>95</v>
          </cell>
          <cell r="G12">
            <v>70</v>
          </cell>
          <cell r="H12">
            <v>0</v>
          </cell>
          <cell r="I12" t="str">
            <v>S</v>
          </cell>
          <cell r="J12">
            <v>19.079999999999998</v>
          </cell>
          <cell r="K12">
            <v>24.4</v>
          </cell>
        </row>
        <row r="13">
          <cell r="B13">
            <v>26.033333333333342</v>
          </cell>
          <cell r="C13">
            <v>28.3</v>
          </cell>
          <cell r="D13">
            <v>22.2</v>
          </cell>
          <cell r="E13">
            <v>69.2</v>
          </cell>
          <cell r="F13">
            <v>89</v>
          </cell>
          <cell r="G13">
            <v>56</v>
          </cell>
          <cell r="H13">
            <v>0</v>
          </cell>
          <cell r="I13" t="str">
            <v>S</v>
          </cell>
          <cell r="J13">
            <v>0</v>
          </cell>
          <cell r="K13">
            <v>0</v>
          </cell>
        </row>
        <row r="14">
          <cell r="B14">
            <v>25.756250000000005</v>
          </cell>
          <cell r="C14">
            <v>29.5</v>
          </cell>
          <cell r="D14">
            <v>20.7</v>
          </cell>
          <cell r="E14">
            <v>68.5</v>
          </cell>
          <cell r="F14">
            <v>89</v>
          </cell>
          <cell r="G14">
            <v>50</v>
          </cell>
          <cell r="H14">
            <v>0</v>
          </cell>
          <cell r="I14" t="str">
            <v>SE</v>
          </cell>
          <cell r="J14">
            <v>10.44</v>
          </cell>
          <cell r="K14">
            <v>0</v>
          </cell>
        </row>
        <row r="15">
          <cell r="B15">
            <v>27.200000000000003</v>
          </cell>
          <cell r="C15">
            <v>30.4</v>
          </cell>
          <cell r="D15">
            <v>21.6</v>
          </cell>
          <cell r="E15">
            <v>66.15384615384616</v>
          </cell>
          <cell r="F15">
            <v>89</v>
          </cell>
          <cell r="G15">
            <v>52</v>
          </cell>
          <cell r="H15">
            <v>3.24</v>
          </cell>
          <cell r="I15" t="str">
            <v>S</v>
          </cell>
          <cell r="J15">
            <v>15.48</v>
          </cell>
          <cell r="K15">
            <v>0</v>
          </cell>
        </row>
        <row r="16">
          <cell r="B16">
            <v>26.853333333333335</v>
          </cell>
          <cell r="C16">
            <v>31.8</v>
          </cell>
          <cell r="D16">
            <v>22.9</v>
          </cell>
          <cell r="E16">
            <v>67.8</v>
          </cell>
          <cell r="F16">
            <v>85</v>
          </cell>
          <cell r="G16">
            <v>45</v>
          </cell>
          <cell r="H16">
            <v>1.08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28.309090909090912</v>
          </cell>
          <cell r="C17">
            <v>30.7</v>
          </cell>
          <cell r="D17">
            <v>23</v>
          </cell>
          <cell r="E17">
            <v>69.909090909090907</v>
          </cell>
          <cell r="F17">
            <v>93</v>
          </cell>
          <cell r="G17">
            <v>58</v>
          </cell>
          <cell r="H17">
            <v>11.879999999999999</v>
          </cell>
          <cell r="I17" t="str">
            <v>NE</v>
          </cell>
          <cell r="J17">
            <v>28.8</v>
          </cell>
          <cell r="K17">
            <v>10.8</v>
          </cell>
        </row>
        <row r="18">
          <cell r="B18">
            <v>26.661538461538463</v>
          </cell>
          <cell r="C18">
            <v>30</v>
          </cell>
          <cell r="D18">
            <v>22.8</v>
          </cell>
          <cell r="E18">
            <v>77.307692307692307</v>
          </cell>
          <cell r="F18">
            <v>94</v>
          </cell>
          <cell r="G18">
            <v>59</v>
          </cell>
          <cell r="H18">
            <v>0</v>
          </cell>
          <cell r="I18" t="str">
            <v>NE</v>
          </cell>
          <cell r="J18">
            <v>13.68</v>
          </cell>
          <cell r="K18">
            <v>0.4</v>
          </cell>
        </row>
        <row r="19">
          <cell r="B19">
            <v>28.160000000000004</v>
          </cell>
          <cell r="C19">
            <v>30.4</v>
          </cell>
          <cell r="D19">
            <v>24.1</v>
          </cell>
          <cell r="E19">
            <v>70</v>
          </cell>
          <cell r="F19">
            <v>89</v>
          </cell>
          <cell r="G19">
            <v>56</v>
          </cell>
          <cell r="H19">
            <v>6.12</v>
          </cell>
          <cell r="I19" t="str">
            <v>SE</v>
          </cell>
          <cell r="J19">
            <v>15.120000000000001</v>
          </cell>
          <cell r="K19">
            <v>0</v>
          </cell>
        </row>
        <row r="20">
          <cell r="B20">
            <v>27.766666666666669</v>
          </cell>
          <cell r="C20">
            <v>31.6</v>
          </cell>
          <cell r="D20">
            <v>24</v>
          </cell>
          <cell r="E20">
            <v>73</v>
          </cell>
          <cell r="F20">
            <v>93</v>
          </cell>
          <cell r="G20">
            <v>57</v>
          </cell>
          <cell r="H20">
            <v>0</v>
          </cell>
          <cell r="I20" t="str">
            <v>S</v>
          </cell>
          <cell r="J20">
            <v>29.52</v>
          </cell>
          <cell r="K20">
            <v>0</v>
          </cell>
        </row>
        <row r="21">
          <cell r="B21">
            <v>28.576923076923077</v>
          </cell>
          <cell r="C21">
            <v>32.1</v>
          </cell>
          <cell r="D21">
            <v>23.8</v>
          </cell>
          <cell r="E21">
            <v>64.307692307692307</v>
          </cell>
          <cell r="F21">
            <v>91</v>
          </cell>
          <cell r="G21">
            <v>42</v>
          </cell>
          <cell r="H21">
            <v>0</v>
          </cell>
          <cell r="I21" t="str">
            <v>O</v>
          </cell>
          <cell r="J21">
            <v>10.44</v>
          </cell>
          <cell r="K21">
            <v>0</v>
          </cell>
        </row>
        <row r="22">
          <cell r="B22">
            <v>27.352941176470583</v>
          </cell>
          <cell r="C22">
            <v>32.299999999999997</v>
          </cell>
          <cell r="D22">
            <v>20</v>
          </cell>
          <cell r="E22">
            <v>63.823529411764703</v>
          </cell>
          <cell r="F22">
            <v>95</v>
          </cell>
          <cell r="G22">
            <v>37</v>
          </cell>
          <cell r="H22">
            <v>0.72000000000000008</v>
          </cell>
          <cell r="I22" t="str">
            <v>SE</v>
          </cell>
          <cell r="J22">
            <v>14.76</v>
          </cell>
          <cell r="K22">
            <v>0</v>
          </cell>
        </row>
        <row r="23">
          <cell r="B23">
            <v>25.039130434782606</v>
          </cell>
          <cell r="C23">
            <v>31.4</v>
          </cell>
          <cell r="D23">
            <v>18.5</v>
          </cell>
          <cell r="E23">
            <v>67.434782608695656</v>
          </cell>
          <cell r="F23">
            <v>94</v>
          </cell>
          <cell r="G23">
            <v>33</v>
          </cell>
          <cell r="H23">
            <v>0</v>
          </cell>
          <cell r="I23" t="str">
            <v>SE</v>
          </cell>
          <cell r="J23">
            <v>4.6800000000000006</v>
          </cell>
          <cell r="K23">
            <v>0</v>
          </cell>
        </row>
        <row r="24">
          <cell r="B24">
            <v>24.966666666666672</v>
          </cell>
          <cell r="C24">
            <v>32.1</v>
          </cell>
          <cell r="D24">
            <v>19.100000000000001</v>
          </cell>
          <cell r="E24">
            <v>66.125</v>
          </cell>
          <cell r="F24">
            <v>92</v>
          </cell>
          <cell r="G24">
            <v>32</v>
          </cell>
          <cell r="H24">
            <v>0</v>
          </cell>
          <cell r="I24" t="str">
            <v>SE</v>
          </cell>
          <cell r="J24">
            <v>0</v>
          </cell>
          <cell r="K24">
            <v>0</v>
          </cell>
        </row>
        <row r="25">
          <cell r="B25">
            <v>25.366666666666664</v>
          </cell>
          <cell r="C25">
            <v>32.299999999999997</v>
          </cell>
          <cell r="D25">
            <v>18.2</v>
          </cell>
          <cell r="E25">
            <v>65.583333333333329</v>
          </cell>
          <cell r="F25">
            <v>95</v>
          </cell>
          <cell r="G25">
            <v>32</v>
          </cell>
          <cell r="H25">
            <v>0</v>
          </cell>
          <cell r="I25" t="str">
            <v>NE</v>
          </cell>
          <cell r="J25">
            <v>15.120000000000001</v>
          </cell>
          <cell r="K25">
            <v>0</v>
          </cell>
        </row>
        <row r="26">
          <cell r="B26">
            <v>22.787499999999998</v>
          </cell>
          <cell r="C26">
            <v>26.1</v>
          </cell>
          <cell r="D26">
            <v>19.7</v>
          </cell>
          <cell r="E26">
            <v>82.25</v>
          </cell>
          <cell r="F26">
            <v>92</v>
          </cell>
          <cell r="G26">
            <v>57</v>
          </cell>
          <cell r="H26">
            <v>12.96</v>
          </cell>
          <cell r="I26" t="str">
            <v>O</v>
          </cell>
          <cell r="J26">
            <v>26.64</v>
          </cell>
          <cell r="K26">
            <v>0.4</v>
          </cell>
        </row>
        <row r="27">
          <cell r="B27">
            <v>25.179166666666671</v>
          </cell>
          <cell r="C27">
            <v>32.1</v>
          </cell>
          <cell r="D27">
            <v>20.5</v>
          </cell>
          <cell r="E27">
            <v>76.833333333333329</v>
          </cell>
          <cell r="F27">
            <v>94</v>
          </cell>
          <cell r="G27">
            <v>47</v>
          </cell>
          <cell r="H27">
            <v>0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26.004166666666666</v>
          </cell>
          <cell r="C28">
            <v>31.7</v>
          </cell>
          <cell r="D28">
            <v>20.3</v>
          </cell>
          <cell r="E28">
            <v>75.375</v>
          </cell>
          <cell r="F28">
            <v>95</v>
          </cell>
          <cell r="G28">
            <v>49</v>
          </cell>
          <cell r="H28">
            <v>0</v>
          </cell>
          <cell r="I28" t="str">
            <v>SE</v>
          </cell>
          <cell r="J28">
            <v>11.520000000000001</v>
          </cell>
          <cell r="K28">
            <v>0</v>
          </cell>
        </row>
        <row r="29">
          <cell r="B29">
            <v>26.945833333333336</v>
          </cell>
          <cell r="C29">
            <v>33.200000000000003</v>
          </cell>
          <cell r="D29">
            <v>21.2</v>
          </cell>
          <cell r="E29">
            <v>71.416666666666671</v>
          </cell>
          <cell r="F29">
            <v>95</v>
          </cell>
          <cell r="G29">
            <v>42</v>
          </cell>
          <cell r="H29">
            <v>1.4400000000000002</v>
          </cell>
          <cell r="I29" t="str">
            <v>NE</v>
          </cell>
          <cell r="J29">
            <v>21.96</v>
          </cell>
          <cell r="K29">
            <v>1</v>
          </cell>
        </row>
        <row r="30">
          <cell r="B30">
            <v>26.460869565217394</v>
          </cell>
          <cell r="C30">
            <v>33.1</v>
          </cell>
          <cell r="D30">
            <v>20.8</v>
          </cell>
          <cell r="E30">
            <v>71.652173913043484</v>
          </cell>
          <cell r="F30">
            <v>95</v>
          </cell>
          <cell r="G30">
            <v>39</v>
          </cell>
          <cell r="H30">
            <v>11.16</v>
          </cell>
          <cell r="I30" t="str">
            <v>L</v>
          </cell>
          <cell r="J30">
            <v>32.4</v>
          </cell>
          <cell r="K30">
            <v>1.6</v>
          </cell>
        </row>
        <row r="31">
          <cell r="B31">
            <v>26.629166666666666</v>
          </cell>
          <cell r="C31">
            <v>33.299999999999997</v>
          </cell>
          <cell r="D31">
            <v>20.9</v>
          </cell>
          <cell r="E31">
            <v>69.083333333333329</v>
          </cell>
          <cell r="F31">
            <v>94</v>
          </cell>
          <cell r="G31">
            <v>36</v>
          </cell>
          <cell r="H31">
            <v>12.6</v>
          </cell>
          <cell r="I31" t="str">
            <v>NE</v>
          </cell>
          <cell r="J31">
            <v>24.48</v>
          </cell>
          <cell r="K31">
            <v>0</v>
          </cell>
        </row>
        <row r="32">
          <cell r="B32">
            <v>25.904166666666669</v>
          </cell>
          <cell r="C32">
            <v>33</v>
          </cell>
          <cell r="D32">
            <v>21.9</v>
          </cell>
          <cell r="E32">
            <v>70.916666666666671</v>
          </cell>
          <cell r="F32">
            <v>92</v>
          </cell>
          <cell r="G32">
            <v>38</v>
          </cell>
          <cell r="H32">
            <v>23.400000000000002</v>
          </cell>
          <cell r="I32" t="str">
            <v>O</v>
          </cell>
          <cell r="J32">
            <v>63.360000000000007</v>
          </cell>
          <cell r="K32">
            <v>9.2000000000000011</v>
          </cell>
        </row>
        <row r="33">
          <cell r="B33">
            <v>24.875000000000004</v>
          </cell>
          <cell r="C33">
            <v>31.3</v>
          </cell>
          <cell r="D33">
            <v>20.3</v>
          </cell>
          <cell r="E33">
            <v>78.416666666666671</v>
          </cell>
          <cell r="F33">
            <v>95</v>
          </cell>
          <cell r="G33">
            <v>49</v>
          </cell>
          <cell r="H33">
            <v>12.24</v>
          </cell>
          <cell r="I33" t="str">
            <v>SE</v>
          </cell>
          <cell r="J33">
            <v>19.440000000000001</v>
          </cell>
          <cell r="K33">
            <v>0</v>
          </cell>
        </row>
        <row r="34">
          <cell r="B34">
            <v>25.420833333333334</v>
          </cell>
          <cell r="C34">
            <v>31.4</v>
          </cell>
          <cell r="D34">
            <v>19.5</v>
          </cell>
          <cell r="E34">
            <v>71.208333333333329</v>
          </cell>
          <cell r="F34">
            <v>94</v>
          </cell>
          <cell r="G34">
            <v>43</v>
          </cell>
          <cell r="H34">
            <v>10.8</v>
          </cell>
          <cell r="I34" t="str">
            <v>NE</v>
          </cell>
          <cell r="J34">
            <v>18.36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26.818181818181817</v>
          </cell>
          <cell r="C5">
            <v>32.6</v>
          </cell>
          <cell r="D5">
            <v>22.9</v>
          </cell>
          <cell r="E5">
            <v>85.625</v>
          </cell>
          <cell r="F5">
            <v>92</v>
          </cell>
          <cell r="G5">
            <v>80</v>
          </cell>
          <cell r="H5">
            <v>3.9600000000000004</v>
          </cell>
          <cell r="I5" t="str">
            <v>N</v>
          </cell>
          <cell r="J5">
            <v>11.520000000000001</v>
          </cell>
          <cell r="K5">
            <v>0</v>
          </cell>
        </row>
        <row r="6">
          <cell r="B6">
            <v>27.333333333333329</v>
          </cell>
          <cell r="C6">
            <v>30.4</v>
          </cell>
          <cell r="D6">
            <v>24.6</v>
          </cell>
          <cell r="E6">
            <v>85.666666666666671</v>
          </cell>
          <cell r="F6">
            <v>93</v>
          </cell>
          <cell r="G6">
            <v>79</v>
          </cell>
          <cell r="H6">
            <v>7.2</v>
          </cell>
          <cell r="I6" t="str">
            <v>L</v>
          </cell>
          <cell r="J6">
            <v>13.68</v>
          </cell>
          <cell r="K6">
            <v>0</v>
          </cell>
        </row>
        <row r="7">
          <cell r="B7">
            <v>26.53125</v>
          </cell>
          <cell r="C7">
            <v>28.6</v>
          </cell>
          <cell r="D7">
            <v>24.4</v>
          </cell>
          <cell r="E7">
            <v>83.538461538461533</v>
          </cell>
          <cell r="F7">
            <v>92</v>
          </cell>
          <cell r="G7">
            <v>77</v>
          </cell>
          <cell r="H7">
            <v>14.04</v>
          </cell>
          <cell r="I7" t="str">
            <v>SO</v>
          </cell>
          <cell r="J7">
            <v>33.480000000000004</v>
          </cell>
          <cell r="K7">
            <v>0</v>
          </cell>
        </row>
        <row r="8">
          <cell r="B8">
            <v>25.909999999999997</v>
          </cell>
          <cell r="C8">
            <v>32.200000000000003</v>
          </cell>
          <cell r="D8">
            <v>22.3</v>
          </cell>
          <cell r="E8">
            <v>89.571428571428569</v>
          </cell>
          <cell r="F8">
            <v>94</v>
          </cell>
          <cell r="G8">
            <v>74</v>
          </cell>
          <cell r="H8">
            <v>10.8</v>
          </cell>
          <cell r="I8" t="str">
            <v>N</v>
          </cell>
          <cell r="J8">
            <v>22.68</v>
          </cell>
          <cell r="K8">
            <v>0</v>
          </cell>
        </row>
        <row r="9">
          <cell r="B9">
            <v>26.150000000000002</v>
          </cell>
          <cell r="C9">
            <v>31.1</v>
          </cell>
          <cell r="D9">
            <v>22.7</v>
          </cell>
          <cell r="E9">
            <v>87.111111111111114</v>
          </cell>
          <cell r="F9">
            <v>93</v>
          </cell>
          <cell r="G9">
            <v>75</v>
          </cell>
          <cell r="H9">
            <v>10.44</v>
          </cell>
          <cell r="I9" t="str">
            <v>N</v>
          </cell>
          <cell r="J9">
            <v>40.680000000000007</v>
          </cell>
          <cell r="K9">
            <v>1</v>
          </cell>
        </row>
        <row r="10">
          <cell r="B10">
            <v>23.533333333333335</v>
          </cell>
          <cell r="C10">
            <v>24.8</v>
          </cell>
          <cell r="D10">
            <v>22.2</v>
          </cell>
          <cell r="E10">
            <v>85.86666666666666</v>
          </cell>
          <cell r="F10">
            <v>92</v>
          </cell>
          <cell r="G10">
            <v>81</v>
          </cell>
          <cell r="H10">
            <v>13.68</v>
          </cell>
          <cell r="I10" t="str">
            <v>O</v>
          </cell>
          <cell r="J10">
            <v>23.040000000000003</v>
          </cell>
          <cell r="K10">
            <v>0</v>
          </cell>
        </row>
        <row r="11">
          <cell r="B11">
            <v>23.706250000000001</v>
          </cell>
          <cell r="C11">
            <v>27.4</v>
          </cell>
          <cell r="D11">
            <v>20.9</v>
          </cell>
          <cell r="E11">
            <v>84.0625</v>
          </cell>
          <cell r="F11">
            <v>91</v>
          </cell>
          <cell r="G11">
            <v>77</v>
          </cell>
          <cell r="H11">
            <v>12.24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25.315384615384616</v>
          </cell>
          <cell r="C12">
            <v>29.8</v>
          </cell>
          <cell r="D12">
            <v>22.4</v>
          </cell>
          <cell r="E12">
            <v>84.3</v>
          </cell>
          <cell r="F12">
            <v>92</v>
          </cell>
          <cell r="G12">
            <v>73</v>
          </cell>
          <cell r="H12">
            <v>13.32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26.246153846153845</v>
          </cell>
          <cell r="C13">
            <v>29.7</v>
          </cell>
          <cell r="D13">
            <v>21.6</v>
          </cell>
          <cell r="E13">
            <v>85.428571428571431</v>
          </cell>
          <cell r="F13">
            <v>92</v>
          </cell>
          <cell r="G13">
            <v>80</v>
          </cell>
          <cell r="H13">
            <v>12.6</v>
          </cell>
          <cell r="I13" t="str">
            <v>N</v>
          </cell>
          <cell r="J13">
            <v>25.2</v>
          </cell>
          <cell r="K13">
            <v>0</v>
          </cell>
        </row>
        <row r="14">
          <cell r="B14">
            <v>26.444444444444443</v>
          </cell>
          <cell r="C14">
            <v>31.3</v>
          </cell>
          <cell r="D14">
            <v>21.6</v>
          </cell>
          <cell r="E14">
            <v>89.25</v>
          </cell>
          <cell r="F14">
            <v>94</v>
          </cell>
          <cell r="G14">
            <v>75</v>
          </cell>
          <cell r="H14">
            <v>9.7200000000000006</v>
          </cell>
          <cell r="I14" t="str">
            <v>SE</v>
          </cell>
          <cell r="J14">
            <v>21.240000000000002</v>
          </cell>
          <cell r="K14">
            <v>0</v>
          </cell>
        </row>
        <row r="15">
          <cell r="B15">
            <v>25.715384615384615</v>
          </cell>
          <cell r="C15">
            <v>28</v>
          </cell>
          <cell r="D15">
            <v>23.7</v>
          </cell>
          <cell r="E15">
            <v>86.3</v>
          </cell>
          <cell r="F15">
            <v>92</v>
          </cell>
          <cell r="G15">
            <v>76</v>
          </cell>
          <cell r="H15">
            <v>9.3600000000000012</v>
          </cell>
          <cell r="I15" t="str">
            <v>NE</v>
          </cell>
          <cell r="J15">
            <v>20.88</v>
          </cell>
          <cell r="K15">
            <v>0.4</v>
          </cell>
        </row>
        <row r="16">
          <cell r="B16">
            <v>25.790909090909089</v>
          </cell>
          <cell r="C16">
            <v>30.6</v>
          </cell>
          <cell r="D16">
            <v>22.5</v>
          </cell>
          <cell r="E16">
            <v>87.875</v>
          </cell>
          <cell r="F16">
            <v>94</v>
          </cell>
          <cell r="G16">
            <v>75</v>
          </cell>
          <cell r="H16">
            <v>7.2</v>
          </cell>
          <cell r="I16" t="str">
            <v>L</v>
          </cell>
          <cell r="J16">
            <v>27.720000000000002</v>
          </cell>
          <cell r="K16">
            <v>1.6</v>
          </cell>
        </row>
        <row r="17">
          <cell r="B17">
            <v>26.227272727272727</v>
          </cell>
          <cell r="C17">
            <v>30.5</v>
          </cell>
          <cell r="D17">
            <v>23.3</v>
          </cell>
          <cell r="E17">
            <v>89.285714285714292</v>
          </cell>
          <cell r="F17">
            <v>93</v>
          </cell>
          <cell r="G17">
            <v>79</v>
          </cell>
          <cell r="H17">
            <v>6.12</v>
          </cell>
          <cell r="I17" t="str">
            <v>O</v>
          </cell>
          <cell r="J17">
            <v>28.8</v>
          </cell>
          <cell r="K17">
            <v>5.0000000000000009</v>
          </cell>
        </row>
        <row r="18">
          <cell r="B18">
            <v>26.610000000000003</v>
          </cell>
          <cell r="C18">
            <v>30.7</v>
          </cell>
          <cell r="D18">
            <v>22.8</v>
          </cell>
          <cell r="E18">
            <v>88.8</v>
          </cell>
          <cell r="F18">
            <v>94</v>
          </cell>
          <cell r="G18">
            <v>79</v>
          </cell>
          <cell r="H18">
            <v>7.5600000000000005</v>
          </cell>
          <cell r="I18" t="str">
            <v>N</v>
          </cell>
          <cell r="J18">
            <v>18</v>
          </cell>
          <cell r="K18">
            <v>2</v>
          </cell>
        </row>
        <row r="19">
          <cell r="B19">
            <v>26.37777777777778</v>
          </cell>
          <cell r="C19">
            <v>29.8</v>
          </cell>
          <cell r="D19">
            <v>22.5</v>
          </cell>
          <cell r="E19">
            <v>87</v>
          </cell>
          <cell r="F19">
            <v>94</v>
          </cell>
          <cell r="G19">
            <v>72</v>
          </cell>
          <cell r="H19">
            <v>10.8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26.900000000000002</v>
          </cell>
          <cell r="C20">
            <v>29.9</v>
          </cell>
          <cell r="D20">
            <v>22.8</v>
          </cell>
          <cell r="E20">
            <v>85.4</v>
          </cell>
          <cell r="F20">
            <v>92</v>
          </cell>
          <cell r="G20">
            <v>81</v>
          </cell>
          <cell r="H20">
            <v>5.7600000000000007</v>
          </cell>
          <cell r="I20" t="str">
            <v>NO</v>
          </cell>
          <cell r="J20">
            <v>14.04</v>
          </cell>
          <cell r="K20">
            <v>0</v>
          </cell>
        </row>
        <row r="21">
          <cell r="B21">
            <v>26.144444444444442</v>
          </cell>
          <cell r="C21">
            <v>30.9</v>
          </cell>
          <cell r="D21">
            <v>23.6</v>
          </cell>
          <cell r="E21">
            <v>87.714285714285708</v>
          </cell>
          <cell r="F21">
            <v>93</v>
          </cell>
          <cell r="G21">
            <v>81</v>
          </cell>
          <cell r="H21">
            <v>5.04</v>
          </cell>
          <cell r="I21" t="str">
            <v>L</v>
          </cell>
          <cell r="J21">
            <v>11.520000000000001</v>
          </cell>
          <cell r="K21">
            <v>0</v>
          </cell>
        </row>
        <row r="22">
          <cell r="B22">
            <v>27.218181818181822</v>
          </cell>
          <cell r="C22">
            <v>31.6</v>
          </cell>
          <cell r="D22">
            <v>22.4</v>
          </cell>
          <cell r="E22">
            <v>87.6</v>
          </cell>
          <cell r="F22">
            <v>94</v>
          </cell>
          <cell r="G22">
            <v>79</v>
          </cell>
          <cell r="H22">
            <v>14.04</v>
          </cell>
          <cell r="I22" t="str">
            <v>SE</v>
          </cell>
          <cell r="J22">
            <v>33.840000000000003</v>
          </cell>
          <cell r="K22">
            <v>0</v>
          </cell>
        </row>
        <row r="23">
          <cell r="B23">
            <v>27.145454545454548</v>
          </cell>
          <cell r="C23">
            <v>30.2</v>
          </cell>
          <cell r="D23">
            <v>22.3</v>
          </cell>
          <cell r="E23">
            <v>86.333333333333329</v>
          </cell>
          <cell r="F23">
            <v>93</v>
          </cell>
          <cell r="G23">
            <v>82</v>
          </cell>
          <cell r="H23">
            <v>9.3600000000000012</v>
          </cell>
          <cell r="I23" t="str">
            <v>L</v>
          </cell>
          <cell r="J23">
            <v>18</v>
          </cell>
          <cell r="K23">
            <v>0.4</v>
          </cell>
        </row>
        <row r="24">
          <cell r="B24">
            <v>26.387500000000003</v>
          </cell>
          <cell r="C24">
            <v>31.8</v>
          </cell>
          <cell r="D24">
            <v>22.3</v>
          </cell>
          <cell r="E24">
            <v>86.5</v>
          </cell>
          <cell r="F24">
            <v>93</v>
          </cell>
          <cell r="G24">
            <v>78</v>
          </cell>
          <cell r="H24">
            <v>5.4</v>
          </cell>
          <cell r="I24" t="str">
            <v>L</v>
          </cell>
          <cell r="J24">
            <v>12.96</v>
          </cell>
          <cell r="K24">
            <v>0</v>
          </cell>
        </row>
        <row r="25">
          <cell r="B25">
            <v>27.527272727272734</v>
          </cell>
          <cell r="C25">
            <v>32.700000000000003</v>
          </cell>
          <cell r="D25">
            <v>22.4</v>
          </cell>
          <cell r="E25">
            <v>86.6</v>
          </cell>
          <cell r="F25">
            <v>93</v>
          </cell>
          <cell r="G25">
            <v>78</v>
          </cell>
          <cell r="H25">
            <v>6.48</v>
          </cell>
          <cell r="I25" t="str">
            <v>S</v>
          </cell>
          <cell r="J25">
            <v>34.56</v>
          </cell>
          <cell r="K25">
            <v>0</v>
          </cell>
        </row>
        <row r="26">
          <cell r="B26">
            <v>23.25714285714286</v>
          </cell>
          <cell r="C26">
            <v>26.3</v>
          </cell>
          <cell r="D26">
            <v>22</v>
          </cell>
          <cell r="E26">
            <v>89.928571428571431</v>
          </cell>
          <cell r="F26">
            <v>93</v>
          </cell>
          <cell r="G26">
            <v>85</v>
          </cell>
          <cell r="H26">
            <v>12.6</v>
          </cell>
          <cell r="I26" t="str">
            <v>S</v>
          </cell>
          <cell r="J26">
            <v>38.519999999999996</v>
          </cell>
          <cell r="K26">
            <v>17.599999999999998</v>
          </cell>
        </row>
        <row r="27">
          <cell r="B27">
            <v>25.888888888888889</v>
          </cell>
          <cell r="C27">
            <v>31.1</v>
          </cell>
          <cell r="D27">
            <v>21.7</v>
          </cell>
          <cell r="E27">
            <v>88</v>
          </cell>
          <cell r="F27">
            <v>94</v>
          </cell>
          <cell r="G27">
            <v>79</v>
          </cell>
          <cell r="H27">
            <v>7.2</v>
          </cell>
          <cell r="I27" t="str">
            <v>SE</v>
          </cell>
          <cell r="J27">
            <v>16.559999999999999</v>
          </cell>
          <cell r="K27">
            <v>0.2</v>
          </cell>
        </row>
        <row r="28">
          <cell r="B28">
            <v>27.009999999999998</v>
          </cell>
          <cell r="C28">
            <v>32.200000000000003</v>
          </cell>
          <cell r="D28">
            <v>22.4</v>
          </cell>
          <cell r="E28">
            <v>86.6</v>
          </cell>
          <cell r="F28">
            <v>93</v>
          </cell>
          <cell r="G28">
            <v>79</v>
          </cell>
          <cell r="H28">
            <v>8.64</v>
          </cell>
          <cell r="I28" t="str">
            <v>NO</v>
          </cell>
          <cell r="J28">
            <v>17.28</v>
          </cell>
          <cell r="K28">
            <v>0</v>
          </cell>
        </row>
        <row r="29">
          <cell r="B29">
            <v>26.487499999999997</v>
          </cell>
          <cell r="C29">
            <v>30.1</v>
          </cell>
          <cell r="D29">
            <v>22.2</v>
          </cell>
          <cell r="E29">
            <v>85.4</v>
          </cell>
          <cell r="F29">
            <v>94</v>
          </cell>
          <cell r="G29">
            <v>73</v>
          </cell>
          <cell r="H29">
            <v>3.6</v>
          </cell>
          <cell r="I29" t="str">
            <v>NO</v>
          </cell>
          <cell r="J29">
            <v>21.240000000000002</v>
          </cell>
          <cell r="K29">
            <v>0</v>
          </cell>
        </row>
        <row r="30">
          <cell r="B30">
            <v>26.349999999999998</v>
          </cell>
          <cell r="C30">
            <v>31.7</v>
          </cell>
          <cell r="D30">
            <v>21.9</v>
          </cell>
          <cell r="E30">
            <v>83.6</v>
          </cell>
          <cell r="F30">
            <v>93</v>
          </cell>
          <cell r="G30">
            <v>73</v>
          </cell>
          <cell r="H30">
            <v>6.12</v>
          </cell>
          <cell r="I30" t="str">
            <v>SE</v>
          </cell>
          <cell r="J30">
            <v>12.96</v>
          </cell>
          <cell r="K30">
            <v>0</v>
          </cell>
        </row>
        <row r="31">
          <cell r="B31">
            <v>25.95</v>
          </cell>
          <cell r="C31">
            <v>30.2</v>
          </cell>
          <cell r="D31">
            <v>20.8</v>
          </cell>
          <cell r="E31">
            <v>84.2</v>
          </cell>
          <cell r="F31">
            <v>92</v>
          </cell>
          <cell r="G31">
            <v>74</v>
          </cell>
          <cell r="H31">
            <v>4.32</v>
          </cell>
          <cell r="I31" t="str">
            <v>SE</v>
          </cell>
          <cell r="J31">
            <v>10.08</v>
          </cell>
          <cell r="K31">
            <v>0</v>
          </cell>
        </row>
        <row r="32">
          <cell r="B32">
            <v>25.954545454545453</v>
          </cell>
          <cell r="C32">
            <v>29.9</v>
          </cell>
          <cell r="D32">
            <v>22.8</v>
          </cell>
          <cell r="E32">
            <v>88.444444444444443</v>
          </cell>
          <cell r="F32">
            <v>93</v>
          </cell>
          <cell r="G32">
            <v>81</v>
          </cell>
          <cell r="H32">
            <v>11.879999999999999</v>
          </cell>
          <cell r="I32" t="str">
            <v>NE</v>
          </cell>
          <cell r="J32">
            <v>25.56</v>
          </cell>
          <cell r="K32">
            <v>0.8</v>
          </cell>
        </row>
        <row r="33">
          <cell r="B33">
            <v>26.0625</v>
          </cell>
          <cell r="C33">
            <v>31.1</v>
          </cell>
          <cell r="D33">
            <v>21.5</v>
          </cell>
          <cell r="E33">
            <v>86.4</v>
          </cell>
          <cell r="F33">
            <v>94</v>
          </cell>
          <cell r="G33">
            <v>79</v>
          </cell>
          <cell r="H33">
            <v>4.6800000000000006</v>
          </cell>
          <cell r="I33" t="str">
            <v>NE</v>
          </cell>
          <cell r="J33">
            <v>12.96</v>
          </cell>
          <cell r="K33">
            <v>0</v>
          </cell>
        </row>
        <row r="34">
          <cell r="B34">
            <v>25.515384615384615</v>
          </cell>
          <cell r="C34">
            <v>30.4</v>
          </cell>
          <cell r="D34">
            <v>22.5</v>
          </cell>
          <cell r="E34">
            <v>87.888888888888886</v>
          </cell>
          <cell r="F34">
            <v>93</v>
          </cell>
          <cell r="G34">
            <v>77</v>
          </cell>
          <cell r="H34">
            <v>11.520000000000001</v>
          </cell>
          <cell r="I34" t="str">
            <v>NE</v>
          </cell>
          <cell r="J34">
            <v>41.4</v>
          </cell>
          <cell r="K34">
            <v>1.4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20.824999999999992</v>
          </cell>
          <cell r="C5">
            <v>24.1</v>
          </cell>
          <cell r="D5">
            <v>19.5</v>
          </cell>
          <cell r="E5">
            <v>84.041666666666671</v>
          </cell>
          <cell r="F5">
            <v>94</v>
          </cell>
          <cell r="G5">
            <v>65</v>
          </cell>
          <cell r="H5">
            <v>11.520000000000001</v>
          </cell>
          <cell r="I5" t="str">
            <v>NO</v>
          </cell>
          <cell r="J5">
            <v>20.52</v>
          </cell>
          <cell r="K5">
            <v>10.799999999999999</v>
          </cell>
        </row>
        <row r="6">
          <cell r="B6">
            <v>21.995833333333337</v>
          </cell>
          <cell r="C6">
            <v>27.1</v>
          </cell>
          <cell r="D6">
            <v>19.899999999999999</v>
          </cell>
          <cell r="E6">
            <v>87.25</v>
          </cell>
          <cell r="F6">
            <v>95</v>
          </cell>
          <cell r="G6">
            <v>71</v>
          </cell>
          <cell r="H6">
            <v>14.04</v>
          </cell>
          <cell r="I6" t="str">
            <v>NE</v>
          </cell>
          <cell r="J6">
            <v>27.36</v>
          </cell>
          <cell r="K6">
            <v>2.6000000000000005</v>
          </cell>
        </row>
        <row r="7">
          <cell r="B7">
            <v>23.141666666666666</v>
          </cell>
          <cell r="C7">
            <v>28.5</v>
          </cell>
          <cell r="D7">
            <v>20.5</v>
          </cell>
          <cell r="E7">
            <v>85.958333333333329</v>
          </cell>
          <cell r="F7">
            <v>96</v>
          </cell>
          <cell r="G7">
            <v>61</v>
          </cell>
          <cell r="H7">
            <v>14.04</v>
          </cell>
          <cell r="I7" t="str">
            <v>NE</v>
          </cell>
          <cell r="J7">
            <v>23.040000000000003</v>
          </cell>
          <cell r="K7">
            <v>2</v>
          </cell>
        </row>
        <row r="8">
          <cell r="B8">
            <v>23.758333333333336</v>
          </cell>
          <cell r="C8">
            <v>29.3</v>
          </cell>
          <cell r="D8">
            <v>20.5</v>
          </cell>
          <cell r="E8">
            <v>82.791666666666671</v>
          </cell>
          <cell r="F8">
            <v>94</v>
          </cell>
          <cell r="G8">
            <v>59</v>
          </cell>
          <cell r="H8">
            <v>12.6</v>
          </cell>
          <cell r="I8" t="str">
            <v>NO</v>
          </cell>
          <cell r="J8">
            <v>33.119999999999997</v>
          </cell>
          <cell r="K8">
            <v>0</v>
          </cell>
        </row>
        <row r="9">
          <cell r="B9">
            <v>22.395833333333332</v>
          </cell>
          <cell r="C9">
            <v>27.1</v>
          </cell>
          <cell r="D9">
            <v>18.3</v>
          </cell>
          <cell r="E9">
            <v>86.541666666666671</v>
          </cell>
          <cell r="F9">
            <v>96</v>
          </cell>
          <cell r="G9">
            <v>70</v>
          </cell>
          <cell r="H9">
            <v>20.52</v>
          </cell>
          <cell r="I9" t="str">
            <v>NO</v>
          </cell>
          <cell r="J9">
            <v>53.28</v>
          </cell>
          <cell r="K9">
            <v>7.5999999999999988</v>
          </cell>
        </row>
        <row r="10">
          <cell r="B10">
            <v>15.891666666666667</v>
          </cell>
          <cell r="C10">
            <v>18.3</v>
          </cell>
          <cell r="D10">
            <v>14.4</v>
          </cell>
          <cell r="E10">
            <v>96.375</v>
          </cell>
          <cell r="F10">
            <v>97</v>
          </cell>
          <cell r="G10">
            <v>91</v>
          </cell>
          <cell r="H10">
            <v>15.120000000000001</v>
          </cell>
          <cell r="I10" t="str">
            <v>SO</v>
          </cell>
          <cell r="J10">
            <v>32.04</v>
          </cell>
          <cell r="K10">
            <v>6.6000000000000005</v>
          </cell>
        </row>
        <row r="11">
          <cell r="B11">
            <v>17.729166666666671</v>
          </cell>
          <cell r="C11">
            <v>23.2</v>
          </cell>
          <cell r="D11">
            <v>15</v>
          </cell>
          <cell r="E11">
            <v>85.291666666666671</v>
          </cell>
          <cell r="F11">
            <v>97</v>
          </cell>
          <cell r="G11">
            <v>56</v>
          </cell>
          <cell r="H11">
            <v>12.96</v>
          </cell>
          <cell r="I11" t="str">
            <v>SO</v>
          </cell>
          <cell r="J11">
            <v>24.840000000000003</v>
          </cell>
          <cell r="K11">
            <v>0.2</v>
          </cell>
        </row>
        <row r="12">
          <cell r="B12">
            <v>18.966666666666665</v>
          </cell>
          <cell r="C12">
            <v>25</v>
          </cell>
          <cell r="D12">
            <v>14.4</v>
          </cell>
          <cell r="E12">
            <v>76.333333333333329</v>
          </cell>
          <cell r="F12">
            <v>94</v>
          </cell>
          <cell r="G12">
            <v>49</v>
          </cell>
          <cell r="H12">
            <v>9.3600000000000012</v>
          </cell>
          <cell r="I12" t="str">
            <v>SO</v>
          </cell>
          <cell r="J12">
            <v>23.400000000000002</v>
          </cell>
          <cell r="K12">
            <v>0.2</v>
          </cell>
        </row>
        <row r="13">
          <cell r="B13">
            <v>21.054166666666671</v>
          </cell>
          <cell r="C13">
            <v>27.3</v>
          </cell>
          <cell r="D13">
            <v>16.600000000000001</v>
          </cell>
          <cell r="E13">
            <v>71.458333333333329</v>
          </cell>
          <cell r="F13">
            <v>94</v>
          </cell>
          <cell r="G13">
            <v>44</v>
          </cell>
          <cell r="H13">
            <v>13.32</v>
          </cell>
          <cell r="I13" t="str">
            <v>NO</v>
          </cell>
          <cell r="J13">
            <v>27.720000000000002</v>
          </cell>
          <cell r="K13">
            <v>0.2</v>
          </cell>
        </row>
        <row r="14">
          <cell r="B14">
            <v>20.891666666666669</v>
          </cell>
          <cell r="C14">
            <v>27.7</v>
          </cell>
          <cell r="D14">
            <v>16</v>
          </cell>
          <cell r="E14">
            <v>77.541666666666671</v>
          </cell>
          <cell r="F14">
            <v>96</v>
          </cell>
          <cell r="G14">
            <v>51</v>
          </cell>
          <cell r="H14">
            <v>20.52</v>
          </cell>
          <cell r="I14" t="str">
            <v>NO</v>
          </cell>
          <cell r="J14">
            <v>41.4</v>
          </cell>
          <cell r="K14">
            <v>0</v>
          </cell>
        </row>
        <row r="15">
          <cell r="B15">
            <v>22.075000000000003</v>
          </cell>
          <cell r="C15">
            <v>28.8</v>
          </cell>
          <cell r="D15">
            <v>16.5</v>
          </cell>
          <cell r="E15">
            <v>72.416666666666671</v>
          </cell>
          <cell r="F15">
            <v>92</v>
          </cell>
          <cell r="G15">
            <v>43</v>
          </cell>
          <cell r="H15">
            <v>14.4</v>
          </cell>
          <cell r="I15" t="str">
            <v>NO</v>
          </cell>
          <cell r="J15">
            <v>31.680000000000003</v>
          </cell>
          <cell r="K15">
            <v>0</v>
          </cell>
        </row>
        <row r="16">
          <cell r="B16">
            <v>22.945833333333336</v>
          </cell>
          <cell r="C16">
            <v>28.8</v>
          </cell>
          <cell r="D16">
            <v>18.5</v>
          </cell>
          <cell r="E16">
            <v>72.375</v>
          </cell>
          <cell r="F16">
            <v>95</v>
          </cell>
          <cell r="G16">
            <v>47</v>
          </cell>
          <cell r="H16">
            <v>11.520000000000001</v>
          </cell>
          <cell r="I16" t="str">
            <v>NO</v>
          </cell>
          <cell r="J16">
            <v>25.2</v>
          </cell>
          <cell r="K16">
            <v>0</v>
          </cell>
        </row>
        <row r="17">
          <cell r="B17">
            <v>23.262500000000003</v>
          </cell>
          <cell r="C17">
            <v>29</v>
          </cell>
          <cell r="D17">
            <v>18.399999999999999</v>
          </cell>
          <cell r="E17">
            <v>70.416666666666671</v>
          </cell>
          <cell r="F17">
            <v>84</v>
          </cell>
          <cell r="G17">
            <v>54</v>
          </cell>
          <cell r="H17">
            <v>14.4</v>
          </cell>
          <cell r="I17" t="str">
            <v>NO</v>
          </cell>
          <cell r="J17">
            <v>27.36</v>
          </cell>
          <cell r="K17">
            <v>0</v>
          </cell>
        </row>
        <row r="18">
          <cell r="B18">
            <v>23.508333333333329</v>
          </cell>
          <cell r="C18">
            <v>29.8</v>
          </cell>
          <cell r="D18">
            <v>20.2</v>
          </cell>
          <cell r="E18">
            <v>81.583333333333329</v>
          </cell>
          <cell r="F18">
            <v>96</v>
          </cell>
          <cell r="G18">
            <v>52</v>
          </cell>
          <cell r="H18">
            <v>12.24</v>
          </cell>
          <cell r="I18" t="str">
            <v>NO</v>
          </cell>
          <cell r="J18">
            <v>24.48</v>
          </cell>
          <cell r="K18">
            <v>0</v>
          </cell>
        </row>
        <row r="19">
          <cell r="B19">
            <v>23.870833333333334</v>
          </cell>
          <cell r="C19">
            <v>30.1</v>
          </cell>
          <cell r="D19">
            <v>20.100000000000001</v>
          </cell>
          <cell r="E19">
            <v>81.958333333333329</v>
          </cell>
          <cell r="F19">
            <v>96</v>
          </cell>
          <cell r="G19">
            <v>52</v>
          </cell>
          <cell r="H19">
            <v>14.04</v>
          </cell>
          <cell r="I19" t="str">
            <v>NO</v>
          </cell>
          <cell r="J19">
            <v>25.2</v>
          </cell>
          <cell r="K19">
            <v>5.2</v>
          </cell>
        </row>
        <row r="20">
          <cell r="B20">
            <v>24.354166666666661</v>
          </cell>
          <cell r="C20">
            <v>29.6</v>
          </cell>
          <cell r="D20">
            <v>20.9</v>
          </cell>
          <cell r="E20">
            <v>77.5</v>
          </cell>
          <cell r="F20">
            <v>91</v>
          </cell>
          <cell r="G20">
            <v>54</v>
          </cell>
          <cell r="H20">
            <v>11.520000000000001</v>
          </cell>
          <cell r="I20" t="str">
            <v>NO</v>
          </cell>
          <cell r="J20">
            <v>27.720000000000002</v>
          </cell>
          <cell r="K20">
            <v>0</v>
          </cell>
        </row>
        <row r="21">
          <cell r="B21">
            <v>23.479166666666668</v>
          </cell>
          <cell r="C21">
            <v>29.9</v>
          </cell>
          <cell r="D21">
            <v>18.7</v>
          </cell>
          <cell r="E21">
            <v>77.083333333333329</v>
          </cell>
          <cell r="F21">
            <v>96</v>
          </cell>
          <cell r="G21">
            <v>44</v>
          </cell>
          <cell r="H21">
            <v>11.879999999999999</v>
          </cell>
          <cell r="I21" t="str">
            <v>SO</v>
          </cell>
          <cell r="J21">
            <v>22.68</v>
          </cell>
          <cell r="K21">
            <v>0.2</v>
          </cell>
        </row>
        <row r="22">
          <cell r="B22">
            <v>23.112499999999997</v>
          </cell>
          <cell r="C22">
            <v>29.6</v>
          </cell>
          <cell r="D22">
            <v>17.3</v>
          </cell>
          <cell r="E22">
            <v>66.291666666666671</v>
          </cell>
          <cell r="F22">
            <v>84</v>
          </cell>
          <cell r="G22">
            <v>49</v>
          </cell>
          <cell r="H22">
            <v>11.520000000000001</v>
          </cell>
          <cell r="I22" t="str">
            <v>NO</v>
          </cell>
          <cell r="J22">
            <v>20.88</v>
          </cell>
          <cell r="K22">
            <v>0</v>
          </cell>
        </row>
        <row r="23">
          <cell r="B23">
            <v>24.420833333333338</v>
          </cell>
          <cell r="C23">
            <v>31</v>
          </cell>
          <cell r="D23">
            <v>19.8</v>
          </cell>
          <cell r="E23">
            <v>72.583333333333329</v>
          </cell>
          <cell r="F23">
            <v>87</v>
          </cell>
          <cell r="G23">
            <v>50</v>
          </cell>
          <cell r="H23">
            <v>14.76</v>
          </cell>
          <cell r="I23" t="str">
            <v>NO</v>
          </cell>
          <cell r="J23">
            <v>30.240000000000002</v>
          </cell>
          <cell r="K23">
            <v>0</v>
          </cell>
        </row>
        <row r="24">
          <cell r="B24">
            <v>25.795833333333331</v>
          </cell>
          <cell r="C24">
            <v>32.200000000000003</v>
          </cell>
          <cell r="D24">
            <v>21</v>
          </cell>
          <cell r="E24">
            <v>71.875</v>
          </cell>
          <cell r="F24">
            <v>90</v>
          </cell>
          <cell r="G24">
            <v>47</v>
          </cell>
          <cell r="H24">
            <v>15.120000000000001</v>
          </cell>
          <cell r="I24" t="str">
            <v>NO</v>
          </cell>
          <cell r="J24">
            <v>33.480000000000004</v>
          </cell>
          <cell r="K24">
            <v>0</v>
          </cell>
        </row>
        <row r="25">
          <cell r="B25">
            <v>21.016666666666666</v>
          </cell>
          <cell r="C25">
            <v>26.7</v>
          </cell>
          <cell r="D25">
            <v>18.2</v>
          </cell>
          <cell r="E25">
            <v>89</v>
          </cell>
          <cell r="F25">
            <v>96</v>
          </cell>
          <cell r="G25">
            <v>68</v>
          </cell>
          <cell r="H25">
            <v>20.88</v>
          </cell>
          <cell r="I25" t="str">
            <v>NO</v>
          </cell>
          <cell r="J25">
            <v>41.4</v>
          </cell>
          <cell r="K25">
            <v>38.800000000000004</v>
          </cell>
        </row>
        <row r="26">
          <cell r="B26">
            <v>19.412499999999998</v>
          </cell>
          <cell r="C26">
            <v>22.5</v>
          </cell>
          <cell r="D26">
            <v>17.899999999999999</v>
          </cell>
          <cell r="E26">
            <v>93.375</v>
          </cell>
          <cell r="F26">
            <v>96</v>
          </cell>
          <cell r="G26">
            <v>82</v>
          </cell>
          <cell r="H26">
            <v>17.64</v>
          </cell>
          <cell r="I26" t="str">
            <v>NO</v>
          </cell>
          <cell r="J26">
            <v>33.840000000000003</v>
          </cell>
          <cell r="K26">
            <v>38.799999999999997</v>
          </cell>
        </row>
        <row r="27">
          <cell r="B27">
            <v>22.679166666666664</v>
          </cell>
          <cell r="C27">
            <v>28.6</v>
          </cell>
          <cell r="D27">
            <v>19.8</v>
          </cell>
          <cell r="E27">
            <v>85.875</v>
          </cell>
          <cell r="F27">
            <v>96</v>
          </cell>
          <cell r="G27">
            <v>61</v>
          </cell>
          <cell r="H27">
            <v>14.4</v>
          </cell>
          <cell r="I27" t="str">
            <v>NO</v>
          </cell>
          <cell r="J27">
            <v>25.92</v>
          </cell>
          <cell r="K27">
            <v>0</v>
          </cell>
        </row>
        <row r="28">
          <cell r="B28">
            <v>23.837500000000002</v>
          </cell>
          <cell r="C28">
            <v>29.4</v>
          </cell>
          <cell r="D28">
            <v>20.2</v>
          </cell>
          <cell r="E28">
            <v>83.166666666666671</v>
          </cell>
          <cell r="F28">
            <v>96</v>
          </cell>
          <cell r="G28">
            <v>60</v>
          </cell>
          <cell r="H28">
            <v>14.4</v>
          </cell>
          <cell r="I28" t="str">
            <v>NO</v>
          </cell>
          <cell r="J28">
            <v>28.44</v>
          </cell>
          <cell r="K28">
            <v>0.2</v>
          </cell>
        </row>
        <row r="29">
          <cell r="B29">
            <v>23.533333333333331</v>
          </cell>
          <cell r="C29">
            <v>30.3</v>
          </cell>
          <cell r="D29">
            <v>20.5</v>
          </cell>
          <cell r="E29">
            <v>83.541666666666671</v>
          </cell>
          <cell r="F29">
            <v>94</v>
          </cell>
          <cell r="G29">
            <v>56</v>
          </cell>
          <cell r="H29">
            <v>13.68</v>
          </cell>
          <cell r="I29" t="str">
            <v>NO</v>
          </cell>
          <cell r="J29">
            <v>29.880000000000003</v>
          </cell>
          <cell r="K29">
            <v>16.600000000000001</v>
          </cell>
        </row>
        <row r="30">
          <cell r="B30">
            <v>24.037499999999994</v>
          </cell>
          <cell r="C30">
            <v>30.4</v>
          </cell>
          <cell r="D30">
            <v>21</v>
          </cell>
          <cell r="E30">
            <v>80.291666666666671</v>
          </cell>
          <cell r="F30">
            <v>93</v>
          </cell>
          <cell r="G30">
            <v>55</v>
          </cell>
          <cell r="H30">
            <v>11.520000000000001</v>
          </cell>
          <cell r="I30" t="str">
            <v>NO</v>
          </cell>
          <cell r="J30">
            <v>26.28</v>
          </cell>
          <cell r="K30">
            <v>1</v>
          </cell>
        </row>
        <row r="31">
          <cell r="B31">
            <v>22.833333333333332</v>
          </cell>
          <cell r="C31">
            <v>27.3</v>
          </cell>
          <cell r="D31">
            <v>20.399999999999999</v>
          </cell>
          <cell r="E31">
            <v>88.708333333333329</v>
          </cell>
          <cell r="F31">
            <v>96</v>
          </cell>
          <cell r="G31">
            <v>71</v>
          </cell>
          <cell r="H31">
            <v>14.04</v>
          </cell>
          <cell r="I31" t="str">
            <v>NO</v>
          </cell>
          <cell r="J31">
            <v>28.44</v>
          </cell>
          <cell r="K31">
            <v>0.4</v>
          </cell>
        </row>
        <row r="32">
          <cell r="B32">
            <v>20.491666666666667</v>
          </cell>
          <cell r="C32">
            <v>24.7</v>
          </cell>
          <cell r="D32">
            <v>18.7</v>
          </cell>
          <cell r="E32">
            <v>89.875</v>
          </cell>
          <cell r="F32">
            <v>97</v>
          </cell>
          <cell r="G32">
            <v>64</v>
          </cell>
          <cell r="H32">
            <v>13.68</v>
          </cell>
          <cell r="I32" t="str">
            <v>O</v>
          </cell>
          <cell r="J32">
            <v>26.28</v>
          </cell>
          <cell r="K32">
            <v>9.1999999999999993</v>
          </cell>
        </row>
        <row r="33">
          <cell r="B33">
            <v>20.666666666666668</v>
          </cell>
          <cell r="C33">
            <v>27</v>
          </cell>
          <cell r="D33">
            <v>16.5</v>
          </cell>
          <cell r="E33">
            <v>84.833333333333329</v>
          </cell>
          <cell r="F33">
            <v>97</v>
          </cell>
          <cell r="G33">
            <v>59</v>
          </cell>
          <cell r="H33">
            <v>13.32</v>
          </cell>
          <cell r="I33" t="str">
            <v>NO</v>
          </cell>
          <cell r="J33">
            <v>23.400000000000002</v>
          </cell>
          <cell r="K33">
            <v>0.2</v>
          </cell>
        </row>
        <row r="34">
          <cell r="B34">
            <v>21.379166666666663</v>
          </cell>
          <cell r="C34">
            <v>27.8</v>
          </cell>
          <cell r="D34">
            <v>18.600000000000001</v>
          </cell>
          <cell r="E34">
            <v>87.791666666666671</v>
          </cell>
          <cell r="F34">
            <v>95</v>
          </cell>
          <cell r="G34">
            <v>66</v>
          </cell>
          <cell r="H34">
            <v>15.840000000000002</v>
          </cell>
          <cell r="I34" t="str">
            <v>NO</v>
          </cell>
          <cell r="J34">
            <v>36.72</v>
          </cell>
          <cell r="K34">
            <v>27</v>
          </cell>
        </row>
        <row r="35">
          <cell r="I35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27.859090909090909</v>
          </cell>
          <cell r="C5">
            <v>31.6</v>
          </cell>
          <cell r="D5">
            <v>23.5</v>
          </cell>
          <cell r="E5">
            <v>76.227272727272734</v>
          </cell>
          <cell r="F5">
            <v>92</v>
          </cell>
          <cell r="G5">
            <v>60</v>
          </cell>
          <cell r="H5">
            <v>17.64</v>
          </cell>
          <cell r="I5" t="str">
            <v>NE</v>
          </cell>
          <cell r="J5">
            <v>31.319999999999997</v>
          </cell>
          <cell r="K5">
            <v>0.2</v>
          </cell>
        </row>
        <row r="6">
          <cell r="B6">
            <v>29.358333333333331</v>
          </cell>
          <cell r="C6">
            <v>32.1</v>
          </cell>
          <cell r="D6">
            <v>25.3</v>
          </cell>
          <cell r="E6">
            <v>75</v>
          </cell>
          <cell r="F6">
            <v>88</v>
          </cell>
          <cell r="G6">
            <v>62</v>
          </cell>
          <cell r="H6">
            <v>7.9200000000000008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25.116666666666671</v>
          </cell>
          <cell r="C7">
            <v>28.8</v>
          </cell>
          <cell r="D7">
            <v>22.6</v>
          </cell>
          <cell r="E7">
            <v>87.416666666666671</v>
          </cell>
          <cell r="F7">
            <v>93</v>
          </cell>
          <cell r="G7">
            <v>73</v>
          </cell>
          <cell r="H7">
            <v>12.6</v>
          </cell>
          <cell r="I7" t="str">
            <v>SO</v>
          </cell>
          <cell r="J7">
            <v>36</v>
          </cell>
          <cell r="K7">
            <v>0.2</v>
          </cell>
        </row>
        <row r="8">
          <cell r="B8">
            <v>27.562499999999996</v>
          </cell>
          <cell r="C8">
            <v>32.799999999999997</v>
          </cell>
          <cell r="D8">
            <v>24.6</v>
          </cell>
          <cell r="E8">
            <v>80.625</v>
          </cell>
          <cell r="F8">
            <v>92</v>
          </cell>
          <cell r="G8">
            <v>57</v>
          </cell>
          <cell r="H8">
            <v>12.6</v>
          </cell>
          <cell r="I8" t="str">
            <v>N</v>
          </cell>
          <cell r="J8">
            <v>32.04</v>
          </cell>
          <cell r="K8">
            <v>1</v>
          </cell>
        </row>
        <row r="9">
          <cell r="B9">
            <v>25.056521739130439</v>
          </cell>
          <cell r="C9">
            <v>29.3</v>
          </cell>
          <cell r="D9">
            <v>18.5</v>
          </cell>
          <cell r="E9">
            <v>83.086956521739125</v>
          </cell>
          <cell r="F9">
            <v>94</v>
          </cell>
          <cell r="G9">
            <v>69</v>
          </cell>
          <cell r="H9">
            <v>23.400000000000002</v>
          </cell>
          <cell r="I9" t="str">
            <v>N</v>
          </cell>
          <cell r="J9">
            <v>54</v>
          </cell>
          <cell r="K9">
            <v>0.4</v>
          </cell>
        </row>
        <row r="10">
          <cell r="B10">
            <v>21.425000000000001</v>
          </cell>
          <cell r="C10">
            <v>24.4</v>
          </cell>
          <cell r="D10">
            <v>17.899999999999999</v>
          </cell>
          <cell r="E10">
            <v>72.333333333333329</v>
          </cell>
          <cell r="F10">
            <v>86</v>
          </cell>
          <cell r="G10">
            <v>58</v>
          </cell>
          <cell r="H10">
            <v>10.8</v>
          </cell>
          <cell r="I10" t="str">
            <v>S</v>
          </cell>
          <cell r="J10">
            <v>24.12</v>
          </cell>
          <cell r="K10">
            <v>0.2</v>
          </cell>
        </row>
        <row r="11">
          <cell r="B11">
            <v>20.962499999999999</v>
          </cell>
          <cell r="C11">
            <v>26.8</v>
          </cell>
          <cell r="D11">
            <v>16.399999999999999</v>
          </cell>
          <cell r="E11">
            <v>78.041666666666671</v>
          </cell>
          <cell r="F11">
            <v>95</v>
          </cell>
          <cell r="G11">
            <v>47</v>
          </cell>
          <cell r="H11">
            <v>10.8</v>
          </cell>
          <cell r="I11" t="str">
            <v>S</v>
          </cell>
          <cell r="J11">
            <v>25.92</v>
          </cell>
          <cell r="K11">
            <v>8.7999999999999989</v>
          </cell>
        </row>
        <row r="12">
          <cell r="B12">
            <v>21.00416666666667</v>
          </cell>
          <cell r="C12">
            <v>27.3</v>
          </cell>
          <cell r="D12">
            <v>15.3</v>
          </cell>
          <cell r="E12">
            <v>75.875</v>
          </cell>
          <cell r="F12">
            <v>94</v>
          </cell>
          <cell r="G12">
            <v>46</v>
          </cell>
          <cell r="H12">
            <v>9.3600000000000012</v>
          </cell>
          <cell r="I12" t="str">
            <v>S</v>
          </cell>
          <cell r="J12">
            <v>20.88</v>
          </cell>
          <cell r="K12">
            <v>36.000000000000007</v>
          </cell>
        </row>
        <row r="13">
          <cell r="B13">
            <v>21.866666666666664</v>
          </cell>
          <cell r="C13">
            <v>29.1</v>
          </cell>
          <cell r="D13">
            <v>15.9</v>
          </cell>
          <cell r="E13">
            <v>74.25</v>
          </cell>
          <cell r="F13">
            <v>94</v>
          </cell>
          <cell r="G13">
            <v>43</v>
          </cell>
          <cell r="H13">
            <v>5.04</v>
          </cell>
          <cell r="I13" t="str">
            <v>S</v>
          </cell>
          <cell r="J13">
            <v>14.4</v>
          </cell>
          <cell r="K13">
            <v>0</v>
          </cell>
        </row>
        <row r="14">
          <cell r="B14">
            <v>23.962499999999995</v>
          </cell>
          <cell r="C14">
            <v>32.200000000000003</v>
          </cell>
          <cell r="D14">
            <v>17.5</v>
          </cell>
          <cell r="E14">
            <v>74.041666666666671</v>
          </cell>
          <cell r="F14">
            <v>93</v>
          </cell>
          <cell r="G14">
            <v>45</v>
          </cell>
          <cell r="H14">
            <v>4.6800000000000006</v>
          </cell>
          <cell r="I14" t="str">
            <v>S</v>
          </cell>
          <cell r="J14">
            <v>25.56</v>
          </cell>
          <cell r="K14">
            <v>0</v>
          </cell>
        </row>
        <row r="15">
          <cell r="B15">
            <v>25.974999999999998</v>
          </cell>
          <cell r="C15">
            <v>31.2</v>
          </cell>
          <cell r="D15">
            <v>22.2</v>
          </cell>
          <cell r="E15">
            <v>75.166666666666671</v>
          </cell>
          <cell r="F15">
            <v>93</v>
          </cell>
          <cell r="G15">
            <v>47</v>
          </cell>
          <cell r="H15">
            <v>10.08</v>
          </cell>
          <cell r="I15" t="str">
            <v>S</v>
          </cell>
          <cell r="J15">
            <v>25.56</v>
          </cell>
          <cell r="K15">
            <v>5.0000000000000009</v>
          </cell>
        </row>
        <row r="16">
          <cell r="B16">
            <v>25.05</v>
          </cell>
          <cell r="C16">
            <v>31.8</v>
          </cell>
          <cell r="D16">
            <v>20.100000000000001</v>
          </cell>
          <cell r="E16">
            <v>76.541666666666671</v>
          </cell>
          <cell r="F16">
            <v>94</v>
          </cell>
          <cell r="G16">
            <v>43</v>
          </cell>
          <cell r="H16">
            <v>7.9200000000000008</v>
          </cell>
          <cell r="I16" t="str">
            <v>S</v>
          </cell>
          <cell r="J16">
            <v>20.16</v>
          </cell>
          <cell r="K16">
            <v>0.2</v>
          </cell>
        </row>
        <row r="17">
          <cell r="B17">
            <v>26.120833333333326</v>
          </cell>
          <cell r="C17">
            <v>33.1</v>
          </cell>
          <cell r="D17">
            <v>21.2</v>
          </cell>
          <cell r="E17">
            <v>75.75</v>
          </cell>
          <cell r="F17">
            <v>93</v>
          </cell>
          <cell r="G17">
            <v>47</v>
          </cell>
          <cell r="H17">
            <v>7.5600000000000005</v>
          </cell>
          <cell r="I17" t="str">
            <v>S</v>
          </cell>
          <cell r="J17">
            <v>20.16</v>
          </cell>
          <cell r="K17">
            <v>0</v>
          </cell>
        </row>
        <row r="18">
          <cell r="B18">
            <v>28.083333333333332</v>
          </cell>
          <cell r="C18">
            <v>34.5</v>
          </cell>
          <cell r="D18">
            <v>23.4</v>
          </cell>
          <cell r="E18">
            <v>74.166666666666671</v>
          </cell>
          <cell r="F18">
            <v>90</v>
          </cell>
          <cell r="G18">
            <v>45</v>
          </cell>
          <cell r="H18">
            <v>7.2</v>
          </cell>
          <cell r="I18" t="str">
            <v>N</v>
          </cell>
          <cell r="J18">
            <v>21.6</v>
          </cell>
          <cell r="K18">
            <v>0</v>
          </cell>
        </row>
        <row r="19">
          <cell r="B19">
            <v>28.154166666666665</v>
          </cell>
          <cell r="C19">
            <v>34.200000000000003</v>
          </cell>
          <cell r="D19">
            <v>23</v>
          </cell>
          <cell r="E19">
            <v>72.25</v>
          </cell>
          <cell r="F19">
            <v>91</v>
          </cell>
          <cell r="G19">
            <v>43</v>
          </cell>
          <cell r="H19">
            <v>9</v>
          </cell>
          <cell r="I19" t="str">
            <v>SE</v>
          </cell>
          <cell r="J19">
            <v>19.440000000000001</v>
          </cell>
          <cell r="K19">
            <v>0</v>
          </cell>
        </row>
        <row r="20">
          <cell r="B20">
            <v>26.395833333333332</v>
          </cell>
          <cell r="C20">
            <v>29.1</v>
          </cell>
          <cell r="D20">
            <v>24.9</v>
          </cell>
          <cell r="E20">
            <v>82.625</v>
          </cell>
          <cell r="F20">
            <v>90</v>
          </cell>
          <cell r="G20">
            <v>69</v>
          </cell>
          <cell r="H20">
            <v>11.16</v>
          </cell>
          <cell r="I20" t="str">
            <v>S</v>
          </cell>
          <cell r="J20">
            <v>29.16</v>
          </cell>
          <cell r="K20">
            <v>1.4</v>
          </cell>
        </row>
        <row r="21">
          <cell r="B21">
            <v>25.058333333333337</v>
          </cell>
          <cell r="C21">
            <v>31.3</v>
          </cell>
          <cell r="D21">
            <v>20.6</v>
          </cell>
          <cell r="E21">
            <v>80.5</v>
          </cell>
          <cell r="F21">
            <v>93</v>
          </cell>
          <cell r="G21">
            <v>55</v>
          </cell>
          <cell r="H21">
            <v>6.84</v>
          </cell>
          <cell r="I21" t="str">
            <v>S</v>
          </cell>
          <cell r="J21">
            <v>19.079999999999998</v>
          </cell>
          <cell r="K21">
            <v>0.2</v>
          </cell>
        </row>
        <row r="22">
          <cell r="B22">
            <v>27.216666666666669</v>
          </cell>
          <cell r="C22">
            <v>34.299999999999997</v>
          </cell>
          <cell r="D22">
            <v>21.6</v>
          </cell>
          <cell r="E22">
            <v>72.541666666666671</v>
          </cell>
          <cell r="F22">
            <v>92</v>
          </cell>
          <cell r="G22">
            <v>44</v>
          </cell>
          <cell r="H22">
            <v>5.7600000000000007</v>
          </cell>
          <cell r="I22" t="str">
            <v>S</v>
          </cell>
          <cell r="J22">
            <v>16.2</v>
          </cell>
          <cell r="K22">
            <v>0</v>
          </cell>
        </row>
        <row r="23">
          <cell r="B23">
            <v>28.541666666666668</v>
          </cell>
          <cell r="C23">
            <v>34.6</v>
          </cell>
          <cell r="D23">
            <v>23.3</v>
          </cell>
          <cell r="E23">
            <v>71.5</v>
          </cell>
          <cell r="F23">
            <v>90</v>
          </cell>
          <cell r="G23">
            <v>48</v>
          </cell>
          <cell r="H23">
            <v>9.7200000000000006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29.341666666666669</v>
          </cell>
          <cell r="C24">
            <v>34.799999999999997</v>
          </cell>
          <cell r="D24">
            <v>24.8</v>
          </cell>
          <cell r="E24">
            <v>70.375</v>
          </cell>
          <cell r="F24">
            <v>87</v>
          </cell>
          <cell r="G24">
            <v>49</v>
          </cell>
          <cell r="H24">
            <v>11.16</v>
          </cell>
          <cell r="I24" t="str">
            <v>N</v>
          </cell>
          <cell r="J24">
            <v>32.4</v>
          </cell>
          <cell r="K24">
            <v>0</v>
          </cell>
        </row>
        <row r="25">
          <cell r="B25">
            <v>26.57826086956522</v>
          </cell>
          <cell r="C25">
            <v>30.7</v>
          </cell>
          <cell r="D25">
            <v>22.6</v>
          </cell>
          <cell r="E25">
            <v>82.130434782608702</v>
          </cell>
          <cell r="F25">
            <v>94</v>
          </cell>
          <cell r="G25">
            <v>70</v>
          </cell>
          <cell r="H25">
            <v>19.440000000000001</v>
          </cell>
          <cell r="I25" t="str">
            <v>L</v>
          </cell>
          <cell r="J25">
            <v>43.56</v>
          </cell>
          <cell r="K25">
            <v>9.5999999999999979</v>
          </cell>
        </row>
        <row r="26">
          <cell r="B26">
            <v>24.287500000000005</v>
          </cell>
          <cell r="C26">
            <v>26.9</v>
          </cell>
          <cell r="D26">
            <v>21.9</v>
          </cell>
          <cell r="E26">
            <v>87.083333333333329</v>
          </cell>
          <cell r="F26">
            <v>95</v>
          </cell>
          <cell r="G26">
            <v>76</v>
          </cell>
          <cell r="H26">
            <v>21.96</v>
          </cell>
          <cell r="I26" t="str">
            <v>SE</v>
          </cell>
          <cell r="J26">
            <v>42.12</v>
          </cell>
          <cell r="K26">
            <v>6.8000000000000025</v>
          </cell>
        </row>
        <row r="27">
          <cell r="B27">
            <v>26.237499999999997</v>
          </cell>
          <cell r="C27">
            <v>31.7</v>
          </cell>
          <cell r="D27">
            <v>23.6</v>
          </cell>
          <cell r="E27">
            <v>83.125</v>
          </cell>
          <cell r="F27">
            <v>94</v>
          </cell>
          <cell r="G27">
            <v>56</v>
          </cell>
          <cell r="H27">
            <v>5.4</v>
          </cell>
          <cell r="I27" t="str">
            <v>SE</v>
          </cell>
          <cell r="J27">
            <v>15.120000000000001</v>
          </cell>
          <cell r="K27">
            <v>6.6000000000000032</v>
          </cell>
        </row>
        <row r="28">
          <cell r="B28">
            <v>26.912499999999998</v>
          </cell>
          <cell r="C28">
            <v>32.1</v>
          </cell>
          <cell r="D28">
            <v>23.8</v>
          </cell>
          <cell r="E28">
            <v>82.416666666666671</v>
          </cell>
          <cell r="F28">
            <v>96</v>
          </cell>
          <cell r="G28">
            <v>55</v>
          </cell>
          <cell r="H28">
            <v>4.6800000000000006</v>
          </cell>
          <cell r="I28" t="str">
            <v>NO</v>
          </cell>
          <cell r="J28">
            <v>25.92</v>
          </cell>
          <cell r="K28">
            <v>6.0000000000000027</v>
          </cell>
        </row>
        <row r="29">
          <cell r="B29">
            <v>26.737500000000001</v>
          </cell>
          <cell r="C29">
            <v>32.299999999999997</v>
          </cell>
          <cell r="D29">
            <v>23.6</v>
          </cell>
          <cell r="E29">
            <v>84.25</v>
          </cell>
          <cell r="F29">
            <v>94</v>
          </cell>
          <cell r="G29">
            <v>62</v>
          </cell>
          <cell r="H29">
            <v>6.12</v>
          </cell>
          <cell r="I29" t="str">
            <v>S</v>
          </cell>
          <cell r="J29">
            <v>28.8</v>
          </cell>
          <cell r="K29">
            <v>5.6000000000000032</v>
          </cell>
        </row>
        <row r="30">
          <cell r="B30">
            <v>26.775000000000002</v>
          </cell>
          <cell r="C30">
            <v>31.4</v>
          </cell>
          <cell r="D30">
            <v>23.8</v>
          </cell>
          <cell r="E30">
            <v>84.125</v>
          </cell>
          <cell r="F30">
            <v>94</v>
          </cell>
          <cell r="G30">
            <v>65</v>
          </cell>
          <cell r="H30">
            <v>9.7200000000000006</v>
          </cell>
          <cell r="I30" t="str">
            <v>NO</v>
          </cell>
          <cell r="J30">
            <v>21.6</v>
          </cell>
          <cell r="K30">
            <v>3.600000000000001</v>
          </cell>
        </row>
        <row r="31">
          <cell r="B31">
            <v>23.154166666666669</v>
          </cell>
          <cell r="C31">
            <v>26.6</v>
          </cell>
          <cell r="D31">
            <v>21.8</v>
          </cell>
          <cell r="E31">
            <v>89.291666666666671</v>
          </cell>
          <cell r="F31">
            <v>94</v>
          </cell>
          <cell r="G31">
            <v>80</v>
          </cell>
          <cell r="H31">
            <v>8.64</v>
          </cell>
          <cell r="I31" t="str">
            <v>SO</v>
          </cell>
          <cell r="J31">
            <v>20.88</v>
          </cell>
          <cell r="K31">
            <v>2.8000000000000003</v>
          </cell>
        </row>
        <row r="32">
          <cell r="B32">
            <v>22.270833333333332</v>
          </cell>
          <cell r="C32">
            <v>26.9</v>
          </cell>
          <cell r="D32">
            <v>19.600000000000001</v>
          </cell>
          <cell r="E32">
            <v>82.666666666666671</v>
          </cell>
          <cell r="F32">
            <v>94</v>
          </cell>
          <cell r="G32">
            <v>60</v>
          </cell>
          <cell r="H32">
            <v>7.5600000000000005</v>
          </cell>
          <cell r="I32" t="str">
            <v>SO</v>
          </cell>
          <cell r="J32">
            <v>27.720000000000002</v>
          </cell>
          <cell r="K32">
            <v>2.1999999999999997</v>
          </cell>
        </row>
        <row r="33">
          <cell r="B33">
            <v>23.5625</v>
          </cell>
          <cell r="C33">
            <v>30.6</v>
          </cell>
          <cell r="D33">
            <v>19.2</v>
          </cell>
          <cell r="E33">
            <v>81.458333333333329</v>
          </cell>
          <cell r="F33">
            <v>94</v>
          </cell>
          <cell r="G33">
            <v>54</v>
          </cell>
          <cell r="H33">
            <v>6.48</v>
          </cell>
          <cell r="I33" t="str">
            <v>SE</v>
          </cell>
          <cell r="J33">
            <v>17.28</v>
          </cell>
          <cell r="K33">
            <v>1.2</v>
          </cell>
        </row>
        <row r="34">
          <cell r="B34">
            <v>24.225000000000005</v>
          </cell>
          <cell r="C34">
            <v>26.8</v>
          </cell>
          <cell r="D34">
            <v>22.6</v>
          </cell>
          <cell r="E34">
            <v>88.583333333333329</v>
          </cell>
          <cell r="F34">
            <v>93</v>
          </cell>
          <cell r="G34">
            <v>77</v>
          </cell>
          <cell r="H34">
            <v>12.96</v>
          </cell>
          <cell r="I34" t="str">
            <v>SE</v>
          </cell>
          <cell r="J34">
            <v>32.04</v>
          </cell>
          <cell r="K34">
            <v>1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26.645</v>
          </cell>
          <cell r="C5">
            <v>34.4</v>
          </cell>
          <cell r="D5">
            <v>18.600000000000001</v>
          </cell>
          <cell r="E5">
            <v>66.95</v>
          </cell>
          <cell r="F5">
            <v>97</v>
          </cell>
          <cell r="G5">
            <v>37</v>
          </cell>
          <cell r="H5">
            <v>11.520000000000001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26.630000000000003</v>
          </cell>
          <cell r="C6">
            <v>30.5</v>
          </cell>
          <cell r="D6">
            <v>22.3</v>
          </cell>
          <cell r="E6">
            <v>68.8</v>
          </cell>
          <cell r="F6">
            <v>92</v>
          </cell>
          <cell r="G6">
            <v>52</v>
          </cell>
          <cell r="H6">
            <v>9.3600000000000012</v>
          </cell>
          <cell r="I6" t="str">
            <v>SE</v>
          </cell>
          <cell r="J6">
            <v>20.52</v>
          </cell>
          <cell r="K6">
            <v>0</v>
          </cell>
        </row>
        <row r="7">
          <cell r="B7">
            <v>26.524999999999995</v>
          </cell>
          <cell r="C7">
            <v>32.799999999999997</v>
          </cell>
          <cell r="D7">
            <v>22.9</v>
          </cell>
          <cell r="E7">
            <v>76.25</v>
          </cell>
          <cell r="F7">
            <v>95</v>
          </cell>
          <cell r="G7">
            <v>49</v>
          </cell>
          <cell r="H7">
            <v>22.32</v>
          </cell>
          <cell r="I7" t="str">
            <v>S</v>
          </cell>
          <cell r="J7">
            <v>37.440000000000005</v>
          </cell>
          <cell r="K7">
            <v>0</v>
          </cell>
        </row>
        <row r="8">
          <cell r="B8">
            <v>26.895</v>
          </cell>
          <cell r="C8">
            <v>34.299999999999997</v>
          </cell>
          <cell r="D8">
            <v>22.5</v>
          </cell>
          <cell r="E8">
            <v>75.2</v>
          </cell>
          <cell r="F8">
            <v>95</v>
          </cell>
          <cell r="G8">
            <v>42</v>
          </cell>
          <cell r="H8">
            <v>15.120000000000001</v>
          </cell>
          <cell r="I8" t="str">
            <v>N</v>
          </cell>
          <cell r="J8">
            <v>28.44</v>
          </cell>
          <cell r="K8">
            <v>3.4</v>
          </cell>
        </row>
        <row r="9">
          <cell r="B9">
            <v>25.359999999999996</v>
          </cell>
          <cell r="C9">
            <v>32.9</v>
          </cell>
          <cell r="D9">
            <v>21.7</v>
          </cell>
          <cell r="E9">
            <v>84.75</v>
          </cell>
          <cell r="F9">
            <v>96</v>
          </cell>
          <cell r="G9">
            <v>56</v>
          </cell>
          <cell r="H9">
            <v>21.240000000000002</v>
          </cell>
          <cell r="I9" t="str">
            <v>NO</v>
          </cell>
          <cell r="J9">
            <v>50.76</v>
          </cell>
          <cell r="K9">
            <v>13.8</v>
          </cell>
        </row>
        <row r="10">
          <cell r="B10">
            <v>23.761904761904759</v>
          </cell>
          <cell r="C10">
            <v>27</v>
          </cell>
          <cell r="D10">
            <v>22.3</v>
          </cell>
          <cell r="E10">
            <v>91.904761904761898</v>
          </cell>
          <cell r="F10">
            <v>98</v>
          </cell>
          <cell r="G10">
            <v>77</v>
          </cell>
          <cell r="H10">
            <v>15.120000000000001</v>
          </cell>
          <cell r="I10" t="str">
            <v>S</v>
          </cell>
          <cell r="J10">
            <v>30.240000000000002</v>
          </cell>
          <cell r="K10">
            <v>16.8</v>
          </cell>
        </row>
        <row r="11">
          <cell r="B11">
            <v>22.709523809523812</v>
          </cell>
          <cell r="C11">
            <v>25.9</v>
          </cell>
          <cell r="D11">
            <v>19.3</v>
          </cell>
          <cell r="E11">
            <v>84.761904761904759</v>
          </cell>
          <cell r="F11">
            <v>98</v>
          </cell>
          <cell r="G11">
            <v>71</v>
          </cell>
          <cell r="H11">
            <v>14.76</v>
          </cell>
          <cell r="I11" t="str">
            <v>S</v>
          </cell>
          <cell r="J11">
            <v>26.28</v>
          </cell>
          <cell r="K11">
            <v>0.2</v>
          </cell>
        </row>
        <row r="12">
          <cell r="B12">
            <v>23.64</v>
          </cell>
          <cell r="C12">
            <v>29.2</v>
          </cell>
          <cell r="D12">
            <v>17.899999999999999</v>
          </cell>
          <cell r="E12">
            <v>73.45</v>
          </cell>
          <cell r="F12">
            <v>96</v>
          </cell>
          <cell r="G12">
            <v>49</v>
          </cell>
          <cell r="H12">
            <v>10.8</v>
          </cell>
          <cell r="I12" t="str">
            <v>S</v>
          </cell>
          <cell r="J12">
            <v>22.68</v>
          </cell>
          <cell r="K12">
            <v>0</v>
          </cell>
        </row>
        <row r="13">
          <cell r="B13">
            <v>22.914285714285715</v>
          </cell>
          <cell r="C13">
            <v>30.6</v>
          </cell>
          <cell r="D13">
            <v>15.7</v>
          </cell>
          <cell r="E13">
            <v>74.61904761904762</v>
          </cell>
          <cell r="F13">
            <v>98</v>
          </cell>
          <cell r="G13">
            <v>49</v>
          </cell>
          <cell r="H13">
            <v>11.16</v>
          </cell>
          <cell r="I13" t="str">
            <v>SE</v>
          </cell>
          <cell r="J13">
            <v>20.16</v>
          </cell>
          <cell r="K13">
            <v>0</v>
          </cell>
        </row>
        <row r="14">
          <cell r="B14">
            <v>23.884999999999998</v>
          </cell>
          <cell r="C14">
            <v>30</v>
          </cell>
          <cell r="D14">
            <v>18.8</v>
          </cell>
          <cell r="E14">
            <v>75.400000000000006</v>
          </cell>
          <cell r="F14">
            <v>95</v>
          </cell>
          <cell r="G14">
            <v>51</v>
          </cell>
          <cell r="H14">
            <v>11.879999999999999</v>
          </cell>
          <cell r="I14" t="str">
            <v>SE</v>
          </cell>
          <cell r="J14">
            <v>23.400000000000002</v>
          </cell>
          <cell r="K14">
            <v>0</v>
          </cell>
        </row>
        <row r="15">
          <cell r="B15">
            <v>24.524999999999995</v>
          </cell>
          <cell r="C15">
            <v>30.6</v>
          </cell>
          <cell r="D15">
            <v>17.7</v>
          </cell>
          <cell r="E15">
            <v>74.849999999999994</v>
          </cell>
          <cell r="F15">
            <v>97</v>
          </cell>
          <cell r="G15">
            <v>52</v>
          </cell>
          <cell r="H15">
            <v>14.4</v>
          </cell>
          <cell r="I15" t="str">
            <v>SE</v>
          </cell>
          <cell r="J15">
            <v>24.48</v>
          </cell>
          <cell r="K15">
            <v>0</v>
          </cell>
        </row>
        <row r="16">
          <cell r="B16">
            <v>25.28</v>
          </cell>
          <cell r="C16">
            <v>32</v>
          </cell>
          <cell r="D16">
            <v>17.899999999999999</v>
          </cell>
          <cell r="E16">
            <v>69.95</v>
          </cell>
          <cell r="F16">
            <v>98</v>
          </cell>
          <cell r="G16">
            <v>44</v>
          </cell>
          <cell r="H16">
            <v>9.7200000000000006</v>
          </cell>
          <cell r="I16" t="str">
            <v>S</v>
          </cell>
          <cell r="J16">
            <v>23.400000000000002</v>
          </cell>
          <cell r="K16">
            <v>0</v>
          </cell>
        </row>
        <row r="17">
          <cell r="B17">
            <v>25.240000000000002</v>
          </cell>
          <cell r="C17">
            <v>29.6</v>
          </cell>
          <cell r="D17">
            <v>21.7</v>
          </cell>
          <cell r="E17">
            <v>83.6</v>
          </cell>
          <cell r="F17">
            <v>97</v>
          </cell>
          <cell r="G17">
            <v>65</v>
          </cell>
          <cell r="H17">
            <v>10.44</v>
          </cell>
          <cell r="I17" t="str">
            <v>NE</v>
          </cell>
          <cell r="J17">
            <v>30.6</v>
          </cell>
          <cell r="K17">
            <v>1.6</v>
          </cell>
        </row>
        <row r="18">
          <cell r="B18">
            <v>25.810000000000009</v>
          </cell>
          <cell r="C18">
            <v>32.1</v>
          </cell>
          <cell r="D18">
            <v>21.5</v>
          </cell>
          <cell r="E18">
            <v>82.65</v>
          </cell>
          <cell r="F18">
            <v>98</v>
          </cell>
          <cell r="G18">
            <v>54</v>
          </cell>
          <cell r="H18">
            <v>16.2</v>
          </cell>
          <cell r="I18" t="str">
            <v>SE</v>
          </cell>
          <cell r="J18">
            <v>42.480000000000004</v>
          </cell>
          <cell r="K18">
            <v>1.4</v>
          </cell>
        </row>
        <row r="19">
          <cell r="B19">
            <v>25.085000000000001</v>
          </cell>
          <cell r="C19">
            <v>31.3</v>
          </cell>
          <cell r="D19">
            <v>20.5</v>
          </cell>
          <cell r="E19">
            <v>85.3</v>
          </cell>
          <cell r="F19">
            <v>98</v>
          </cell>
          <cell r="H19">
            <v>8.2799999999999994</v>
          </cell>
          <cell r="I19" t="str">
            <v>SE</v>
          </cell>
          <cell r="J19">
            <v>19.8</v>
          </cell>
          <cell r="K19">
            <v>0.2</v>
          </cell>
        </row>
        <row r="20">
          <cell r="B20">
            <v>26.51</v>
          </cell>
          <cell r="C20">
            <v>32.9</v>
          </cell>
          <cell r="D20">
            <v>20.7</v>
          </cell>
          <cell r="E20">
            <v>76.3</v>
          </cell>
          <cell r="F20">
            <v>98</v>
          </cell>
          <cell r="G20">
            <v>45</v>
          </cell>
          <cell r="H20">
            <v>12.24</v>
          </cell>
          <cell r="I20" t="str">
            <v>S</v>
          </cell>
          <cell r="J20">
            <v>21.240000000000002</v>
          </cell>
          <cell r="K20">
            <v>0</v>
          </cell>
        </row>
        <row r="21">
          <cell r="B21">
            <v>26.405000000000001</v>
          </cell>
          <cell r="C21">
            <v>33.9</v>
          </cell>
          <cell r="D21">
            <v>19.7</v>
          </cell>
          <cell r="E21">
            <v>73.099999999999994</v>
          </cell>
          <cell r="F21">
            <v>98</v>
          </cell>
          <cell r="G21">
            <v>43</v>
          </cell>
          <cell r="H21">
            <v>8.2799999999999994</v>
          </cell>
          <cell r="I21" t="str">
            <v>S</v>
          </cell>
          <cell r="J21">
            <v>16.920000000000002</v>
          </cell>
          <cell r="K21">
            <v>0</v>
          </cell>
        </row>
        <row r="22">
          <cell r="B22">
            <v>26.48</v>
          </cell>
          <cell r="C22">
            <v>33.5</v>
          </cell>
          <cell r="D22">
            <v>19.2</v>
          </cell>
          <cell r="E22">
            <v>69.900000000000006</v>
          </cell>
          <cell r="F22">
            <v>98</v>
          </cell>
          <cell r="G22">
            <v>43</v>
          </cell>
          <cell r="H22">
            <v>10.8</v>
          </cell>
          <cell r="I22" t="str">
            <v>SE</v>
          </cell>
          <cell r="J22">
            <v>21.96</v>
          </cell>
          <cell r="K22">
            <v>0</v>
          </cell>
        </row>
        <row r="23">
          <cell r="B23">
            <v>27.815789473684209</v>
          </cell>
          <cell r="C23">
            <v>34.299999999999997</v>
          </cell>
          <cell r="D23">
            <v>21</v>
          </cell>
          <cell r="E23">
            <v>66.94736842105263</v>
          </cell>
          <cell r="F23">
            <v>97</v>
          </cell>
          <cell r="G23">
            <v>42</v>
          </cell>
          <cell r="H23">
            <v>11.879999999999999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28.827777777777776</v>
          </cell>
          <cell r="C24">
            <v>34.4</v>
          </cell>
          <cell r="D24">
            <v>20.3</v>
          </cell>
          <cell r="E24">
            <v>58.277777777777779</v>
          </cell>
          <cell r="F24">
            <v>96</v>
          </cell>
          <cell r="G24">
            <v>37</v>
          </cell>
          <cell r="H24">
            <v>16.2</v>
          </cell>
          <cell r="I24" t="str">
            <v>N</v>
          </cell>
          <cell r="J24">
            <v>27</v>
          </cell>
          <cell r="K24">
            <v>0</v>
          </cell>
        </row>
        <row r="25">
          <cell r="B25">
            <v>26.544444444444437</v>
          </cell>
          <cell r="C25">
            <v>32.700000000000003</v>
          </cell>
          <cell r="D25">
            <v>20.2</v>
          </cell>
          <cell r="E25">
            <v>73.666666666666671</v>
          </cell>
          <cell r="F25">
            <v>96</v>
          </cell>
          <cell r="G25">
            <v>50</v>
          </cell>
          <cell r="H25">
            <v>17.28</v>
          </cell>
          <cell r="I25" t="str">
            <v>N</v>
          </cell>
          <cell r="J25">
            <v>37.440000000000005</v>
          </cell>
          <cell r="K25">
            <v>2.8000000000000003</v>
          </cell>
        </row>
        <row r="26">
          <cell r="B26">
            <v>23.670588235294115</v>
          </cell>
          <cell r="C26">
            <v>28.4</v>
          </cell>
          <cell r="D26">
            <v>20.3</v>
          </cell>
          <cell r="E26">
            <v>84.529411764705884</v>
          </cell>
          <cell r="F26">
            <v>97</v>
          </cell>
          <cell r="G26">
            <v>60</v>
          </cell>
          <cell r="H26">
            <v>18</v>
          </cell>
          <cell r="I26" t="str">
            <v>N</v>
          </cell>
          <cell r="J26">
            <v>30.6</v>
          </cell>
          <cell r="K26">
            <v>0.8</v>
          </cell>
        </row>
        <row r="27">
          <cell r="B27">
            <v>25.694444444444443</v>
          </cell>
          <cell r="C27">
            <v>31</v>
          </cell>
          <cell r="D27">
            <v>21.2</v>
          </cell>
          <cell r="E27">
            <v>77.388888888888886</v>
          </cell>
          <cell r="F27">
            <v>97</v>
          </cell>
          <cell r="G27">
            <v>56</v>
          </cell>
          <cell r="H27">
            <v>7.2</v>
          </cell>
          <cell r="I27" t="str">
            <v>NO</v>
          </cell>
          <cell r="J27">
            <v>16.2</v>
          </cell>
          <cell r="K27">
            <v>0</v>
          </cell>
        </row>
        <row r="28">
          <cell r="B28">
            <v>27.283333333333335</v>
          </cell>
          <cell r="C28">
            <v>33</v>
          </cell>
          <cell r="D28">
            <v>21.2</v>
          </cell>
          <cell r="E28">
            <v>73</v>
          </cell>
          <cell r="F28">
            <v>97</v>
          </cell>
          <cell r="G28">
            <v>47</v>
          </cell>
          <cell r="H28">
            <v>9.7200000000000006</v>
          </cell>
          <cell r="I28" t="str">
            <v>SE</v>
          </cell>
          <cell r="J28">
            <v>21.240000000000002</v>
          </cell>
          <cell r="K28">
            <v>0</v>
          </cell>
        </row>
        <row r="29">
          <cell r="B29">
            <v>27.941176470588228</v>
          </cell>
          <cell r="C29">
            <v>33.700000000000003</v>
          </cell>
          <cell r="D29">
            <v>20.7</v>
          </cell>
          <cell r="E29">
            <v>70.470588235294116</v>
          </cell>
          <cell r="F29">
            <v>98</v>
          </cell>
          <cell r="G29">
            <v>46</v>
          </cell>
          <cell r="H29">
            <v>10.44</v>
          </cell>
          <cell r="I29" t="str">
            <v>NE</v>
          </cell>
          <cell r="J29">
            <v>23.040000000000003</v>
          </cell>
          <cell r="K29">
            <v>0</v>
          </cell>
        </row>
        <row r="30">
          <cell r="B30">
            <v>28.400000000000002</v>
          </cell>
          <cell r="C30">
            <v>33.6</v>
          </cell>
          <cell r="D30">
            <v>20.7</v>
          </cell>
          <cell r="E30">
            <v>65.875</v>
          </cell>
          <cell r="F30">
            <v>97</v>
          </cell>
          <cell r="G30">
            <v>43</v>
          </cell>
          <cell r="H30">
            <v>13.68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28.094117647058823</v>
          </cell>
          <cell r="C31">
            <v>33.9</v>
          </cell>
          <cell r="D31">
            <v>21.1</v>
          </cell>
          <cell r="E31">
            <v>64.529411764705884</v>
          </cell>
          <cell r="F31">
            <v>95</v>
          </cell>
          <cell r="G31">
            <v>38</v>
          </cell>
          <cell r="H31">
            <v>16.920000000000002</v>
          </cell>
          <cell r="I31" t="str">
            <v>NO</v>
          </cell>
          <cell r="J31">
            <v>32.76</v>
          </cell>
          <cell r="K31">
            <v>0</v>
          </cell>
        </row>
        <row r="32">
          <cell r="B32">
            <v>24.905882352941177</v>
          </cell>
          <cell r="C32">
            <v>28.5</v>
          </cell>
          <cell r="D32">
            <v>21.2</v>
          </cell>
          <cell r="E32">
            <v>84.82352941176471</v>
          </cell>
          <cell r="F32">
            <v>98</v>
          </cell>
          <cell r="G32">
            <v>71</v>
          </cell>
          <cell r="H32">
            <v>9.7200000000000006</v>
          </cell>
          <cell r="I32" t="str">
            <v>NO</v>
          </cell>
          <cell r="J32">
            <v>34.92</v>
          </cell>
          <cell r="K32">
            <v>13.599999999999998</v>
          </cell>
        </row>
        <row r="33">
          <cell r="B33">
            <v>25.511111111111109</v>
          </cell>
          <cell r="C33">
            <v>31.8</v>
          </cell>
          <cell r="D33">
            <v>21</v>
          </cell>
          <cell r="E33">
            <v>79.833333333333329</v>
          </cell>
          <cell r="F33">
            <v>97</v>
          </cell>
          <cell r="G33">
            <v>55</v>
          </cell>
          <cell r="H33">
            <v>16.2</v>
          </cell>
          <cell r="I33" t="str">
            <v>NE</v>
          </cell>
          <cell r="J33">
            <v>20.88</v>
          </cell>
          <cell r="K33">
            <v>3.5999999999999996</v>
          </cell>
        </row>
        <row r="34">
          <cell r="B34">
            <v>26.527777777777779</v>
          </cell>
          <cell r="C34">
            <v>32.200000000000003</v>
          </cell>
          <cell r="D34">
            <v>19.899999999999999</v>
          </cell>
          <cell r="E34">
            <v>75.722222222222229</v>
          </cell>
          <cell r="F34">
            <v>99</v>
          </cell>
          <cell r="G34">
            <v>51</v>
          </cell>
          <cell r="H34">
            <v>13.32</v>
          </cell>
          <cell r="I34" t="str">
            <v>L</v>
          </cell>
          <cell r="J34">
            <v>30.96</v>
          </cell>
          <cell r="K34">
            <v>0.4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24.725000000000005</v>
          </cell>
          <cell r="C5">
            <v>31.1</v>
          </cell>
          <cell r="D5">
            <v>19.2</v>
          </cell>
          <cell r="E5">
            <v>77.083333333333329</v>
          </cell>
          <cell r="F5">
            <v>99</v>
          </cell>
          <cell r="G5">
            <v>48</v>
          </cell>
          <cell r="H5">
            <v>11.16</v>
          </cell>
          <cell r="I5" t="str">
            <v>L</v>
          </cell>
          <cell r="J5">
            <v>24.48</v>
          </cell>
          <cell r="K5">
            <v>0</v>
          </cell>
        </row>
        <row r="6">
          <cell r="B6">
            <v>25.020833333333332</v>
          </cell>
          <cell r="C6">
            <v>31</v>
          </cell>
          <cell r="D6">
            <v>22.3</v>
          </cell>
          <cell r="E6">
            <v>81.833333333333329</v>
          </cell>
          <cell r="F6">
            <v>98</v>
          </cell>
          <cell r="G6">
            <v>52</v>
          </cell>
          <cell r="H6">
            <v>15.48</v>
          </cell>
          <cell r="I6" t="str">
            <v>L</v>
          </cell>
          <cell r="J6">
            <v>29.52</v>
          </cell>
          <cell r="K6">
            <v>0.4</v>
          </cell>
        </row>
        <row r="7">
          <cell r="B7">
            <v>25.462499999999995</v>
          </cell>
          <cell r="C7">
            <v>32.200000000000003</v>
          </cell>
          <cell r="D7">
            <v>21.9</v>
          </cell>
          <cell r="E7">
            <v>81.125</v>
          </cell>
          <cell r="F7">
            <v>99</v>
          </cell>
          <cell r="G7">
            <v>48</v>
          </cell>
          <cell r="H7">
            <v>15.48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25.904166666666665</v>
          </cell>
          <cell r="C8">
            <v>32.4</v>
          </cell>
          <cell r="D8">
            <v>20.8</v>
          </cell>
          <cell r="E8">
            <v>78.583333333333329</v>
          </cell>
          <cell r="F8">
            <v>100</v>
          </cell>
          <cell r="G8">
            <v>52</v>
          </cell>
          <cell r="H8">
            <v>20.52</v>
          </cell>
          <cell r="I8" t="str">
            <v>O</v>
          </cell>
          <cell r="J8">
            <v>39.96</v>
          </cell>
          <cell r="K8">
            <v>0</v>
          </cell>
        </row>
        <row r="9">
          <cell r="B9">
            <v>24.604166666666671</v>
          </cell>
          <cell r="C9">
            <v>30.5</v>
          </cell>
          <cell r="D9">
            <v>22</v>
          </cell>
          <cell r="E9">
            <v>86.25</v>
          </cell>
          <cell r="F9">
            <v>100</v>
          </cell>
          <cell r="G9">
            <v>65</v>
          </cell>
          <cell r="H9">
            <v>21.96</v>
          </cell>
          <cell r="I9" t="str">
            <v>O</v>
          </cell>
          <cell r="J9">
            <v>68.039999999999992</v>
          </cell>
          <cell r="K9">
            <v>20.399999999999999</v>
          </cell>
        </row>
        <row r="10">
          <cell r="B10">
            <v>20.754166666666666</v>
          </cell>
          <cell r="C10">
            <v>22.4</v>
          </cell>
          <cell r="D10">
            <v>18.8</v>
          </cell>
          <cell r="E10">
            <v>94.291666666666671</v>
          </cell>
          <cell r="F10">
            <v>100</v>
          </cell>
          <cell r="G10">
            <v>82</v>
          </cell>
          <cell r="H10">
            <v>11.520000000000001</v>
          </cell>
          <cell r="I10" t="str">
            <v>SE</v>
          </cell>
          <cell r="J10">
            <v>25.2</v>
          </cell>
          <cell r="K10">
            <v>6.6000000000000014</v>
          </cell>
        </row>
        <row r="11">
          <cell r="B11">
            <v>21.154166666666665</v>
          </cell>
          <cell r="C11">
            <v>26.1</v>
          </cell>
          <cell r="D11">
            <v>18.5</v>
          </cell>
          <cell r="E11">
            <v>83.708333333333329</v>
          </cell>
          <cell r="F11">
            <v>100</v>
          </cell>
          <cell r="G11">
            <v>61</v>
          </cell>
          <cell r="H11">
            <v>10.44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20.166666666666668</v>
          </cell>
          <cell r="C12">
            <v>27.7</v>
          </cell>
          <cell r="D12">
            <v>13.1</v>
          </cell>
          <cell r="E12">
            <v>78.791666666666671</v>
          </cell>
          <cell r="F12">
            <v>100</v>
          </cell>
          <cell r="G12">
            <v>46</v>
          </cell>
          <cell r="H12">
            <v>9.7200000000000006</v>
          </cell>
          <cell r="I12" t="str">
            <v>S</v>
          </cell>
          <cell r="J12">
            <v>21.96</v>
          </cell>
          <cell r="K12">
            <v>0</v>
          </cell>
        </row>
        <row r="13">
          <cell r="B13">
            <v>20.654166666666665</v>
          </cell>
          <cell r="C13">
            <v>29.8</v>
          </cell>
          <cell r="D13">
            <v>13.1</v>
          </cell>
          <cell r="E13">
            <v>78.666666666666671</v>
          </cell>
          <cell r="F13">
            <v>100</v>
          </cell>
          <cell r="G13">
            <v>34</v>
          </cell>
          <cell r="H13">
            <v>10.08</v>
          </cell>
          <cell r="I13" t="str">
            <v>O</v>
          </cell>
          <cell r="J13">
            <v>28.08</v>
          </cell>
          <cell r="K13">
            <v>0.2</v>
          </cell>
        </row>
        <row r="14">
          <cell r="B14">
            <v>22.333333333333332</v>
          </cell>
          <cell r="C14">
            <v>30.2</v>
          </cell>
          <cell r="D14">
            <v>15.9</v>
          </cell>
          <cell r="E14">
            <v>74.75</v>
          </cell>
          <cell r="F14">
            <v>98</v>
          </cell>
          <cell r="G14">
            <v>47</v>
          </cell>
          <cell r="H14">
            <v>11.520000000000001</v>
          </cell>
          <cell r="I14" t="str">
            <v>L</v>
          </cell>
          <cell r="J14">
            <v>32.4</v>
          </cell>
          <cell r="K14">
            <v>0</v>
          </cell>
        </row>
        <row r="15">
          <cell r="B15">
            <v>22.687500000000004</v>
          </cell>
          <cell r="C15">
            <v>30.6</v>
          </cell>
          <cell r="D15">
            <v>15.3</v>
          </cell>
          <cell r="E15">
            <v>70.625</v>
          </cell>
          <cell r="F15">
            <v>100</v>
          </cell>
          <cell r="G15">
            <v>31</v>
          </cell>
          <cell r="H15">
            <v>10.08</v>
          </cell>
          <cell r="I15" t="str">
            <v>L</v>
          </cell>
          <cell r="J15">
            <v>20.52</v>
          </cell>
          <cell r="K15">
            <v>0.2</v>
          </cell>
        </row>
        <row r="16">
          <cell r="B16">
            <v>23.170833333333331</v>
          </cell>
          <cell r="C16">
            <v>30.9</v>
          </cell>
          <cell r="D16">
            <v>16.8</v>
          </cell>
          <cell r="E16">
            <v>73.541666666666671</v>
          </cell>
          <cell r="F16">
            <v>97</v>
          </cell>
          <cell r="G16">
            <v>42</v>
          </cell>
          <cell r="H16">
            <v>6.48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23.470833333333331</v>
          </cell>
          <cell r="C17">
            <v>31.2</v>
          </cell>
          <cell r="D17">
            <v>17.8</v>
          </cell>
          <cell r="E17">
            <v>60.75</v>
          </cell>
          <cell r="F17">
            <v>88</v>
          </cell>
          <cell r="G17">
            <v>34</v>
          </cell>
          <cell r="H17">
            <v>10.8</v>
          </cell>
          <cell r="I17" t="str">
            <v>L</v>
          </cell>
          <cell r="J17">
            <v>25.56</v>
          </cell>
          <cell r="K17">
            <v>0.2</v>
          </cell>
        </row>
        <row r="18">
          <cell r="B18">
            <v>25.354166666666668</v>
          </cell>
          <cell r="C18">
            <v>32.299999999999997</v>
          </cell>
          <cell r="D18">
            <v>19.2</v>
          </cell>
          <cell r="E18">
            <v>50</v>
          </cell>
          <cell r="F18">
            <v>74</v>
          </cell>
          <cell r="G18">
            <v>25</v>
          </cell>
          <cell r="H18">
            <v>7.5600000000000005</v>
          </cell>
          <cell r="I18" t="str">
            <v>SE</v>
          </cell>
          <cell r="J18">
            <v>31.680000000000003</v>
          </cell>
          <cell r="K18">
            <v>0</v>
          </cell>
        </row>
        <row r="19">
          <cell r="B19">
            <v>24.129166666666666</v>
          </cell>
          <cell r="C19">
            <v>32.1</v>
          </cell>
          <cell r="D19">
            <v>16.600000000000001</v>
          </cell>
          <cell r="E19">
            <v>62.041666666666664</v>
          </cell>
          <cell r="F19">
            <v>93</v>
          </cell>
          <cell r="G19">
            <v>31</v>
          </cell>
          <cell r="H19">
            <v>8.64</v>
          </cell>
          <cell r="I19" t="str">
            <v>L</v>
          </cell>
          <cell r="J19">
            <v>18.720000000000002</v>
          </cell>
          <cell r="K19">
            <v>0</v>
          </cell>
        </row>
        <row r="20">
          <cell r="B20">
            <v>25.770833333333332</v>
          </cell>
          <cell r="C20">
            <v>33.299999999999997</v>
          </cell>
          <cell r="D20">
            <v>19.399999999999999</v>
          </cell>
          <cell r="E20">
            <v>62.583333333333336</v>
          </cell>
          <cell r="F20">
            <v>98</v>
          </cell>
          <cell r="G20">
            <v>26</v>
          </cell>
          <cell r="H20">
            <v>8.64</v>
          </cell>
          <cell r="I20" t="str">
            <v>N</v>
          </cell>
          <cell r="J20">
            <v>18.36</v>
          </cell>
          <cell r="K20">
            <v>0</v>
          </cell>
        </row>
        <row r="21">
          <cell r="B21">
            <v>25.354166666666668</v>
          </cell>
          <cell r="C21">
            <v>32.299999999999997</v>
          </cell>
          <cell r="D21">
            <v>19.2</v>
          </cell>
          <cell r="E21">
            <v>50</v>
          </cell>
          <cell r="F21">
            <v>74</v>
          </cell>
          <cell r="G21">
            <v>25</v>
          </cell>
          <cell r="H21">
            <v>7.5600000000000005</v>
          </cell>
          <cell r="I21" t="str">
            <v>SE</v>
          </cell>
          <cell r="J21">
            <v>31.680000000000003</v>
          </cell>
          <cell r="K21">
            <v>0</v>
          </cell>
        </row>
        <row r="22">
          <cell r="B22">
            <v>24.129166666666666</v>
          </cell>
          <cell r="C22">
            <v>32.1</v>
          </cell>
          <cell r="D22">
            <v>16.600000000000001</v>
          </cell>
          <cell r="E22">
            <v>62.041666666666664</v>
          </cell>
          <cell r="F22">
            <v>93</v>
          </cell>
          <cell r="G22">
            <v>31</v>
          </cell>
          <cell r="H22">
            <v>8.64</v>
          </cell>
          <cell r="I22" t="str">
            <v>L</v>
          </cell>
          <cell r="J22">
            <v>18.720000000000002</v>
          </cell>
          <cell r="K22">
            <v>0</v>
          </cell>
        </row>
        <row r="23">
          <cell r="B23">
            <v>25.770833333333332</v>
          </cell>
          <cell r="C23">
            <v>33.299999999999997</v>
          </cell>
          <cell r="D23">
            <v>19.399999999999999</v>
          </cell>
          <cell r="E23">
            <v>62.583333333333336</v>
          </cell>
          <cell r="F23">
            <v>98</v>
          </cell>
          <cell r="G23">
            <v>26</v>
          </cell>
          <cell r="H23">
            <v>8.64</v>
          </cell>
          <cell r="I23" t="str">
            <v>N</v>
          </cell>
          <cell r="J23">
            <v>18.36</v>
          </cell>
          <cell r="K23">
            <v>0</v>
          </cell>
        </row>
        <row r="24">
          <cell r="B24">
            <v>26.595833333333342</v>
          </cell>
          <cell r="C24">
            <v>33.799999999999997</v>
          </cell>
          <cell r="D24">
            <v>21.2</v>
          </cell>
          <cell r="E24">
            <v>41.958333333333336</v>
          </cell>
          <cell r="F24">
            <v>90</v>
          </cell>
          <cell r="G24">
            <v>20</v>
          </cell>
          <cell r="H24">
            <v>14.04</v>
          </cell>
          <cell r="I24" t="str">
            <v>NO</v>
          </cell>
          <cell r="J24">
            <v>28.44</v>
          </cell>
          <cell r="K24">
            <v>0</v>
          </cell>
        </row>
        <row r="25">
          <cell r="B25">
            <v>23.837500000000002</v>
          </cell>
          <cell r="C25">
            <v>30.7</v>
          </cell>
          <cell r="D25">
            <v>20.5</v>
          </cell>
          <cell r="E25">
            <v>65.75</v>
          </cell>
          <cell r="F25">
            <v>95</v>
          </cell>
          <cell r="G25">
            <v>27</v>
          </cell>
          <cell r="H25">
            <v>23.759999999999998</v>
          </cell>
          <cell r="I25" t="str">
            <v>NO</v>
          </cell>
          <cell r="J25">
            <v>51.480000000000004</v>
          </cell>
          <cell r="K25">
            <v>1.2</v>
          </cell>
        </row>
        <row r="26">
          <cell r="B26">
            <v>21.974999999999998</v>
          </cell>
          <cell r="C26">
            <v>24.8</v>
          </cell>
          <cell r="D26">
            <v>20</v>
          </cell>
          <cell r="E26">
            <v>71.541666666666671</v>
          </cell>
          <cell r="F26">
            <v>95</v>
          </cell>
          <cell r="G26">
            <v>59</v>
          </cell>
          <cell r="H26">
            <v>10.8</v>
          </cell>
          <cell r="I26" t="str">
            <v>SE</v>
          </cell>
          <cell r="J26">
            <v>31.319999999999997</v>
          </cell>
          <cell r="K26">
            <v>13.799999999999999</v>
          </cell>
        </row>
        <row r="27">
          <cell r="B27">
            <v>24.716666666666672</v>
          </cell>
          <cell r="C27">
            <v>31.1</v>
          </cell>
          <cell r="D27">
            <v>21.3</v>
          </cell>
          <cell r="E27">
            <v>82.625</v>
          </cell>
          <cell r="F27">
            <v>100</v>
          </cell>
          <cell r="G27">
            <v>47</v>
          </cell>
          <cell r="H27">
            <v>12.24</v>
          </cell>
          <cell r="I27" t="str">
            <v>NE</v>
          </cell>
          <cell r="J27">
            <v>23.040000000000003</v>
          </cell>
          <cell r="K27">
            <v>0.2</v>
          </cell>
        </row>
        <row r="28">
          <cell r="B28">
            <v>25.070833333333336</v>
          </cell>
          <cell r="C28">
            <v>31.7</v>
          </cell>
          <cell r="D28">
            <v>19.600000000000001</v>
          </cell>
          <cell r="E28">
            <v>83.666666666666671</v>
          </cell>
          <cell r="F28">
            <v>100</v>
          </cell>
          <cell r="G28">
            <v>53</v>
          </cell>
          <cell r="H28">
            <v>8.2799999999999994</v>
          </cell>
          <cell r="I28" t="str">
            <v>L</v>
          </cell>
          <cell r="J28">
            <v>20.52</v>
          </cell>
          <cell r="K28">
            <v>0</v>
          </cell>
        </row>
        <row r="29">
          <cell r="B29">
            <v>26.291666666666671</v>
          </cell>
          <cell r="C29">
            <v>33.6</v>
          </cell>
          <cell r="D29">
            <v>20.399999999999999</v>
          </cell>
          <cell r="E29">
            <v>77.625</v>
          </cell>
          <cell r="F29">
            <v>100</v>
          </cell>
          <cell r="G29">
            <v>44</v>
          </cell>
          <cell r="H29">
            <v>13.32</v>
          </cell>
          <cell r="I29" t="str">
            <v>N</v>
          </cell>
          <cell r="J29">
            <v>29.16</v>
          </cell>
          <cell r="K29">
            <v>0</v>
          </cell>
        </row>
        <row r="30">
          <cell r="B30">
            <v>26.404166666666669</v>
          </cell>
          <cell r="C30">
            <v>34</v>
          </cell>
          <cell r="D30">
            <v>20.9</v>
          </cell>
          <cell r="E30">
            <v>76.541666666666671</v>
          </cell>
          <cell r="F30">
            <v>100</v>
          </cell>
          <cell r="G30">
            <v>45</v>
          </cell>
          <cell r="H30">
            <v>9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25.995833333333334</v>
          </cell>
          <cell r="C31">
            <v>32.9</v>
          </cell>
          <cell r="D31">
            <v>20.2</v>
          </cell>
          <cell r="E31">
            <v>56.041666666666664</v>
          </cell>
          <cell r="F31">
            <v>85</v>
          </cell>
          <cell r="G31">
            <v>27</v>
          </cell>
          <cell r="H31">
            <v>18.36</v>
          </cell>
          <cell r="I31" t="str">
            <v>O</v>
          </cell>
          <cell r="J31">
            <v>36</v>
          </cell>
          <cell r="K31">
            <v>0</v>
          </cell>
        </row>
        <row r="32">
          <cell r="B32">
            <v>24.445833333333336</v>
          </cell>
          <cell r="C32">
            <v>29.7</v>
          </cell>
          <cell r="D32">
            <v>22.3</v>
          </cell>
          <cell r="E32">
            <v>61.083333333333336</v>
          </cell>
          <cell r="F32">
            <v>74</v>
          </cell>
          <cell r="G32">
            <v>46</v>
          </cell>
          <cell r="H32">
            <v>15.48</v>
          </cell>
          <cell r="I32" t="str">
            <v>SO</v>
          </cell>
          <cell r="J32">
            <v>28.8</v>
          </cell>
          <cell r="K32">
            <v>3</v>
          </cell>
        </row>
        <row r="33">
          <cell r="B33">
            <v>23.554166666666671</v>
          </cell>
          <cell r="C33">
            <v>29.2</v>
          </cell>
          <cell r="D33">
            <v>19.2</v>
          </cell>
          <cell r="E33">
            <v>56.166666666666664</v>
          </cell>
          <cell r="F33">
            <v>84</v>
          </cell>
          <cell r="G33">
            <v>30</v>
          </cell>
          <cell r="H33">
            <v>7.9200000000000008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24.304166666666664</v>
          </cell>
          <cell r="C34">
            <v>31.8</v>
          </cell>
          <cell r="D34">
            <v>18.600000000000001</v>
          </cell>
          <cell r="E34">
            <v>60</v>
          </cell>
          <cell r="F34">
            <v>81</v>
          </cell>
          <cell r="G34">
            <v>38</v>
          </cell>
          <cell r="H34">
            <v>18.36</v>
          </cell>
          <cell r="I34" t="str">
            <v>N</v>
          </cell>
          <cell r="J34">
            <v>38.519999999999996</v>
          </cell>
          <cell r="K34">
            <v>12.6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25.204166666666666</v>
          </cell>
          <cell r="C5">
            <v>34</v>
          </cell>
          <cell r="D5">
            <v>19.2</v>
          </cell>
          <cell r="E5">
            <v>72.541666666666671</v>
          </cell>
          <cell r="F5">
            <v>97</v>
          </cell>
          <cell r="G5">
            <v>35</v>
          </cell>
          <cell r="H5">
            <v>18.36</v>
          </cell>
          <cell r="I5" t="str">
            <v>SE</v>
          </cell>
          <cell r="J5">
            <v>32.04</v>
          </cell>
          <cell r="K5">
            <v>0</v>
          </cell>
        </row>
        <row r="6">
          <cell r="B6">
            <v>24.212500000000002</v>
          </cell>
          <cell r="C6">
            <v>29.1</v>
          </cell>
          <cell r="D6">
            <v>19.8</v>
          </cell>
          <cell r="E6">
            <v>79.125</v>
          </cell>
          <cell r="F6">
            <v>98</v>
          </cell>
          <cell r="G6">
            <v>60</v>
          </cell>
          <cell r="H6">
            <v>16.559999999999999</v>
          </cell>
          <cell r="I6" t="str">
            <v>SE</v>
          </cell>
          <cell r="J6">
            <v>28.08</v>
          </cell>
          <cell r="K6">
            <v>0</v>
          </cell>
        </row>
        <row r="7">
          <cell r="B7">
            <v>25.691666666666663</v>
          </cell>
          <cell r="C7">
            <v>32</v>
          </cell>
          <cell r="D7">
            <v>21.5</v>
          </cell>
          <cell r="E7">
            <v>78.25</v>
          </cell>
          <cell r="F7">
            <v>99</v>
          </cell>
          <cell r="G7">
            <v>50</v>
          </cell>
          <cell r="H7">
            <v>11.520000000000001</v>
          </cell>
          <cell r="I7" t="str">
            <v>NE</v>
          </cell>
          <cell r="J7">
            <v>21.6</v>
          </cell>
          <cell r="K7">
            <v>0.4</v>
          </cell>
        </row>
        <row r="8">
          <cell r="B8">
            <v>25.954166666666666</v>
          </cell>
          <cell r="C8">
            <v>34.5</v>
          </cell>
          <cell r="D8">
            <v>20.399999999999999</v>
          </cell>
          <cell r="E8">
            <v>78.416666666666671</v>
          </cell>
          <cell r="F8">
            <v>100</v>
          </cell>
          <cell r="G8">
            <v>41</v>
          </cell>
          <cell r="H8">
            <v>15.48</v>
          </cell>
          <cell r="I8" t="str">
            <v>N</v>
          </cell>
          <cell r="J8">
            <v>32.04</v>
          </cell>
          <cell r="K8">
            <v>0</v>
          </cell>
        </row>
        <row r="9">
          <cell r="B9">
            <v>25.50833333333334</v>
          </cell>
          <cell r="C9">
            <v>34.5</v>
          </cell>
          <cell r="D9">
            <v>20.6</v>
          </cell>
          <cell r="E9">
            <v>82.333333333333329</v>
          </cell>
          <cell r="F9">
            <v>99</v>
          </cell>
          <cell r="G9">
            <v>47</v>
          </cell>
          <cell r="H9">
            <v>30.96</v>
          </cell>
          <cell r="I9" t="str">
            <v>NO</v>
          </cell>
          <cell r="J9">
            <v>64.08</v>
          </cell>
          <cell r="K9">
            <v>3.4000000000000004</v>
          </cell>
        </row>
        <row r="10">
          <cell r="B10">
            <v>24.05416666666666</v>
          </cell>
          <cell r="C10">
            <v>29.2</v>
          </cell>
          <cell r="D10">
            <v>22.2</v>
          </cell>
          <cell r="E10">
            <v>93.916666666666671</v>
          </cell>
          <cell r="F10">
            <v>100</v>
          </cell>
          <cell r="G10">
            <v>70</v>
          </cell>
          <cell r="H10">
            <v>10.08</v>
          </cell>
          <cell r="I10" t="str">
            <v>SO</v>
          </cell>
          <cell r="J10">
            <v>20.52</v>
          </cell>
          <cell r="K10">
            <v>8</v>
          </cell>
        </row>
        <row r="11">
          <cell r="B11">
            <v>22.562499999999996</v>
          </cell>
          <cell r="C11">
            <v>26.3</v>
          </cell>
          <cell r="D11">
            <v>20</v>
          </cell>
          <cell r="E11">
            <v>88.666666666666671</v>
          </cell>
          <cell r="F11">
            <v>100</v>
          </cell>
          <cell r="G11">
            <v>70</v>
          </cell>
          <cell r="H11">
            <v>14.04</v>
          </cell>
          <cell r="I11" t="str">
            <v>SO</v>
          </cell>
          <cell r="J11">
            <v>27</v>
          </cell>
          <cell r="K11">
            <v>0.60000000000000009</v>
          </cell>
        </row>
        <row r="12">
          <cell r="B12">
            <v>22.770833333333329</v>
          </cell>
          <cell r="C12">
            <v>29.3</v>
          </cell>
          <cell r="D12">
            <v>17.8</v>
          </cell>
          <cell r="E12">
            <v>78.541666666666671</v>
          </cell>
          <cell r="F12">
            <v>100</v>
          </cell>
          <cell r="G12">
            <v>44</v>
          </cell>
          <cell r="H12">
            <v>15.120000000000001</v>
          </cell>
          <cell r="I12" t="str">
            <v>SO</v>
          </cell>
          <cell r="J12">
            <v>26.28</v>
          </cell>
          <cell r="K12">
            <v>0</v>
          </cell>
        </row>
        <row r="13">
          <cell r="B13">
            <v>21.329166666666666</v>
          </cell>
          <cell r="C13">
            <v>30.8</v>
          </cell>
          <cell r="D13">
            <v>13.2</v>
          </cell>
          <cell r="E13">
            <v>78.25</v>
          </cell>
          <cell r="F13">
            <v>100</v>
          </cell>
          <cell r="G13">
            <v>42</v>
          </cell>
          <cell r="H13">
            <v>14.4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22.679166666666671</v>
          </cell>
          <cell r="C14">
            <v>29.6</v>
          </cell>
          <cell r="D14">
            <v>17.5</v>
          </cell>
          <cell r="E14">
            <v>79.833333333333329</v>
          </cell>
          <cell r="F14">
            <v>99</v>
          </cell>
          <cell r="G14">
            <v>49</v>
          </cell>
          <cell r="H14">
            <v>26.28</v>
          </cell>
          <cell r="I14" t="str">
            <v>SE</v>
          </cell>
          <cell r="J14">
            <v>38.880000000000003</v>
          </cell>
          <cell r="K14">
            <v>0</v>
          </cell>
        </row>
        <row r="15">
          <cell r="B15">
            <v>22.854166666666671</v>
          </cell>
          <cell r="C15">
            <v>32</v>
          </cell>
          <cell r="D15">
            <v>16.3</v>
          </cell>
          <cell r="E15">
            <v>77.875</v>
          </cell>
          <cell r="F15">
            <v>100</v>
          </cell>
          <cell r="G15">
            <v>41</v>
          </cell>
          <cell r="H15">
            <v>15.48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23.329166666666669</v>
          </cell>
          <cell r="C16">
            <v>32.5</v>
          </cell>
          <cell r="D16">
            <v>15</v>
          </cell>
          <cell r="E16">
            <v>73.958333333333329</v>
          </cell>
          <cell r="F16">
            <v>100</v>
          </cell>
          <cell r="G16">
            <v>40</v>
          </cell>
          <cell r="H16">
            <v>15.120000000000001</v>
          </cell>
          <cell r="I16" t="str">
            <v>SE</v>
          </cell>
          <cell r="J16">
            <v>26.64</v>
          </cell>
          <cell r="K16">
            <v>0</v>
          </cell>
        </row>
        <row r="17">
          <cell r="B17">
            <v>24.170833333333331</v>
          </cell>
          <cell r="C17">
            <v>30.5</v>
          </cell>
          <cell r="D17">
            <v>19.5</v>
          </cell>
          <cell r="E17">
            <v>83.125</v>
          </cell>
          <cell r="F17">
            <v>98</v>
          </cell>
          <cell r="G17">
            <v>62</v>
          </cell>
          <cell r="H17">
            <v>24.48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24.829166666666666</v>
          </cell>
          <cell r="C18">
            <v>31.3</v>
          </cell>
          <cell r="D18">
            <v>21.4</v>
          </cell>
          <cell r="E18">
            <v>87.75</v>
          </cell>
          <cell r="F18">
            <v>99</v>
          </cell>
          <cell r="G18">
            <v>58</v>
          </cell>
          <cell r="H18">
            <v>17.28</v>
          </cell>
          <cell r="I18" t="str">
            <v>L</v>
          </cell>
          <cell r="J18">
            <v>27.720000000000002</v>
          </cell>
          <cell r="K18">
            <v>0.4</v>
          </cell>
        </row>
        <row r="19">
          <cell r="B19">
            <v>25.375</v>
          </cell>
          <cell r="C19">
            <v>32</v>
          </cell>
          <cell r="D19">
            <v>21.9</v>
          </cell>
          <cell r="E19">
            <v>84.208333333333329</v>
          </cell>
          <cell r="F19">
            <v>100</v>
          </cell>
          <cell r="G19">
            <v>52</v>
          </cell>
          <cell r="H19">
            <v>13.68</v>
          </cell>
          <cell r="I19" t="str">
            <v>L</v>
          </cell>
          <cell r="J19">
            <v>21.240000000000002</v>
          </cell>
          <cell r="K19">
            <v>0</v>
          </cell>
        </row>
        <row r="20">
          <cell r="B20">
            <v>24.799999999999997</v>
          </cell>
          <cell r="C20">
            <v>33.6</v>
          </cell>
          <cell r="D20">
            <v>19.3</v>
          </cell>
          <cell r="E20">
            <v>82.333333333333329</v>
          </cell>
          <cell r="F20">
            <v>100</v>
          </cell>
          <cell r="G20">
            <v>45</v>
          </cell>
          <cell r="H20">
            <v>15.840000000000002</v>
          </cell>
          <cell r="I20" t="str">
            <v>O</v>
          </cell>
          <cell r="J20">
            <v>23.400000000000002</v>
          </cell>
          <cell r="K20">
            <v>0</v>
          </cell>
        </row>
        <row r="21">
          <cell r="B21">
            <v>25.054166666666671</v>
          </cell>
          <cell r="C21">
            <v>34</v>
          </cell>
          <cell r="D21">
            <v>18.7</v>
          </cell>
          <cell r="E21">
            <v>78.375</v>
          </cell>
          <cell r="F21">
            <v>100</v>
          </cell>
          <cell r="G21">
            <v>42</v>
          </cell>
          <cell r="H21">
            <v>12.24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23.924999999999997</v>
          </cell>
          <cell r="C22">
            <v>33.200000000000003</v>
          </cell>
          <cell r="D22">
            <v>15.7</v>
          </cell>
          <cell r="E22">
            <v>73.25</v>
          </cell>
          <cell r="F22">
            <v>100</v>
          </cell>
          <cell r="G22">
            <v>39</v>
          </cell>
          <cell r="H22">
            <v>11.879999999999999</v>
          </cell>
          <cell r="I22" t="str">
            <v>SE</v>
          </cell>
          <cell r="J22">
            <v>19.440000000000001</v>
          </cell>
          <cell r="K22">
            <v>0</v>
          </cell>
        </row>
        <row r="23">
          <cell r="B23">
            <v>24.579166666666669</v>
          </cell>
          <cell r="C23">
            <v>33.6</v>
          </cell>
          <cell r="D23">
            <v>17.600000000000001</v>
          </cell>
          <cell r="E23">
            <v>71.833333333333329</v>
          </cell>
          <cell r="F23">
            <v>98</v>
          </cell>
          <cell r="G23">
            <v>36</v>
          </cell>
          <cell r="H23">
            <v>12.96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26.695833333333329</v>
          </cell>
          <cell r="C24">
            <v>35.200000000000003</v>
          </cell>
          <cell r="D24">
            <v>18.8</v>
          </cell>
          <cell r="E24">
            <v>61.75</v>
          </cell>
          <cell r="F24">
            <v>95</v>
          </cell>
          <cell r="G24">
            <v>36</v>
          </cell>
          <cell r="H24">
            <v>14.76</v>
          </cell>
          <cell r="I24" t="str">
            <v>NE</v>
          </cell>
          <cell r="J24">
            <v>24.48</v>
          </cell>
          <cell r="K24">
            <v>0</v>
          </cell>
        </row>
        <row r="25">
          <cell r="B25">
            <v>26.07083333333334</v>
          </cell>
          <cell r="C25">
            <v>34.6</v>
          </cell>
          <cell r="D25">
            <v>18.8</v>
          </cell>
          <cell r="E25">
            <v>68.208333333333329</v>
          </cell>
          <cell r="F25">
            <v>98</v>
          </cell>
          <cell r="G25">
            <v>37</v>
          </cell>
          <cell r="H25">
            <v>16.920000000000002</v>
          </cell>
          <cell r="I25" t="str">
            <v>NE</v>
          </cell>
          <cell r="J25">
            <v>47.88</v>
          </cell>
          <cell r="K25">
            <v>4.2</v>
          </cell>
        </row>
        <row r="26">
          <cell r="B26">
            <v>22.986363636363627</v>
          </cell>
          <cell r="C26">
            <v>28.2</v>
          </cell>
          <cell r="D26">
            <v>20.399999999999999</v>
          </cell>
          <cell r="E26">
            <v>89.63636363636364</v>
          </cell>
          <cell r="F26">
            <v>99</v>
          </cell>
          <cell r="G26">
            <v>66</v>
          </cell>
          <cell r="H26">
            <v>14.76</v>
          </cell>
          <cell r="I26" t="str">
            <v>L</v>
          </cell>
          <cell r="J26">
            <v>28.08</v>
          </cell>
          <cell r="K26">
            <v>6.2</v>
          </cell>
        </row>
        <row r="27">
          <cell r="B27">
            <v>24.662499999999998</v>
          </cell>
          <cell r="C27">
            <v>31.7</v>
          </cell>
          <cell r="D27">
            <v>19.7</v>
          </cell>
          <cell r="E27">
            <v>82.416666666666671</v>
          </cell>
          <cell r="F27">
            <v>100</v>
          </cell>
          <cell r="G27">
            <v>51</v>
          </cell>
          <cell r="H27">
            <v>12.24</v>
          </cell>
          <cell r="I27" t="str">
            <v>SE</v>
          </cell>
          <cell r="J27">
            <v>18.36</v>
          </cell>
          <cell r="K27">
            <v>0</v>
          </cell>
        </row>
        <row r="28">
          <cell r="B28">
            <v>25.299999999999994</v>
          </cell>
          <cell r="C28">
            <v>33.1</v>
          </cell>
          <cell r="D28">
            <v>21.2</v>
          </cell>
          <cell r="E28">
            <v>81.541666666666671</v>
          </cell>
          <cell r="F28">
            <v>99</v>
          </cell>
          <cell r="G28">
            <v>48</v>
          </cell>
          <cell r="H28">
            <v>16.2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25.8125</v>
          </cell>
          <cell r="C29">
            <v>34.700000000000003</v>
          </cell>
          <cell r="D29">
            <v>19.5</v>
          </cell>
          <cell r="E29">
            <v>77.5</v>
          </cell>
          <cell r="F29">
            <v>100</v>
          </cell>
          <cell r="G29">
            <v>43</v>
          </cell>
          <cell r="H29">
            <v>14.76</v>
          </cell>
          <cell r="I29" t="str">
            <v>L</v>
          </cell>
          <cell r="J29">
            <v>26.28</v>
          </cell>
          <cell r="K29">
            <v>0</v>
          </cell>
        </row>
        <row r="30">
          <cell r="B30">
            <v>25.595833333333335</v>
          </cell>
          <cell r="C30">
            <v>33.9</v>
          </cell>
          <cell r="D30">
            <v>19.5</v>
          </cell>
          <cell r="E30">
            <v>79.291666666666671</v>
          </cell>
          <cell r="F30">
            <v>100</v>
          </cell>
          <cell r="G30">
            <v>44</v>
          </cell>
          <cell r="H30">
            <v>13.32</v>
          </cell>
          <cell r="I30" t="str">
            <v>NE</v>
          </cell>
          <cell r="J30">
            <v>28.08</v>
          </cell>
          <cell r="K30">
            <v>0</v>
          </cell>
        </row>
        <row r="31">
          <cell r="B31">
            <v>26.391666666666662</v>
          </cell>
          <cell r="C31">
            <v>34.5</v>
          </cell>
          <cell r="D31">
            <v>19.399999999999999</v>
          </cell>
          <cell r="E31">
            <v>73.041666666666671</v>
          </cell>
          <cell r="F31">
            <v>100</v>
          </cell>
          <cell r="G31">
            <v>37</v>
          </cell>
          <cell r="H31">
            <v>16.920000000000002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23.158333333333335</v>
          </cell>
          <cell r="C32">
            <v>28.1</v>
          </cell>
          <cell r="D32">
            <v>19.100000000000001</v>
          </cell>
          <cell r="E32">
            <v>91.041666666666671</v>
          </cell>
          <cell r="F32">
            <v>100</v>
          </cell>
          <cell r="G32">
            <v>70</v>
          </cell>
          <cell r="H32">
            <v>14.76</v>
          </cell>
          <cell r="I32" t="str">
            <v>O</v>
          </cell>
          <cell r="J32">
            <v>27.720000000000002</v>
          </cell>
          <cell r="K32">
            <v>6.3999999999999995</v>
          </cell>
        </row>
        <row r="33">
          <cell r="B33">
            <v>23.716666666666669</v>
          </cell>
          <cell r="C33">
            <v>31.1</v>
          </cell>
          <cell r="D33">
            <v>18.600000000000001</v>
          </cell>
          <cell r="E33">
            <v>86.083333333333329</v>
          </cell>
          <cell r="F33">
            <v>100</v>
          </cell>
          <cell r="G33">
            <v>52</v>
          </cell>
          <cell r="H33">
            <v>14.04</v>
          </cell>
          <cell r="I33" t="str">
            <v>SE</v>
          </cell>
          <cell r="J33">
            <v>23.400000000000002</v>
          </cell>
          <cell r="K33">
            <v>0.2</v>
          </cell>
        </row>
        <row r="34">
          <cell r="B34">
            <v>24.883333333333329</v>
          </cell>
          <cell r="C34">
            <v>32.299999999999997</v>
          </cell>
          <cell r="D34">
            <v>19.3</v>
          </cell>
          <cell r="E34">
            <v>77.083333333333329</v>
          </cell>
          <cell r="F34">
            <v>100</v>
          </cell>
          <cell r="G34">
            <v>46</v>
          </cell>
          <cell r="H34">
            <v>14.04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28.794117647058822</v>
          </cell>
          <cell r="C5">
            <v>34.200000000000003</v>
          </cell>
          <cell r="D5">
            <v>23.9</v>
          </cell>
          <cell r="E5">
            <v>66.705882352941174</v>
          </cell>
          <cell r="F5">
            <v>92</v>
          </cell>
          <cell r="G5">
            <v>40</v>
          </cell>
          <cell r="H5">
            <v>3.9600000000000004</v>
          </cell>
          <cell r="I5" t="str">
            <v>SE</v>
          </cell>
          <cell r="J5">
            <v>17.64</v>
          </cell>
          <cell r="K5">
            <v>0</v>
          </cell>
        </row>
        <row r="6">
          <cell r="B6">
            <v>29.414285714285718</v>
          </cell>
          <cell r="C6">
            <v>33.700000000000003</v>
          </cell>
          <cell r="D6">
            <v>24.8</v>
          </cell>
          <cell r="E6">
            <v>72.214285714285708</v>
          </cell>
          <cell r="F6">
            <v>92</v>
          </cell>
          <cell r="G6">
            <v>51</v>
          </cell>
          <cell r="H6">
            <v>4.32</v>
          </cell>
          <cell r="I6" t="str">
            <v>O</v>
          </cell>
          <cell r="J6">
            <v>19.440000000000001</v>
          </cell>
          <cell r="K6">
            <v>0</v>
          </cell>
        </row>
        <row r="7">
          <cell r="B7">
            <v>25.984615384615381</v>
          </cell>
          <cell r="C7">
            <v>29.7</v>
          </cell>
          <cell r="D7">
            <v>23</v>
          </cell>
          <cell r="E7">
            <v>80.230769230769226</v>
          </cell>
          <cell r="F7">
            <v>94</v>
          </cell>
          <cell r="G7">
            <v>62</v>
          </cell>
          <cell r="H7">
            <v>7.5600000000000005</v>
          </cell>
          <cell r="I7" t="str">
            <v>N</v>
          </cell>
          <cell r="J7">
            <v>22.32</v>
          </cell>
          <cell r="K7">
            <v>0</v>
          </cell>
        </row>
        <row r="8">
          <cell r="B8">
            <v>28.023529411764706</v>
          </cell>
          <cell r="C8">
            <v>33</v>
          </cell>
          <cell r="D8">
            <v>23.2</v>
          </cell>
          <cell r="E8">
            <v>74.352941176470594</v>
          </cell>
          <cell r="F8">
            <v>94</v>
          </cell>
          <cell r="G8">
            <v>54</v>
          </cell>
          <cell r="H8">
            <v>11.520000000000001</v>
          </cell>
          <cell r="I8" t="str">
            <v>N</v>
          </cell>
          <cell r="J8">
            <v>32.04</v>
          </cell>
          <cell r="K8">
            <v>0</v>
          </cell>
        </row>
        <row r="9">
          <cell r="B9">
            <v>26.142105263157898</v>
          </cell>
          <cell r="C9">
            <v>33.200000000000003</v>
          </cell>
          <cell r="D9">
            <v>22.7</v>
          </cell>
          <cell r="E9">
            <v>84.315789473684205</v>
          </cell>
          <cell r="F9">
            <v>95</v>
          </cell>
          <cell r="G9">
            <v>59</v>
          </cell>
          <cell r="H9">
            <v>7.5600000000000005</v>
          </cell>
          <cell r="I9" t="str">
            <v>NE</v>
          </cell>
          <cell r="J9">
            <v>26.64</v>
          </cell>
          <cell r="K9">
            <v>34</v>
          </cell>
        </row>
        <row r="10">
          <cell r="B10">
            <v>21.46</v>
          </cell>
          <cell r="C10">
            <v>23.8</v>
          </cell>
          <cell r="D10">
            <v>19.7</v>
          </cell>
          <cell r="E10">
            <v>86.86666666666666</v>
          </cell>
          <cell r="F10">
            <v>95</v>
          </cell>
          <cell r="G10">
            <v>74</v>
          </cell>
          <cell r="H10">
            <v>4.6800000000000006</v>
          </cell>
          <cell r="I10" t="str">
            <v>S</v>
          </cell>
          <cell r="J10">
            <v>19.8</v>
          </cell>
          <cell r="K10">
            <v>3.2</v>
          </cell>
        </row>
        <row r="11">
          <cell r="B11">
            <v>23.876923076923081</v>
          </cell>
          <cell r="C11">
            <v>27.8</v>
          </cell>
          <cell r="D11">
            <v>20.2</v>
          </cell>
          <cell r="E11">
            <v>72.92307692307692</v>
          </cell>
          <cell r="F11">
            <v>88</v>
          </cell>
          <cell r="G11">
            <v>59</v>
          </cell>
          <cell r="H11">
            <v>3.9600000000000004</v>
          </cell>
          <cell r="I11" t="str">
            <v>S</v>
          </cell>
          <cell r="J11">
            <v>15.48</v>
          </cell>
          <cell r="K11">
            <v>0</v>
          </cell>
        </row>
        <row r="12">
          <cell r="B12">
            <v>22.527272727272731</v>
          </cell>
          <cell r="C12">
            <v>29.7</v>
          </cell>
          <cell r="D12">
            <v>16.600000000000001</v>
          </cell>
          <cell r="E12">
            <v>73.227272727272734</v>
          </cell>
          <cell r="F12">
            <v>96</v>
          </cell>
          <cell r="G12">
            <v>43</v>
          </cell>
          <cell r="H12">
            <v>6.84</v>
          </cell>
          <cell r="I12" t="str">
            <v>S</v>
          </cell>
          <cell r="J12">
            <v>15.48</v>
          </cell>
          <cell r="K12">
            <v>0</v>
          </cell>
        </row>
        <row r="13">
          <cell r="B13">
            <v>23.428571428571427</v>
          </cell>
          <cell r="C13">
            <v>31.6</v>
          </cell>
          <cell r="D13">
            <v>16.2</v>
          </cell>
          <cell r="E13">
            <v>73.238095238095241</v>
          </cell>
          <cell r="F13">
            <v>96</v>
          </cell>
          <cell r="G13">
            <v>45</v>
          </cell>
          <cell r="H13">
            <v>11.879999999999999</v>
          </cell>
          <cell r="I13" t="str">
            <v>SO</v>
          </cell>
          <cell r="J13">
            <v>27</v>
          </cell>
          <cell r="K13">
            <v>0</v>
          </cell>
        </row>
        <row r="14">
          <cell r="B14">
            <v>26.763157894736842</v>
          </cell>
          <cell r="C14">
            <v>33.200000000000003</v>
          </cell>
          <cell r="D14">
            <v>19.899999999999999</v>
          </cell>
          <cell r="E14">
            <v>68.736842105263165</v>
          </cell>
          <cell r="F14">
            <v>95</v>
          </cell>
          <cell r="G14">
            <v>41</v>
          </cell>
          <cell r="H14">
            <v>8.64</v>
          </cell>
          <cell r="I14" t="str">
            <v>SE</v>
          </cell>
          <cell r="J14">
            <v>23.759999999999998</v>
          </cell>
          <cell r="K14">
            <v>0</v>
          </cell>
        </row>
        <row r="15">
          <cell r="B15">
            <v>25.617647058823529</v>
          </cell>
          <cell r="C15">
            <v>30</v>
          </cell>
          <cell r="D15">
            <v>22.4</v>
          </cell>
          <cell r="E15">
            <v>74.470588235294116</v>
          </cell>
          <cell r="F15">
            <v>88</v>
          </cell>
          <cell r="G15">
            <v>56</v>
          </cell>
          <cell r="H15">
            <v>2.8800000000000003</v>
          </cell>
          <cell r="I15" t="str">
            <v>O</v>
          </cell>
          <cell r="J15">
            <v>12.96</v>
          </cell>
          <cell r="K15">
            <v>0</v>
          </cell>
        </row>
        <row r="16">
          <cell r="B16">
            <v>28.333333333333329</v>
          </cell>
          <cell r="C16">
            <v>33.200000000000003</v>
          </cell>
          <cell r="D16">
            <v>22.4</v>
          </cell>
          <cell r="E16">
            <v>63.866666666666667</v>
          </cell>
          <cell r="F16">
            <v>92</v>
          </cell>
          <cell r="G16">
            <v>43</v>
          </cell>
          <cell r="H16">
            <v>5.04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28.606250000000003</v>
          </cell>
          <cell r="C17">
            <v>33.5</v>
          </cell>
          <cell r="D17">
            <v>23</v>
          </cell>
          <cell r="E17">
            <v>69</v>
          </cell>
          <cell r="F17">
            <v>93</v>
          </cell>
          <cell r="G17">
            <v>47</v>
          </cell>
          <cell r="H17">
            <v>6.48</v>
          </cell>
          <cell r="I17" t="str">
            <v>N</v>
          </cell>
          <cell r="J17">
            <v>23.759999999999998</v>
          </cell>
          <cell r="K17">
            <v>0</v>
          </cell>
        </row>
        <row r="18">
          <cell r="B18">
            <v>29.543750000000003</v>
          </cell>
          <cell r="C18">
            <v>34.5</v>
          </cell>
          <cell r="D18">
            <v>24.3</v>
          </cell>
          <cell r="E18">
            <v>70.25</v>
          </cell>
          <cell r="F18">
            <v>95</v>
          </cell>
          <cell r="G18">
            <v>46</v>
          </cell>
          <cell r="H18">
            <v>3.9600000000000004</v>
          </cell>
          <cell r="I18" t="str">
            <v>SE</v>
          </cell>
          <cell r="J18">
            <v>17.28</v>
          </cell>
          <cell r="K18">
            <v>0</v>
          </cell>
        </row>
        <row r="19">
          <cell r="B19">
            <v>29.400000000000006</v>
          </cell>
          <cell r="C19">
            <v>34.6</v>
          </cell>
          <cell r="D19">
            <v>24.4</v>
          </cell>
          <cell r="E19">
            <v>68.75</v>
          </cell>
          <cell r="F19">
            <v>90</v>
          </cell>
          <cell r="G19">
            <v>47</v>
          </cell>
          <cell r="H19">
            <v>5.7600000000000007</v>
          </cell>
          <cell r="I19" t="str">
            <v>NE</v>
          </cell>
          <cell r="J19">
            <v>18.720000000000002</v>
          </cell>
          <cell r="K19">
            <v>0</v>
          </cell>
        </row>
        <row r="20">
          <cell r="B20">
            <v>29.064285714285713</v>
          </cell>
          <cell r="C20">
            <v>33.799999999999997</v>
          </cell>
          <cell r="D20">
            <v>24.3</v>
          </cell>
          <cell r="E20">
            <v>70.714285714285708</v>
          </cell>
          <cell r="F20">
            <v>88</v>
          </cell>
          <cell r="G20">
            <v>48</v>
          </cell>
          <cell r="H20">
            <v>2.8800000000000003</v>
          </cell>
          <cell r="I20" t="str">
            <v>S</v>
          </cell>
          <cell r="J20">
            <v>15.48</v>
          </cell>
          <cell r="K20">
            <v>0</v>
          </cell>
        </row>
        <row r="21">
          <cell r="B21">
            <v>28.966666666666672</v>
          </cell>
          <cell r="C21">
            <v>34.200000000000003</v>
          </cell>
          <cell r="D21">
            <v>23.5</v>
          </cell>
          <cell r="E21">
            <v>66.533333333333331</v>
          </cell>
          <cell r="F21">
            <v>92</v>
          </cell>
          <cell r="G21">
            <v>45</v>
          </cell>
          <cell r="H21">
            <v>10.8</v>
          </cell>
          <cell r="I21" t="str">
            <v>S</v>
          </cell>
          <cell r="J21">
            <v>21.96</v>
          </cell>
          <cell r="K21">
            <v>0</v>
          </cell>
        </row>
        <row r="22">
          <cell r="B22">
            <v>28.747058823529411</v>
          </cell>
          <cell r="C22">
            <v>34.5</v>
          </cell>
          <cell r="D22">
            <v>23.7</v>
          </cell>
          <cell r="E22">
            <v>67.17647058823529</v>
          </cell>
          <cell r="F22">
            <v>93</v>
          </cell>
          <cell r="G22">
            <v>44</v>
          </cell>
          <cell r="H22">
            <v>10.8</v>
          </cell>
          <cell r="I22" t="str">
            <v>L</v>
          </cell>
          <cell r="J22">
            <v>22.68</v>
          </cell>
          <cell r="K22">
            <v>0</v>
          </cell>
        </row>
        <row r="23">
          <cell r="B23">
            <v>30.1875</v>
          </cell>
          <cell r="C23">
            <v>35.1</v>
          </cell>
          <cell r="D23">
            <v>24.7</v>
          </cell>
          <cell r="E23">
            <v>66.0625</v>
          </cell>
          <cell r="F23">
            <v>88</v>
          </cell>
          <cell r="G23">
            <v>44</v>
          </cell>
          <cell r="H23">
            <v>8.2799999999999994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30.333333333333332</v>
          </cell>
          <cell r="C24">
            <v>35.4</v>
          </cell>
          <cell r="D24">
            <v>24.1</v>
          </cell>
          <cell r="E24">
            <v>67</v>
          </cell>
          <cell r="F24">
            <v>91</v>
          </cell>
          <cell r="G24">
            <v>47</v>
          </cell>
          <cell r="H24">
            <v>9.7200000000000006</v>
          </cell>
          <cell r="I24" t="str">
            <v>NO</v>
          </cell>
          <cell r="J24">
            <v>24.12</v>
          </cell>
          <cell r="K24">
            <v>0</v>
          </cell>
        </row>
        <row r="25">
          <cell r="B25">
            <v>26.406666666666663</v>
          </cell>
          <cell r="C25">
            <v>32.700000000000003</v>
          </cell>
          <cell r="D25">
            <v>23</v>
          </cell>
          <cell r="E25">
            <v>83.066666666666663</v>
          </cell>
          <cell r="F25">
            <v>93</v>
          </cell>
          <cell r="G25">
            <v>61</v>
          </cell>
          <cell r="H25">
            <v>6.84</v>
          </cell>
          <cell r="I25" t="str">
            <v>SE</v>
          </cell>
          <cell r="J25">
            <v>44.64</v>
          </cell>
          <cell r="K25">
            <v>24.6</v>
          </cell>
        </row>
        <row r="26">
          <cell r="B26">
            <v>23.55</v>
          </cell>
          <cell r="C26">
            <v>25.2</v>
          </cell>
          <cell r="D26">
            <v>22.2</v>
          </cell>
          <cell r="E26">
            <v>89.25</v>
          </cell>
          <cell r="F26">
            <v>94</v>
          </cell>
          <cell r="G26">
            <v>78</v>
          </cell>
          <cell r="H26">
            <v>9.3600000000000012</v>
          </cell>
          <cell r="I26" t="str">
            <v>SE</v>
          </cell>
          <cell r="J26">
            <v>18.36</v>
          </cell>
          <cell r="K26">
            <v>4.5999999999999996</v>
          </cell>
        </row>
        <row r="27">
          <cell r="B27">
            <v>27.25833333333334</v>
          </cell>
          <cell r="C27">
            <v>29.9</v>
          </cell>
          <cell r="D27">
            <v>23.8</v>
          </cell>
          <cell r="E27">
            <v>76.25</v>
          </cell>
          <cell r="F27">
            <v>92</v>
          </cell>
          <cell r="G27">
            <v>62</v>
          </cell>
          <cell r="H27">
            <v>3.6</v>
          </cell>
          <cell r="I27" t="str">
            <v>NO</v>
          </cell>
          <cell r="J27">
            <v>14.76</v>
          </cell>
          <cell r="K27">
            <v>0</v>
          </cell>
        </row>
        <row r="28">
          <cell r="B28">
            <v>28.658823529411766</v>
          </cell>
          <cell r="C28">
            <v>34.5</v>
          </cell>
          <cell r="D28">
            <v>23.1</v>
          </cell>
          <cell r="E28">
            <v>72.705882352941174</v>
          </cell>
          <cell r="F28">
            <v>95</v>
          </cell>
          <cell r="G28">
            <v>45</v>
          </cell>
          <cell r="H28">
            <v>3.6</v>
          </cell>
          <cell r="I28" t="str">
            <v>NO</v>
          </cell>
          <cell r="J28">
            <v>16.2</v>
          </cell>
          <cell r="K28">
            <v>0</v>
          </cell>
        </row>
        <row r="29">
          <cell r="B29">
            <v>29.629411764705885</v>
          </cell>
          <cell r="C29">
            <v>34.5</v>
          </cell>
          <cell r="D29">
            <v>24.3</v>
          </cell>
          <cell r="E29">
            <v>68.588235294117652</v>
          </cell>
          <cell r="F29">
            <v>92</v>
          </cell>
          <cell r="G29">
            <v>47</v>
          </cell>
          <cell r="H29">
            <v>9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30.006249999999998</v>
          </cell>
          <cell r="C30">
            <v>34.799999999999997</v>
          </cell>
          <cell r="D30">
            <v>24.4</v>
          </cell>
          <cell r="E30">
            <v>68.1875</v>
          </cell>
          <cell r="F30">
            <v>91</v>
          </cell>
          <cell r="G30">
            <v>45</v>
          </cell>
          <cell r="H30">
            <v>8.2799999999999994</v>
          </cell>
          <cell r="I30" t="str">
            <v>N</v>
          </cell>
          <cell r="J30">
            <v>22.32</v>
          </cell>
          <cell r="K30">
            <v>0</v>
          </cell>
        </row>
        <row r="31">
          <cell r="B31">
            <v>28.614285714285721</v>
          </cell>
          <cell r="C31">
            <v>34.5</v>
          </cell>
          <cell r="D31">
            <v>23.5</v>
          </cell>
          <cell r="E31">
            <v>73.928571428571431</v>
          </cell>
          <cell r="F31">
            <v>94</v>
          </cell>
          <cell r="G31">
            <v>47</v>
          </cell>
          <cell r="H31">
            <v>9.7200000000000006</v>
          </cell>
          <cell r="I31" t="str">
            <v>L</v>
          </cell>
          <cell r="J31">
            <v>35.64</v>
          </cell>
          <cell r="K31">
            <v>8.1999999999999993</v>
          </cell>
        </row>
        <row r="32">
          <cell r="B32">
            <v>27.030769230769234</v>
          </cell>
          <cell r="C32">
            <v>30.4</v>
          </cell>
          <cell r="D32">
            <v>23.6</v>
          </cell>
          <cell r="E32">
            <v>75.769230769230774</v>
          </cell>
          <cell r="F32">
            <v>95</v>
          </cell>
          <cell r="G32">
            <v>60</v>
          </cell>
          <cell r="H32">
            <v>7.5600000000000005</v>
          </cell>
          <cell r="I32" t="str">
            <v>NO</v>
          </cell>
          <cell r="J32">
            <v>19.8</v>
          </cell>
          <cell r="K32">
            <v>0.2</v>
          </cell>
        </row>
        <row r="33">
          <cell r="B33">
            <v>28.056249999999999</v>
          </cell>
          <cell r="C33">
            <v>33.299999999999997</v>
          </cell>
          <cell r="D33">
            <v>22.1</v>
          </cell>
          <cell r="E33">
            <v>72.125</v>
          </cell>
          <cell r="F33">
            <v>92</v>
          </cell>
          <cell r="G33">
            <v>52</v>
          </cell>
          <cell r="H33">
            <v>7.9200000000000008</v>
          </cell>
          <cell r="I33" t="str">
            <v>NO</v>
          </cell>
          <cell r="J33">
            <v>25.56</v>
          </cell>
          <cell r="K33">
            <v>0</v>
          </cell>
        </row>
        <row r="34">
          <cell r="B34">
            <v>28.111764705882354</v>
          </cell>
          <cell r="C34">
            <v>34.299999999999997</v>
          </cell>
          <cell r="D34">
            <v>22.6</v>
          </cell>
          <cell r="E34">
            <v>74</v>
          </cell>
          <cell r="F34">
            <v>95</v>
          </cell>
          <cell r="G34">
            <v>48</v>
          </cell>
          <cell r="H34">
            <v>9.7200000000000006</v>
          </cell>
          <cell r="I34" t="str">
            <v>NO</v>
          </cell>
          <cell r="J34">
            <v>35.64</v>
          </cell>
          <cell r="K34">
            <v>24.6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25.441666666666666</v>
          </cell>
          <cell r="C5">
            <v>32</v>
          </cell>
          <cell r="D5">
            <v>20.2</v>
          </cell>
          <cell r="E5">
            <v>62.25</v>
          </cell>
          <cell r="F5">
            <v>82</v>
          </cell>
          <cell r="G5">
            <v>40</v>
          </cell>
          <cell r="H5">
            <v>12.24</v>
          </cell>
          <cell r="I5" t="str">
            <v>SE</v>
          </cell>
          <cell r="J5">
            <v>24.48</v>
          </cell>
          <cell r="K5">
            <v>0</v>
          </cell>
        </row>
        <row r="6">
          <cell r="B6">
            <v>24.224999999999998</v>
          </cell>
          <cell r="C6">
            <v>30.4</v>
          </cell>
          <cell r="D6">
            <v>21.7</v>
          </cell>
          <cell r="E6">
            <v>78.833333333333329</v>
          </cell>
          <cell r="F6">
            <v>90</v>
          </cell>
          <cell r="G6">
            <v>55</v>
          </cell>
          <cell r="H6">
            <v>11.16</v>
          </cell>
          <cell r="I6" t="str">
            <v>L</v>
          </cell>
          <cell r="J6">
            <v>35.28</v>
          </cell>
          <cell r="K6">
            <v>13.6</v>
          </cell>
        </row>
        <row r="7">
          <cell r="B7">
            <v>23.354166666666661</v>
          </cell>
          <cell r="C7">
            <v>27.2</v>
          </cell>
          <cell r="D7">
            <v>21.1</v>
          </cell>
          <cell r="E7">
            <v>83.041666666666671</v>
          </cell>
          <cell r="F7">
            <v>96</v>
          </cell>
          <cell r="G7">
            <v>59</v>
          </cell>
          <cell r="H7">
            <v>23.040000000000003</v>
          </cell>
          <cell r="I7" t="str">
            <v>S</v>
          </cell>
          <cell r="J7">
            <v>38.519999999999996</v>
          </cell>
          <cell r="K7">
            <v>8</v>
          </cell>
        </row>
        <row r="8">
          <cell r="B8">
            <v>24.662499999999994</v>
          </cell>
          <cell r="C8">
            <v>30.6</v>
          </cell>
          <cell r="D8">
            <v>20.7</v>
          </cell>
          <cell r="E8">
            <v>79.083333333333329</v>
          </cell>
          <cell r="F8">
            <v>97</v>
          </cell>
          <cell r="G8">
            <v>47</v>
          </cell>
          <cell r="H8">
            <v>14.76</v>
          </cell>
          <cell r="I8" t="str">
            <v>N</v>
          </cell>
          <cell r="J8">
            <v>29.880000000000003</v>
          </cell>
          <cell r="K8">
            <v>0</v>
          </cell>
        </row>
        <row r="9">
          <cell r="B9">
            <v>24.704166666666666</v>
          </cell>
          <cell r="C9">
            <v>30</v>
          </cell>
          <cell r="D9">
            <v>21.1</v>
          </cell>
          <cell r="E9">
            <v>80</v>
          </cell>
          <cell r="F9">
            <v>95</v>
          </cell>
          <cell r="G9">
            <v>58</v>
          </cell>
          <cell r="H9">
            <v>22.68</v>
          </cell>
          <cell r="I9" t="str">
            <v>NO</v>
          </cell>
          <cell r="J9">
            <v>44.28</v>
          </cell>
          <cell r="K9">
            <v>0</v>
          </cell>
        </row>
        <row r="10">
          <cell r="B10">
            <v>22.079166666666669</v>
          </cell>
          <cell r="C10">
            <v>25.1</v>
          </cell>
          <cell r="D10">
            <v>19.399999999999999</v>
          </cell>
          <cell r="E10">
            <v>91.708333333333329</v>
          </cell>
          <cell r="F10">
            <v>98</v>
          </cell>
          <cell r="G10">
            <v>78</v>
          </cell>
          <cell r="H10">
            <v>17.64</v>
          </cell>
          <cell r="I10" t="str">
            <v>O</v>
          </cell>
          <cell r="J10">
            <v>25.56</v>
          </cell>
          <cell r="K10">
            <v>4.4000000000000004</v>
          </cell>
        </row>
        <row r="11">
          <cell r="B11">
            <v>20.3</v>
          </cell>
          <cell r="C11">
            <v>24.5</v>
          </cell>
          <cell r="D11">
            <v>18</v>
          </cell>
          <cell r="E11">
            <v>92.708333333333329</v>
          </cell>
          <cell r="F11">
            <v>100</v>
          </cell>
          <cell r="G11">
            <v>74</v>
          </cell>
          <cell r="H11">
            <v>18</v>
          </cell>
          <cell r="I11" t="str">
            <v>SO</v>
          </cell>
          <cell r="J11">
            <v>27.36</v>
          </cell>
          <cell r="K11">
            <v>0.8</v>
          </cell>
        </row>
        <row r="12">
          <cell r="B12">
            <v>20.904166666666665</v>
          </cell>
          <cell r="C12">
            <v>25.3</v>
          </cell>
          <cell r="D12">
            <v>17.600000000000001</v>
          </cell>
          <cell r="E12">
            <v>83.916666666666671</v>
          </cell>
          <cell r="F12">
            <v>97</v>
          </cell>
          <cell r="G12">
            <v>65</v>
          </cell>
          <cell r="H12">
            <v>12.6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21.941666666666674</v>
          </cell>
          <cell r="C13">
            <v>28.2</v>
          </cell>
          <cell r="D13">
            <v>17.899999999999999</v>
          </cell>
          <cell r="E13">
            <v>75.625</v>
          </cell>
          <cell r="F13">
            <v>90</v>
          </cell>
          <cell r="G13">
            <v>54</v>
          </cell>
          <cell r="H13">
            <v>11.879999999999999</v>
          </cell>
          <cell r="I13" t="str">
            <v>S</v>
          </cell>
          <cell r="J13">
            <v>24.48</v>
          </cell>
          <cell r="K13">
            <v>0</v>
          </cell>
        </row>
        <row r="14">
          <cell r="B14">
            <v>24.137500000000003</v>
          </cell>
          <cell r="C14">
            <v>30.1</v>
          </cell>
          <cell r="D14">
            <v>19.5</v>
          </cell>
          <cell r="E14">
            <v>75.125</v>
          </cell>
          <cell r="F14">
            <v>93</v>
          </cell>
          <cell r="G14">
            <v>51</v>
          </cell>
          <cell r="H14">
            <v>14.76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23.529166666666665</v>
          </cell>
          <cell r="C15">
            <v>29</v>
          </cell>
          <cell r="D15">
            <v>20.399999999999999</v>
          </cell>
          <cell r="E15">
            <v>74.916666666666671</v>
          </cell>
          <cell r="F15">
            <v>91</v>
          </cell>
          <cell r="G15">
            <v>55</v>
          </cell>
          <cell r="H15">
            <v>11.16</v>
          </cell>
          <cell r="I15" t="str">
            <v>L</v>
          </cell>
          <cell r="J15">
            <v>23.759999999999998</v>
          </cell>
          <cell r="K15">
            <v>0</v>
          </cell>
        </row>
        <row r="16">
          <cell r="B16">
            <v>23.429166666666664</v>
          </cell>
          <cell r="C16">
            <v>29.7</v>
          </cell>
          <cell r="D16">
            <v>20</v>
          </cell>
          <cell r="E16">
            <v>80.5</v>
          </cell>
          <cell r="F16">
            <v>95</v>
          </cell>
          <cell r="G16">
            <v>54</v>
          </cell>
          <cell r="H16">
            <v>10.8</v>
          </cell>
          <cell r="I16" t="str">
            <v>L</v>
          </cell>
          <cell r="J16">
            <v>25.56</v>
          </cell>
          <cell r="K16">
            <v>0.2</v>
          </cell>
        </row>
        <row r="17">
          <cell r="B17">
            <v>22.958333333333332</v>
          </cell>
          <cell r="C17">
            <v>27.7</v>
          </cell>
          <cell r="D17">
            <v>20.9</v>
          </cell>
          <cell r="E17">
            <v>89.416666666666671</v>
          </cell>
          <cell r="F17">
            <v>97</v>
          </cell>
          <cell r="G17">
            <v>68</v>
          </cell>
          <cell r="H17">
            <v>11.16</v>
          </cell>
          <cell r="I17" t="str">
            <v>L</v>
          </cell>
          <cell r="J17">
            <v>25.56</v>
          </cell>
          <cell r="K17">
            <v>29.4</v>
          </cell>
        </row>
        <row r="18">
          <cell r="B18">
            <v>23.766666666666662</v>
          </cell>
          <cell r="C18">
            <v>30</v>
          </cell>
          <cell r="D18">
            <v>21</v>
          </cell>
          <cell r="E18">
            <v>86.958333333333329</v>
          </cell>
          <cell r="F18">
            <v>99</v>
          </cell>
          <cell r="G18">
            <v>59</v>
          </cell>
          <cell r="H18">
            <v>13.32</v>
          </cell>
          <cell r="I18" t="str">
            <v>L</v>
          </cell>
          <cell r="J18">
            <v>43.56</v>
          </cell>
          <cell r="K18">
            <v>0.2</v>
          </cell>
        </row>
        <row r="19">
          <cell r="B19">
            <v>24.441666666666666</v>
          </cell>
          <cell r="C19">
            <v>29.6</v>
          </cell>
          <cell r="D19">
            <v>20.5</v>
          </cell>
          <cell r="E19">
            <v>81.666666666666671</v>
          </cell>
          <cell r="F19">
            <v>96</v>
          </cell>
          <cell r="G19">
            <v>59</v>
          </cell>
          <cell r="H19">
            <v>9</v>
          </cell>
          <cell r="I19" t="str">
            <v>L</v>
          </cell>
          <cell r="J19">
            <v>19.079999999999998</v>
          </cell>
          <cell r="K19">
            <v>0</v>
          </cell>
        </row>
        <row r="20">
          <cell r="B20">
            <v>24.504166666666663</v>
          </cell>
          <cell r="C20">
            <v>30.4</v>
          </cell>
          <cell r="D20">
            <v>20.399999999999999</v>
          </cell>
          <cell r="E20">
            <v>82.666666666666671</v>
          </cell>
          <cell r="F20">
            <v>97</v>
          </cell>
          <cell r="G20">
            <v>54</v>
          </cell>
          <cell r="H20">
            <v>18.36</v>
          </cell>
          <cell r="I20" t="str">
            <v>L</v>
          </cell>
          <cell r="J20">
            <v>29.16</v>
          </cell>
          <cell r="K20">
            <v>0.2</v>
          </cell>
        </row>
        <row r="21">
          <cell r="B21">
            <v>24.174999999999994</v>
          </cell>
          <cell r="C21">
            <v>30.6</v>
          </cell>
          <cell r="D21">
            <v>19.5</v>
          </cell>
          <cell r="E21">
            <v>80.166666666666671</v>
          </cell>
          <cell r="F21">
            <v>97</v>
          </cell>
          <cell r="G21">
            <v>49</v>
          </cell>
          <cell r="H21">
            <v>9.3600000000000012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23.616666666666664</v>
          </cell>
          <cell r="C22">
            <v>30.8</v>
          </cell>
          <cell r="D22">
            <v>19.600000000000001</v>
          </cell>
          <cell r="E22">
            <v>81.916666666666671</v>
          </cell>
          <cell r="F22">
            <v>96</v>
          </cell>
          <cell r="G22">
            <v>50</v>
          </cell>
          <cell r="H22">
            <v>14.04</v>
          </cell>
          <cell r="I22" t="str">
            <v>O</v>
          </cell>
          <cell r="J22">
            <v>28.08</v>
          </cell>
          <cell r="K22">
            <v>0</v>
          </cell>
        </row>
        <row r="23">
          <cell r="B23">
            <v>24.25</v>
          </cell>
          <cell r="C23">
            <v>31.2</v>
          </cell>
          <cell r="D23">
            <v>20.7</v>
          </cell>
          <cell r="E23">
            <v>79.958333333333329</v>
          </cell>
          <cell r="F23">
            <v>92</v>
          </cell>
          <cell r="G23">
            <v>49</v>
          </cell>
          <cell r="H23">
            <v>14.4</v>
          </cell>
          <cell r="I23" t="str">
            <v>L</v>
          </cell>
          <cell r="J23">
            <v>28.8</v>
          </cell>
          <cell r="K23">
            <v>0.4</v>
          </cell>
        </row>
        <row r="24">
          <cell r="B24">
            <v>24.733333333333334</v>
          </cell>
          <cell r="C24">
            <v>31.1</v>
          </cell>
          <cell r="D24">
            <v>20.3</v>
          </cell>
          <cell r="E24">
            <v>76.041666666666671</v>
          </cell>
          <cell r="F24">
            <v>93</v>
          </cell>
          <cell r="G24">
            <v>49</v>
          </cell>
          <cell r="H24">
            <v>12.96</v>
          </cell>
          <cell r="I24" t="str">
            <v>L</v>
          </cell>
          <cell r="J24">
            <v>25.92</v>
          </cell>
          <cell r="K24">
            <v>0</v>
          </cell>
        </row>
        <row r="25">
          <cell r="B25">
            <v>25.224999999999998</v>
          </cell>
          <cell r="C25">
            <v>31.2</v>
          </cell>
          <cell r="D25">
            <v>20.3</v>
          </cell>
          <cell r="E25">
            <v>77.125</v>
          </cell>
          <cell r="F25">
            <v>95</v>
          </cell>
          <cell r="G25">
            <v>50</v>
          </cell>
          <cell r="H25">
            <v>11.16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21.720833333333335</v>
          </cell>
          <cell r="C26">
            <v>25</v>
          </cell>
          <cell r="D26">
            <v>19.2</v>
          </cell>
          <cell r="E26">
            <v>90.833333333333329</v>
          </cell>
          <cell r="F26">
            <v>97</v>
          </cell>
          <cell r="G26">
            <v>77</v>
          </cell>
          <cell r="H26">
            <v>11.879999999999999</v>
          </cell>
          <cell r="I26" t="str">
            <v>L</v>
          </cell>
          <cell r="J26">
            <v>34.56</v>
          </cell>
          <cell r="K26">
            <v>54.000000000000007</v>
          </cell>
        </row>
        <row r="27">
          <cell r="B27">
            <v>23.366666666666674</v>
          </cell>
          <cell r="C27">
            <v>28.7</v>
          </cell>
          <cell r="D27">
            <v>20.6</v>
          </cell>
          <cell r="E27">
            <v>82.541666666666671</v>
          </cell>
          <cell r="F27">
            <v>96</v>
          </cell>
          <cell r="G27">
            <v>58</v>
          </cell>
          <cell r="H27">
            <v>9.7200000000000006</v>
          </cell>
          <cell r="I27" t="str">
            <v>L</v>
          </cell>
          <cell r="J27">
            <v>19.8</v>
          </cell>
          <cell r="K27">
            <v>0</v>
          </cell>
        </row>
        <row r="28">
          <cell r="B28">
            <v>25.054166666666664</v>
          </cell>
          <cell r="C28">
            <v>30.7</v>
          </cell>
          <cell r="D28">
            <v>20.7</v>
          </cell>
          <cell r="E28">
            <v>75.666666666666671</v>
          </cell>
          <cell r="F28">
            <v>93</v>
          </cell>
          <cell r="G28">
            <v>48</v>
          </cell>
          <cell r="H28">
            <v>14.04</v>
          </cell>
          <cell r="I28" t="str">
            <v>L</v>
          </cell>
          <cell r="J28">
            <v>24.840000000000003</v>
          </cell>
          <cell r="K28">
            <v>0</v>
          </cell>
        </row>
        <row r="29">
          <cell r="B29">
            <v>25.041666666666671</v>
          </cell>
          <cell r="C29">
            <v>31</v>
          </cell>
          <cell r="D29">
            <v>21.2</v>
          </cell>
          <cell r="E29">
            <v>77.625</v>
          </cell>
          <cell r="F29">
            <v>92</v>
          </cell>
          <cell r="G29">
            <v>48</v>
          </cell>
          <cell r="H29">
            <v>10.8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25.149999999999995</v>
          </cell>
          <cell r="C30">
            <v>30.7</v>
          </cell>
          <cell r="D30">
            <v>20.7</v>
          </cell>
          <cell r="E30">
            <v>73.25</v>
          </cell>
          <cell r="F30">
            <v>92</v>
          </cell>
          <cell r="G30">
            <v>44</v>
          </cell>
          <cell r="H30">
            <v>15.48</v>
          </cell>
          <cell r="I30" t="str">
            <v>NE</v>
          </cell>
          <cell r="J30">
            <v>27</v>
          </cell>
          <cell r="K30">
            <v>0</v>
          </cell>
        </row>
        <row r="31">
          <cell r="B31">
            <v>24.75</v>
          </cell>
          <cell r="C31">
            <v>31.1</v>
          </cell>
          <cell r="D31">
            <v>20</v>
          </cell>
          <cell r="E31">
            <v>70.666666666666671</v>
          </cell>
          <cell r="F31">
            <v>90</v>
          </cell>
          <cell r="G31">
            <v>42</v>
          </cell>
          <cell r="H31">
            <v>12.24</v>
          </cell>
          <cell r="I31" t="str">
            <v>N</v>
          </cell>
          <cell r="J31">
            <v>34.92</v>
          </cell>
          <cell r="K31">
            <v>0</v>
          </cell>
        </row>
        <row r="32">
          <cell r="B32">
            <v>22.8</v>
          </cell>
          <cell r="C32">
            <v>28</v>
          </cell>
          <cell r="D32">
            <v>19.3</v>
          </cell>
          <cell r="E32">
            <v>88.875</v>
          </cell>
          <cell r="F32">
            <v>98</v>
          </cell>
          <cell r="G32">
            <v>67</v>
          </cell>
          <cell r="H32">
            <v>18.720000000000002</v>
          </cell>
          <cell r="I32" t="str">
            <v>O</v>
          </cell>
          <cell r="J32">
            <v>33.119999999999997</v>
          </cell>
          <cell r="K32">
            <v>0.6</v>
          </cell>
        </row>
        <row r="33">
          <cell r="B33">
            <v>22.541666666666668</v>
          </cell>
          <cell r="C33">
            <v>29.1</v>
          </cell>
          <cell r="D33">
            <v>17.899999999999999</v>
          </cell>
          <cell r="E33">
            <v>86.458333333333329</v>
          </cell>
          <cell r="F33">
            <v>99</v>
          </cell>
          <cell r="G33">
            <v>60</v>
          </cell>
          <cell r="H33">
            <v>8.64</v>
          </cell>
          <cell r="I33" t="str">
            <v>S</v>
          </cell>
          <cell r="J33">
            <v>17.28</v>
          </cell>
          <cell r="K33">
            <v>8.4</v>
          </cell>
        </row>
        <row r="34">
          <cell r="B34">
            <v>23.412500000000005</v>
          </cell>
          <cell r="C34">
            <v>29.9</v>
          </cell>
          <cell r="D34">
            <v>20</v>
          </cell>
          <cell r="E34">
            <v>82.708333333333329</v>
          </cell>
          <cell r="F34">
            <v>96</v>
          </cell>
          <cell r="G34">
            <v>57</v>
          </cell>
          <cell r="H34">
            <v>16.2</v>
          </cell>
          <cell r="I34" t="str">
            <v>L</v>
          </cell>
          <cell r="J34">
            <v>32.76</v>
          </cell>
          <cell r="K34">
            <v>5.2000000000000011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26.208333333333332</v>
          </cell>
          <cell r="C5">
            <v>33.799999999999997</v>
          </cell>
          <cell r="D5">
            <v>20.6</v>
          </cell>
          <cell r="E5">
            <v>67.708333333333329</v>
          </cell>
          <cell r="F5">
            <v>90</v>
          </cell>
          <cell r="G5">
            <v>39</v>
          </cell>
          <cell r="H5">
            <v>17.28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25.879166666666663</v>
          </cell>
          <cell r="C6">
            <v>31.4</v>
          </cell>
          <cell r="D6">
            <v>20.9</v>
          </cell>
          <cell r="E6">
            <v>70.083333333333329</v>
          </cell>
          <cell r="F6">
            <v>89</v>
          </cell>
          <cell r="G6">
            <v>44</v>
          </cell>
          <cell r="H6">
            <v>12.96</v>
          </cell>
          <cell r="I6" t="str">
            <v>L</v>
          </cell>
          <cell r="J6">
            <v>21.240000000000002</v>
          </cell>
          <cell r="K6">
            <v>0</v>
          </cell>
        </row>
        <row r="7">
          <cell r="B7">
            <v>27.541666666666661</v>
          </cell>
          <cell r="C7">
            <v>33.799999999999997</v>
          </cell>
          <cell r="D7">
            <v>23.2</v>
          </cell>
          <cell r="E7">
            <v>69.041666666666671</v>
          </cell>
          <cell r="F7">
            <v>93</v>
          </cell>
          <cell r="G7">
            <v>40</v>
          </cell>
          <cell r="H7">
            <v>14.4</v>
          </cell>
          <cell r="I7" t="str">
            <v>S</v>
          </cell>
          <cell r="J7">
            <v>34.56</v>
          </cell>
          <cell r="K7">
            <v>0</v>
          </cell>
        </row>
        <row r="8">
          <cell r="B8">
            <v>26.683333333333334</v>
          </cell>
          <cell r="C8">
            <v>33.299999999999997</v>
          </cell>
          <cell r="D8">
            <v>22.5</v>
          </cell>
          <cell r="E8">
            <v>76.916666666666671</v>
          </cell>
          <cell r="F8">
            <v>95</v>
          </cell>
          <cell r="G8">
            <v>48</v>
          </cell>
          <cell r="H8">
            <v>15.48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26.795833333333331</v>
          </cell>
          <cell r="C9">
            <v>34.299999999999997</v>
          </cell>
          <cell r="D9">
            <v>23.1</v>
          </cell>
          <cell r="E9">
            <v>78.458333333333329</v>
          </cell>
          <cell r="F9">
            <v>94</v>
          </cell>
          <cell r="G9">
            <v>49</v>
          </cell>
          <cell r="H9">
            <v>32.04</v>
          </cell>
          <cell r="I9" t="str">
            <v>N</v>
          </cell>
          <cell r="J9">
            <v>47.519999999999996</v>
          </cell>
          <cell r="K9">
            <v>0.8</v>
          </cell>
        </row>
        <row r="10">
          <cell r="B10">
            <v>26.2</v>
          </cell>
          <cell r="C10">
            <v>33.5</v>
          </cell>
          <cell r="D10">
            <v>21.3</v>
          </cell>
          <cell r="E10">
            <v>82.833333333333329</v>
          </cell>
          <cell r="F10">
            <v>98</v>
          </cell>
          <cell r="G10">
            <v>52</v>
          </cell>
          <cell r="H10">
            <v>17.28</v>
          </cell>
          <cell r="I10" t="str">
            <v>NO</v>
          </cell>
          <cell r="J10">
            <v>56.16</v>
          </cell>
          <cell r="K10">
            <v>33.6</v>
          </cell>
        </row>
        <row r="11">
          <cell r="B11">
            <v>23.979166666666668</v>
          </cell>
          <cell r="C11">
            <v>28.1</v>
          </cell>
          <cell r="D11">
            <v>21.9</v>
          </cell>
          <cell r="E11">
            <v>91.875</v>
          </cell>
          <cell r="F11">
            <v>98</v>
          </cell>
          <cell r="G11">
            <v>71</v>
          </cell>
          <cell r="H11">
            <v>14.04</v>
          </cell>
          <cell r="I11" t="str">
            <v>SO</v>
          </cell>
          <cell r="J11">
            <v>56.16</v>
          </cell>
          <cell r="K11">
            <v>24.599999999999998</v>
          </cell>
        </row>
        <row r="12">
          <cell r="B12">
            <v>24.279166666666665</v>
          </cell>
          <cell r="C12">
            <v>28.3</v>
          </cell>
          <cell r="D12">
            <v>21.4</v>
          </cell>
          <cell r="E12">
            <v>80.833333333333329</v>
          </cell>
          <cell r="F12">
            <v>94</v>
          </cell>
          <cell r="G12">
            <v>56</v>
          </cell>
          <cell r="H12">
            <v>10.8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23.520833333333339</v>
          </cell>
          <cell r="C13">
            <v>30.1</v>
          </cell>
          <cell r="D13">
            <v>18.3</v>
          </cell>
          <cell r="E13">
            <v>80.333333333333329</v>
          </cell>
          <cell r="F13">
            <v>98</v>
          </cell>
          <cell r="G13">
            <v>48</v>
          </cell>
          <cell r="H13">
            <v>11.879999999999999</v>
          </cell>
          <cell r="I13" t="str">
            <v>L</v>
          </cell>
          <cell r="J13">
            <v>21.6</v>
          </cell>
          <cell r="K13">
            <v>0</v>
          </cell>
        </row>
        <row r="14">
          <cell r="B14">
            <v>23.983333333333338</v>
          </cell>
          <cell r="C14">
            <v>29.5</v>
          </cell>
          <cell r="D14">
            <v>19.8</v>
          </cell>
          <cell r="E14">
            <v>76.416666666666671</v>
          </cell>
          <cell r="F14">
            <v>92</v>
          </cell>
          <cell r="G14">
            <v>52</v>
          </cell>
          <cell r="H14">
            <v>16.2</v>
          </cell>
          <cell r="I14" t="str">
            <v>SE</v>
          </cell>
          <cell r="J14">
            <v>27.720000000000002</v>
          </cell>
          <cell r="K14">
            <v>0</v>
          </cell>
        </row>
        <row r="15">
          <cell r="B15">
            <v>24.562499999999996</v>
          </cell>
          <cell r="C15">
            <v>30.7</v>
          </cell>
          <cell r="D15">
            <v>20.399999999999999</v>
          </cell>
          <cell r="E15">
            <v>76.666666666666671</v>
          </cell>
          <cell r="F15">
            <v>95</v>
          </cell>
          <cell r="G15">
            <v>54</v>
          </cell>
          <cell r="H15">
            <v>15.840000000000002</v>
          </cell>
          <cell r="I15" t="str">
            <v>SE</v>
          </cell>
          <cell r="J15">
            <v>29.52</v>
          </cell>
          <cell r="K15">
            <v>0</v>
          </cell>
        </row>
        <row r="16">
          <cell r="B16">
            <v>25.5625</v>
          </cell>
          <cell r="C16">
            <v>31.3</v>
          </cell>
          <cell r="D16">
            <v>21.3</v>
          </cell>
          <cell r="E16">
            <v>72.25</v>
          </cell>
          <cell r="F16">
            <v>91</v>
          </cell>
          <cell r="G16">
            <v>48</v>
          </cell>
          <cell r="H16">
            <v>10.44</v>
          </cell>
          <cell r="I16" t="str">
            <v>S</v>
          </cell>
          <cell r="J16">
            <v>21.240000000000002</v>
          </cell>
          <cell r="K16">
            <v>0</v>
          </cell>
        </row>
        <row r="17">
          <cell r="B17">
            <v>25.004166666666666</v>
          </cell>
          <cell r="C17">
            <v>30.6</v>
          </cell>
          <cell r="D17">
            <v>22.3</v>
          </cell>
          <cell r="E17">
            <v>86.333333333333329</v>
          </cell>
          <cell r="F17">
            <v>96</v>
          </cell>
          <cell r="G17">
            <v>65</v>
          </cell>
          <cell r="H17">
            <v>13.68</v>
          </cell>
          <cell r="I17" t="str">
            <v>L</v>
          </cell>
          <cell r="J17">
            <v>28.8</v>
          </cell>
          <cell r="K17">
            <v>4</v>
          </cell>
        </row>
        <row r="18">
          <cell r="B18">
            <v>25.058333333333337</v>
          </cell>
          <cell r="C18">
            <v>30.3</v>
          </cell>
          <cell r="D18">
            <v>22.4</v>
          </cell>
          <cell r="E18">
            <v>88.5</v>
          </cell>
          <cell r="F18">
            <v>98</v>
          </cell>
          <cell r="G18">
            <v>63</v>
          </cell>
          <cell r="H18">
            <v>16.559999999999999</v>
          </cell>
          <cell r="I18" t="str">
            <v>L</v>
          </cell>
          <cell r="J18">
            <v>23.040000000000003</v>
          </cell>
          <cell r="K18">
            <v>8.2000000000000011</v>
          </cell>
        </row>
        <row r="19">
          <cell r="B19">
            <v>25.420833333333331</v>
          </cell>
          <cell r="C19">
            <v>30.5</v>
          </cell>
          <cell r="D19">
            <v>22.8</v>
          </cell>
          <cell r="E19">
            <v>86.375</v>
          </cell>
          <cell r="F19">
            <v>98</v>
          </cell>
          <cell r="G19">
            <v>61</v>
          </cell>
          <cell r="H19">
            <v>11.520000000000001</v>
          </cell>
          <cell r="I19" t="str">
            <v>L</v>
          </cell>
          <cell r="J19">
            <v>21.240000000000002</v>
          </cell>
          <cell r="K19">
            <v>0</v>
          </cell>
        </row>
        <row r="20">
          <cell r="B20">
            <v>26.262500000000003</v>
          </cell>
          <cell r="C20">
            <v>32.9</v>
          </cell>
          <cell r="D20">
            <v>22.4</v>
          </cell>
          <cell r="E20">
            <v>82.208333333333329</v>
          </cell>
          <cell r="F20">
            <v>97</v>
          </cell>
          <cell r="G20">
            <v>52</v>
          </cell>
          <cell r="H20">
            <v>10.08</v>
          </cell>
          <cell r="I20" t="str">
            <v>SO</v>
          </cell>
          <cell r="J20">
            <v>21.6</v>
          </cell>
          <cell r="K20">
            <v>0</v>
          </cell>
        </row>
        <row r="21">
          <cell r="B21">
            <v>26.429166666666671</v>
          </cell>
          <cell r="C21">
            <v>32.5</v>
          </cell>
          <cell r="D21">
            <v>21.2</v>
          </cell>
          <cell r="E21">
            <v>79.041666666666671</v>
          </cell>
          <cell r="F21">
            <v>98</v>
          </cell>
          <cell r="G21">
            <v>50</v>
          </cell>
          <cell r="H21">
            <v>8.2799999999999994</v>
          </cell>
          <cell r="I21" t="str">
            <v>NO</v>
          </cell>
          <cell r="J21">
            <v>15.48</v>
          </cell>
          <cell r="K21">
            <v>0</v>
          </cell>
        </row>
        <row r="22">
          <cell r="B22">
            <v>26.295833333333334</v>
          </cell>
          <cell r="C22">
            <v>32.700000000000003</v>
          </cell>
          <cell r="D22">
            <v>20.8</v>
          </cell>
          <cell r="E22">
            <v>71.166666666666671</v>
          </cell>
          <cell r="F22">
            <v>97</v>
          </cell>
          <cell r="G22">
            <v>42</v>
          </cell>
          <cell r="H22">
            <v>9.7200000000000006</v>
          </cell>
          <cell r="I22" t="str">
            <v>SO</v>
          </cell>
          <cell r="J22">
            <v>18.36</v>
          </cell>
          <cell r="K22">
            <v>0</v>
          </cell>
        </row>
        <row r="23">
          <cell r="B23">
            <v>25.625000000000004</v>
          </cell>
          <cell r="C23">
            <v>32</v>
          </cell>
          <cell r="D23">
            <v>19.5</v>
          </cell>
          <cell r="E23">
            <v>70.541666666666671</v>
          </cell>
          <cell r="F23">
            <v>98</v>
          </cell>
          <cell r="G23">
            <v>34</v>
          </cell>
          <cell r="H23">
            <v>10.44</v>
          </cell>
          <cell r="I23" t="str">
            <v>L</v>
          </cell>
          <cell r="J23">
            <v>16.920000000000002</v>
          </cell>
          <cell r="K23">
            <v>0.2</v>
          </cell>
        </row>
        <row r="24">
          <cell r="B24">
            <v>25.770833333333332</v>
          </cell>
          <cell r="C24">
            <v>32.1</v>
          </cell>
          <cell r="D24">
            <v>20.6</v>
          </cell>
          <cell r="E24">
            <v>68.541666666666671</v>
          </cell>
          <cell r="F24">
            <v>93</v>
          </cell>
          <cell r="G24">
            <v>37</v>
          </cell>
          <cell r="H24">
            <v>12.24</v>
          </cell>
          <cell r="I24" t="str">
            <v>L</v>
          </cell>
          <cell r="J24">
            <v>18.36</v>
          </cell>
          <cell r="K24">
            <v>0</v>
          </cell>
        </row>
        <row r="25">
          <cell r="B25">
            <v>26.104166666666671</v>
          </cell>
          <cell r="C25">
            <v>32.9</v>
          </cell>
          <cell r="D25">
            <v>19.7</v>
          </cell>
          <cell r="E25">
            <v>66.5</v>
          </cell>
          <cell r="F25">
            <v>90</v>
          </cell>
          <cell r="G25">
            <v>36</v>
          </cell>
          <cell r="H25">
            <v>14.04</v>
          </cell>
          <cell r="I25" t="str">
            <v>N</v>
          </cell>
          <cell r="J25">
            <v>27.720000000000002</v>
          </cell>
          <cell r="K25">
            <v>0</v>
          </cell>
        </row>
        <row r="26">
          <cell r="B26">
            <v>22.925000000000001</v>
          </cell>
          <cell r="C26">
            <v>25.9</v>
          </cell>
          <cell r="D26">
            <v>20.9</v>
          </cell>
          <cell r="E26">
            <v>87.708333333333329</v>
          </cell>
          <cell r="F26">
            <v>97</v>
          </cell>
          <cell r="G26">
            <v>71</v>
          </cell>
          <cell r="H26">
            <v>19.440000000000001</v>
          </cell>
          <cell r="I26" t="str">
            <v>SO</v>
          </cell>
          <cell r="J26">
            <v>35.64</v>
          </cell>
          <cell r="K26">
            <v>8.3999999999999986</v>
          </cell>
        </row>
        <row r="27">
          <cell r="B27">
            <v>25.204166666666666</v>
          </cell>
          <cell r="C27">
            <v>31.9</v>
          </cell>
          <cell r="D27">
            <v>21</v>
          </cell>
          <cell r="E27">
            <v>80.916666666666671</v>
          </cell>
          <cell r="F27">
            <v>98</v>
          </cell>
          <cell r="G27">
            <v>52</v>
          </cell>
          <cell r="H27">
            <v>8.64</v>
          </cell>
          <cell r="I27" t="str">
            <v>S</v>
          </cell>
          <cell r="J27">
            <v>16.2</v>
          </cell>
          <cell r="K27">
            <v>0</v>
          </cell>
        </row>
        <row r="28">
          <cell r="B28">
            <v>25.574999999999999</v>
          </cell>
          <cell r="C28">
            <v>31.5</v>
          </cell>
          <cell r="D28">
            <v>20.8</v>
          </cell>
          <cell r="E28">
            <v>80.416666666666671</v>
          </cell>
          <cell r="F28">
            <v>97</v>
          </cell>
          <cell r="G28">
            <v>52</v>
          </cell>
          <cell r="H28">
            <v>13.68</v>
          </cell>
          <cell r="I28" t="str">
            <v>L</v>
          </cell>
          <cell r="J28">
            <v>23.040000000000003</v>
          </cell>
          <cell r="K28">
            <v>0</v>
          </cell>
        </row>
        <row r="29">
          <cell r="B29">
            <v>26.358333333333338</v>
          </cell>
          <cell r="C29">
            <v>34</v>
          </cell>
          <cell r="D29">
            <v>21.7</v>
          </cell>
          <cell r="E29">
            <v>78.708333333333329</v>
          </cell>
          <cell r="F29">
            <v>97</v>
          </cell>
          <cell r="G29">
            <v>51</v>
          </cell>
          <cell r="H29">
            <v>12.96</v>
          </cell>
          <cell r="I29" t="str">
            <v>L</v>
          </cell>
          <cell r="J29">
            <v>34.56</v>
          </cell>
          <cell r="K29">
            <v>0</v>
          </cell>
        </row>
        <row r="30">
          <cell r="B30">
            <v>26.316666666666674</v>
          </cell>
          <cell r="C30">
            <v>31.9</v>
          </cell>
          <cell r="D30">
            <v>21.3</v>
          </cell>
          <cell r="E30">
            <v>77.083333333333329</v>
          </cell>
          <cell r="F30">
            <v>97</v>
          </cell>
          <cell r="G30">
            <v>50</v>
          </cell>
          <cell r="H30">
            <v>13.32</v>
          </cell>
          <cell r="I30" t="str">
            <v>L</v>
          </cell>
          <cell r="J30">
            <v>21.96</v>
          </cell>
          <cell r="K30">
            <v>0</v>
          </cell>
        </row>
        <row r="31">
          <cell r="B31">
            <v>27.24166666666666</v>
          </cell>
          <cell r="C31">
            <v>33.6</v>
          </cell>
          <cell r="D31">
            <v>21.8</v>
          </cell>
          <cell r="E31">
            <v>70.958333333333329</v>
          </cell>
          <cell r="F31">
            <v>97</v>
          </cell>
          <cell r="G31">
            <v>42</v>
          </cell>
          <cell r="H31">
            <v>16.2</v>
          </cell>
          <cell r="I31" t="str">
            <v>N</v>
          </cell>
          <cell r="J31">
            <v>27.720000000000002</v>
          </cell>
          <cell r="K31">
            <v>0</v>
          </cell>
        </row>
        <row r="32">
          <cell r="B32">
            <v>25.549999999999997</v>
          </cell>
          <cell r="C32">
            <v>32.799999999999997</v>
          </cell>
          <cell r="D32">
            <v>21.6</v>
          </cell>
          <cell r="E32">
            <v>79.25</v>
          </cell>
          <cell r="F32">
            <v>96</v>
          </cell>
          <cell r="G32">
            <v>47</v>
          </cell>
          <cell r="H32">
            <v>19.440000000000001</v>
          </cell>
          <cell r="I32" t="str">
            <v>NO</v>
          </cell>
          <cell r="J32">
            <v>40.32</v>
          </cell>
          <cell r="K32">
            <v>2.6</v>
          </cell>
        </row>
        <row r="33">
          <cell r="B33">
            <v>24.337499999999995</v>
          </cell>
          <cell r="C33">
            <v>30.2</v>
          </cell>
          <cell r="D33">
            <v>20</v>
          </cell>
          <cell r="E33">
            <v>84.125</v>
          </cell>
          <cell r="F33">
            <v>98</v>
          </cell>
          <cell r="G33">
            <v>57</v>
          </cell>
          <cell r="H33">
            <v>11.16</v>
          </cell>
          <cell r="I33" t="str">
            <v>NO</v>
          </cell>
          <cell r="J33">
            <v>19.079999999999998</v>
          </cell>
          <cell r="K33">
            <v>0.4</v>
          </cell>
        </row>
        <row r="34">
          <cell r="B34">
            <v>25.333333333333332</v>
          </cell>
          <cell r="C34">
            <v>32.1</v>
          </cell>
          <cell r="D34">
            <v>20.6</v>
          </cell>
          <cell r="E34">
            <v>76.916666666666671</v>
          </cell>
          <cell r="F34">
            <v>97</v>
          </cell>
          <cell r="G34">
            <v>45</v>
          </cell>
          <cell r="H34">
            <v>14.04</v>
          </cell>
          <cell r="I34" t="str">
            <v>L</v>
          </cell>
          <cell r="J34">
            <v>26.28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23.387500000000003</v>
          </cell>
          <cell r="C5">
            <v>27.5</v>
          </cell>
          <cell r="D5">
            <v>20.3</v>
          </cell>
          <cell r="E5">
            <v>78.125</v>
          </cell>
          <cell r="F5">
            <v>91</v>
          </cell>
          <cell r="G5">
            <v>61</v>
          </cell>
          <cell r="H5">
            <v>9</v>
          </cell>
          <cell r="I5" t="str">
            <v>NE</v>
          </cell>
          <cell r="J5">
            <v>16.920000000000002</v>
          </cell>
          <cell r="K5">
            <v>0</v>
          </cell>
        </row>
        <row r="6">
          <cell r="B6">
            <v>22.575000000000003</v>
          </cell>
          <cell r="C6">
            <v>25.3</v>
          </cell>
          <cell r="D6">
            <v>21.4</v>
          </cell>
          <cell r="E6">
            <v>86.791666666666671</v>
          </cell>
          <cell r="F6">
            <v>94</v>
          </cell>
          <cell r="G6">
            <v>69</v>
          </cell>
          <cell r="H6">
            <v>10.8</v>
          </cell>
          <cell r="I6" t="str">
            <v>SE</v>
          </cell>
          <cell r="J6">
            <v>24.48</v>
          </cell>
          <cell r="K6">
            <v>1.2000000000000002</v>
          </cell>
        </row>
        <row r="7">
          <cell r="B7">
            <v>23.220833333333335</v>
          </cell>
          <cell r="C7">
            <v>28.9</v>
          </cell>
          <cell r="D7">
            <v>19.899999999999999</v>
          </cell>
          <cell r="E7">
            <v>84.583333333333329</v>
          </cell>
          <cell r="F7">
            <v>95</v>
          </cell>
          <cell r="G7">
            <v>64</v>
          </cell>
          <cell r="H7">
            <v>7.5600000000000005</v>
          </cell>
          <cell r="I7" t="str">
            <v>NE</v>
          </cell>
          <cell r="J7">
            <v>20.52</v>
          </cell>
          <cell r="K7">
            <v>0.2</v>
          </cell>
        </row>
        <row r="8">
          <cell r="B8">
            <v>24.912500000000005</v>
          </cell>
          <cell r="C8">
            <v>30</v>
          </cell>
          <cell r="D8">
            <v>21</v>
          </cell>
          <cell r="E8">
            <v>80.666666666666671</v>
          </cell>
          <cell r="F8">
            <v>95</v>
          </cell>
          <cell r="G8">
            <v>59</v>
          </cell>
          <cell r="H8">
            <v>13.68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22.041666666666661</v>
          </cell>
          <cell r="C9">
            <v>25.7</v>
          </cell>
          <cell r="D9">
            <v>18.3</v>
          </cell>
          <cell r="E9">
            <v>89.208333333333329</v>
          </cell>
          <cell r="F9">
            <v>97</v>
          </cell>
          <cell r="G9">
            <v>75</v>
          </cell>
          <cell r="H9">
            <v>9.3600000000000012</v>
          </cell>
          <cell r="I9" t="str">
            <v>S</v>
          </cell>
          <cell r="J9">
            <v>58.32</v>
          </cell>
          <cell r="K9">
            <v>50.20000000000001</v>
          </cell>
        </row>
        <row r="10">
          <cell r="B10">
            <v>17.662499999999998</v>
          </cell>
          <cell r="C10">
            <v>20.7</v>
          </cell>
          <cell r="D10">
            <v>16.100000000000001</v>
          </cell>
          <cell r="E10">
            <v>93.5</v>
          </cell>
          <cell r="F10">
            <v>97</v>
          </cell>
          <cell r="G10">
            <v>83</v>
          </cell>
          <cell r="H10">
            <v>10.44</v>
          </cell>
          <cell r="I10" t="str">
            <v>SO</v>
          </cell>
          <cell r="J10">
            <v>36</v>
          </cell>
          <cell r="K10">
            <v>3.4000000000000004</v>
          </cell>
        </row>
        <row r="11">
          <cell r="B11">
            <v>20.016666666666662</v>
          </cell>
          <cell r="C11">
            <v>26.6</v>
          </cell>
          <cell r="D11">
            <v>17</v>
          </cell>
          <cell r="E11">
            <v>83.833333333333329</v>
          </cell>
          <cell r="F11">
            <v>97</v>
          </cell>
          <cell r="G11">
            <v>50</v>
          </cell>
          <cell r="H11">
            <v>7.5600000000000005</v>
          </cell>
          <cell r="I11" t="str">
            <v>SO</v>
          </cell>
          <cell r="J11">
            <v>23.040000000000003</v>
          </cell>
          <cell r="K11">
            <v>0.2</v>
          </cell>
        </row>
        <row r="12">
          <cell r="B12">
            <v>20.183333333333326</v>
          </cell>
          <cell r="C12">
            <v>26.9</v>
          </cell>
          <cell r="D12">
            <v>15.7</v>
          </cell>
          <cell r="E12">
            <v>80.333333333333329</v>
          </cell>
          <cell r="F12">
            <v>97</v>
          </cell>
          <cell r="G12">
            <v>50</v>
          </cell>
          <cell r="H12">
            <v>7.2</v>
          </cell>
          <cell r="I12" t="str">
            <v>SO</v>
          </cell>
          <cell r="J12">
            <v>21.96</v>
          </cell>
          <cell r="K12">
            <v>0.2</v>
          </cell>
        </row>
        <row r="13">
          <cell r="B13">
            <v>21.033333333333335</v>
          </cell>
          <cell r="C13">
            <v>28.3</v>
          </cell>
          <cell r="D13">
            <v>16.2</v>
          </cell>
          <cell r="E13">
            <v>82.875</v>
          </cell>
          <cell r="F13">
            <v>97</v>
          </cell>
          <cell r="G13">
            <v>51</v>
          </cell>
          <cell r="H13">
            <v>10.8</v>
          </cell>
          <cell r="I13" t="str">
            <v>S</v>
          </cell>
          <cell r="J13">
            <v>27.36</v>
          </cell>
          <cell r="K13">
            <v>0.2</v>
          </cell>
        </row>
        <row r="14">
          <cell r="B14">
            <v>22.5</v>
          </cell>
          <cell r="C14">
            <v>28.9</v>
          </cell>
          <cell r="D14">
            <v>18.2</v>
          </cell>
          <cell r="E14">
            <v>77.916666666666671</v>
          </cell>
          <cell r="F14">
            <v>93</v>
          </cell>
          <cell r="G14">
            <v>52</v>
          </cell>
          <cell r="H14">
            <v>18.720000000000002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22.787499999999994</v>
          </cell>
          <cell r="C15">
            <v>29.6</v>
          </cell>
          <cell r="D15">
            <v>18.399999999999999</v>
          </cell>
          <cell r="E15">
            <v>74.875</v>
          </cell>
          <cell r="F15">
            <v>93</v>
          </cell>
          <cell r="G15">
            <v>46</v>
          </cell>
          <cell r="H15">
            <v>14.76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23.483333333333334</v>
          </cell>
          <cell r="C16">
            <v>30.1</v>
          </cell>
          <cell r="D16">
            <v>17.899999999999999</v>
          </cell>
          <cell r="E16">
            <v>70.291666666666671</v>
          </cell>
          <cell r="F16">
            <v>95</v>
          </cell>
          <cell r="G16">
            <v>42</v>
          </cell>
          <cell r="H16">
            <v>4.6800000000000006</v>
          </cell>
          <cell r="I16" t="str">
            <v>SE</v>
          </cell>
          <cell r="J16">
            <v>15.120000000000001</v>
          </cell>
          <cell r="K16">
            <v>0</v>
          </cell>
        </row>
        <row r="17">
          <cell r="B17">
            <v>24.150000000000002</v>
          </cell>
          <cell r="C17">
            <v>30.4</v>
          </cell>
          <cell r="D17">
            <v>19.100000000000001</v>
          </cell>
          <cell r="E17">
            <v>70.125</v>
          </cell>
          <cell r="F17">
            <v>89</v>
          </cell>
          <cell r="G17">
            <v>48</v>
          </cell>
          <cell r="H17">
            <v>7.2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23.845833333333335</v>
          </cell>
          <cell r="C18">
            <v>29.6</v>
          </cell>
          <cell r="D18">
            <v>20.6</v>
          </cell>
          <cell r="E18">
            <v>81.25</v>
          </cell>
          <cell r="F18">
            <v>95</v>
          </cell>
          <cell r="G18">
            <v>56</v>
          </cell>
          <cell r="H18">
            <v>11.879999999999999</v>
          </cell>
          <cell r="I18" t="str">
            <v>NE</v>
          </cell>
          <cell r="J18">
            <v>24.48</v>
          </cell>
          <cell r="K18">
            <v>0</v>
          </cell>
        </row>
        <row r="19">
          <cell r="B19">
            <v>24.845833333333335</v>
          </cell>
          <cell r="C19">
            <v>31</v>
          </cell>
          <cell r="D19">
            <v>20.399999999999999</v>
          </cell>
          <cell r="E19">
            <v>80.208333333333329</v>
          </cell>
          <cell r="F19">
            <v>96</v>
          </cell>
          <cell r="G19">
            <v>53</v>
          </cell>
          <cell r="H19">
            <v>13.32</v>
          </cell>
          <cell r="I19" t="str">
            <v>SE</v>
          </cell>
          <cell r="J19">
            <v>29.16</v>
          </cell>
          <cell r="K19">
            <v>0.6</v>
          </cell>
        </row>
        <row r="20">
          <cell r="B20">
            <v>25.162499999999998</v>
          </cell>
          <cell r="C20">
            <v>32.299999999999997</v>
          </cell>
          <cell r="D20">
            <v>20.9</v>
          </cell>
          <cell r="E20">
            <v>76.291666666666671</v>
          </cell>
          <cell r="F20">
            <v>94</v>
          </cell>
          <cell r="G20">
            <v>51</v>
          </cell>
          <cell r="H20">
            <v>5.7600000000000007</v>
          </cell>
          <cell r="I20" t="str">
            <v>SE</v>
          </cell>
          <cell r="J20">
            <v>24.12</v>
          </cell>
          <cell r="K20">
            <v>0</v>
          </cell>
        </row>
        <row r="21">
          <cell r="B21">
            <v>21.308333333333326</v>
          </cell>
          <cell r="C21">
            <v>30.5</v>
          </cell>
          <cell r="D21">
            <v>15.2</v>
          </cell>
          <cell r="E21">
            <v>77.416666666666671</v>
          </cell>
          <cell r="F21">
            <v>97</v>
          </cell>
          <cell r="G21">
            <v>28</v>
          </cell>
          <cell r="H21">
            <v>8.64</v>
          </cell>
          <cell r="I21" t="str">
            <v>S</v>
          </cell>
          <cell r="J21">
            <v>17.28</v>
          </cell>
          <cell r="K21">
            <v>0</v>
          </cell>
        </row>
        <row r="22">
          <cell r="B22">
            <v>22.275000000000006</v>
          </cell>
          <cell r="C22">
            <v>31</v>
          </cell>
          <cell r="D22">
            <v>16</v>
          </cell>
          <cell r="E22">
            <v>67.041666666666671</v>
          </cell>
          <cell r="F22">
            <v>90</v>
          </cell>
          <cell r="G22">
            <v>34</v>
          </cell>
          <cell r="H22">
            <v>0</v>
          </cell>
          <cell r="I22" t="str">
            <v>SE</v>
          </cell>
          <cell r="J22">
            <v>0</v>
          </cell>
          <cell r="K22">
            <v>0</v>
          </cell>
        </row>
        <row r="23">
          <cell r="B23">
            <v>24.745833333333334</v>
          </cell>
          <cell r="C23">
            <v>32.5</v>
          </cell>
          <cell r="D23">
            <v>18.7</v>
          </cell>
          <cell r="E23">
            <v>59</v>
          </cell>
          <cell r="F23">
            <v>79</v>
          </cell>
          <cell r="G23">
            <v>41</v>
          </cell>
          <cell r="H23">
            <v>8.64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25.566666666666663</v>
          </cell>
          <cell r="C24">
            <v>32.700000000000003</v>
          </cell>
          <cell r="D24">
            <v>20.100000000000001</v>
          </cell>
          <cell r="E24">
            <v>70.541666666666671</v>
          </cell>
          <cell r="F24">
            <v>90</v>
          </cell>
          <cell r="G24">
            <v>47</v>
          </cell>
          <cell r="H24">
            <v>10.08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20.545833333333334</v>
          </cell>
          <cell r="C25">
            <v>25.3</v>
          </cell>
          <cell r="D25">
            <v>19.3</v>
          </cell>
          <cell r="E25">
            <v>90</v>
          </cell>
          <cell r="F25">
            <v>96</v>
          </cell>
          <cell r="G25">
            <v>68</v>
          </cell>
          <cell r="H25">
            <v>18</v>
          </cell>
          <cell r="I25" t="str">
            <v>SE</v>
          </cell>
          <cell r="J25">
            <v>36.36</v>
          </cell>
          <cell r="K25">
            <v>5.6</v>
          </cell>
        </row>
        <row r="26">
          <cell r="B26">
            <v>21.629166666666666</v>
          </cell>
          <cell r="C26">
            <v>29</v>
          </cell>
          <cell r="D26">
            <v>18</v>
          </cell>
          <cell r="E26">
            <v>86.708333333333329</v>
          </cell>
          <cell r="F26">
            <v>97</v>
          </cell>
          <cell r="G26">
            <v>54</v>
          </cell>
          <cell r="H26">
            <v>12.6</v>
          </cell>
          <cell r="I26" t="str">
            <v>NE</v>
          </cell>
          <cell r="J26">
            <v>23.040000000000003</v>
          </cell>
          <cell r="K26">
            <v>0.4</v>
          </cell>
        </row>
        <row r="27">
          <cell r="B27">
            <v>23.162499999999998</v>
          </cell>
          <cell r="C27">
            <v>29.5</v>
          </cell>
          <cell r="D27">
            <v>18.7</v>
          </cell>
          <cell r="E27">
            <v>82.916666666666671</v>
          </cell>
          <cell r="F27">
            <v>97</v>
          </cell>
          <cell r="G27">
            <v>56</v>
          </cell>
          <cell r="H27">
            <v>10.44</v>
          </cell>
          <cell r="I27" t="str">
            <v>NE</v>
          </cell>
          <cell r="J27">
            <v>20.88</v>
          </cell>
          <cell r="K27">
            <v>0.2</v>
          </cell>
        </row>
        <row r="28">
          <cell r="B28">
            <v>24.687499999999996</v>
          </cell>
          <cell r="C28">
            <v>31.2</v>
          </cell>
          <cell r="D28">
            <v>20.2</v>
          </cell>
          <cell r="E28">
            <v>76.25</v>
          </cell>
          <cell r="F28">
            <v>94</v>
          </cell>
          <cell r="G28">
            <v>51</v>
          </cell>
          <cell r="H28">
            <v>15.840000000000002</v>
          </cell>
          <cell r="I28" t="str">
            <v>SE</v>
          </cell>
          <cell r="J28">
            <v>30.6</v>
          </cell>
          <cell r="K28">
            <v>0</v>
          </cell>
        </row>
        <row r="29">
          <cell r="B29">
            <v>24.916666666666668</v>
          </cell>
          <cell r="C29">
            <v>32.9</v>
          </cell>
          <cell r="D29">
            <v>20</v>
          </cell>
          <cell r="E29">
            <v>75.708333333333329</v>
          </cell>
          <cell r="F29">
            <v>92</v>
          </cell>
          <cell r="G29">
            <v>47</v>
          </cell>
          <cell r="H29">
            <v>11.520000000000001</v>
          </cell>
          <cell r="I29" t="str">
            <v>NE</v>
          </cell>
          <cell r="J29">
            <v>26.28</v>
          </cell>
          <cell r="K29">
            <v>0</v>
          </cell>
        </row>
        <row r="30">
          <cell r="B30">
            <v>24.204166666666655</v>
          </cell>
          <cell r="C30">
            <v>31.4</v>
          </cell>
          <cell r="D30">
            <v>21.2</v>
          </cell>
          <cell r="E30">
            <v>86.458333333333329</v>
          </cell>
          <cell r="F30">
            <v>96</v>
          </cell>
          <cell r="G30">
            <v>56</v>
          </cell>
          <cell r="H30">
            <v>11.520000000000001</v>
          </cell>
          <cell r="I30" t="str">
            <v>SE</v>
          </cell>
          <cell r="J30">
            <v>29.16</v>
          </cell>
          <cell r="K30">
            <v>36.199999999999996</v>
          </cell>
        </row>
        <row r="31">
          <cell r="B31">
            <v>22.412500000000005</v>
          </cell>
          <cell r="C31">
            <v>27</v>
          </cell>
          <cell r="D31">
            <v>20.2</v>
          </cell>
          <cell r="E31">
            <v>89.791666666666671</v>
          </cell>
          <cell r="F31">
            <v>96</v>
          </cell>
          <cell r="G31">
            <v>76</v>
          </cell>
          <cell r="H31">
            <v>9.7200000000000006</v>
          </cell>
          <cell r="I31" t="str">
            <v>N</v>
          </cell>
          <cell r="J31">
            <v>46.800000000000004</v>
          </cell>
          <cell r="K31">
            <v>8</v>
          </cell>
        </row>
        <row r="32">
          <cell r="B32">
            <v>20.500000000000004</v>
          </cell>
          <cell r="C32">
            <v>24.7</v>
          </cell>
          <cell r="D32">
            <v>18.8</v>
          </cell>
          <cell r="E32">
            <v>89.875</v>
          </cell>
          <cell r="F32">
            <v>97</v>
          </cell>
          <cell r="G32">
            <v>69</v>
          </cell>
          <cell r="H32">
            <v>7.5600000000000005</v>
          </cell>
          <cell r="I32" t="str">
            <v>SO</v>
          </cell>
          <cell r="J32">
            <v>24.48</v>
          </cell>
          <cell r="K32">
            <v>6.8000000000000007</v>
          </cell>
        </row>
        <row r="33">
          <cell r="B33">
            <v>19.433333333333334</v>
          </cell>
          <cell r="C33">
            <v>25.7</v>
          </cell>
          <cell r="D33">
            <v>14.8</v>
          </cell>
          <cell r="E33">
            <v>85.458333333333329</v>
          </cell>
          <cell r="F33">
            <v>97</v>
          </cell>
          <cell r="G33">
            <v>59</v>
          </cell>
          <cell r="H33">
            <v>6.84</v>
          </cell>
          <cell r="I33" t="str">
            <v>NE</v>
          </cell>
          <cell r="J33">
            <v>17.64</v>
          </cell>
          <cell r="K33">
            <v>0.2</v>
          </cell>
        </row>
        <row r="34">
          <cell r="B34">
            <v>21.391666666666666</v>
          </cell>
          <cell r="C34">
            <v>25.7</v>
          </cell>
          <cell r="D34">
            <v>18.100000000000001</v>
          </cell>
          <cell r="E34">
            <v>85.333333333333329</v>
          </cell>
          <cell r="F34">
            <v>96</v>
          </cell>
          <cell r="G34">
            <v>70</v>
          </cell>
          <cell r="H34">
            <v>12.24</v>
          </cell>
          <cell r="I34" t="str">
            <v>L</v>
          </cell>
          <cell r="J34">
            <v>38.159999999999997</v>
          </cell>
          <cell r="K34">
            <v>2.6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25.925000000000001</v>
          </cell>
          <cell r="C5">
            <v>31.8</v>
          </cell>
          <cell r="D5">
            <v>21.1</v>
          </cell>
          <cell r="E5">
            <v>65</v>
          </cell>
          <cell r="F5">
            <v>85</v>
          </cell>
          <cell r="G5">
            <v>41</v>
          </cell>
          <cell r="H5">
            <v>14.4</v>
          </cell>
          <cell r="I5" t="str">
            <v>SE</v>
          </cell>
          <cell r="J5">
            <v>28.8</v>
          </cell>
          <cell r="K5">
            <v>0</v>
          </cell>
        </row>
        <row r="6">
          <cell r="B6">
            <v>26.374999999999996</v>
          </cell>
          <cell r="C6">
            <v>32</v>
          </cell>
          <cell r="D6">
            <v>22.9</v>
          </cell>
          <cell r="E6">
            <v>68</v>
          </cell>
          <cell r="F6">
            <v>88</v>
          </cell>
          <cell r="G6">
            <v>43</v>
          </cell>
          <cell r="H6">
            <v>9</v>
          </cell>
          <cell r="I6" t="str">
            <v>SE</v>
          </cell>
          <cell r="J6">
            <v>28.08</v>
          </cell>
          <cell r="K6">
            <v>0</v>
          </cell>
        </row>
        <row r="7">
          <cell r="B7">
            <v>24.737499999999997</v>
          </cell>
          <cell r="C7">
            <v>30.1</v>
          </cell>
          <cell r="D7">
            <v>21.6</v>
          </cell>
          <cell r="E7">
            <v>81.458333333333329</v>
          </cell>
          <cell r="F7">
            <v>94</v>
          </cell>
          <cell r="G7">
            <v>59</v>
          </cell>
          <cell r="H7">
            <v>10.8</v>
          </cell>
          <cell r="I7" t="str">
            <v>NO</v>
          </cell>
          <cell r="J7">
            <v>25.2</v>
          </cell>
          <cell r="K7">
            <v>1</v>
          </cell>
        </row>
        <row r="8">
          <cell r="B8">
            <v>25.154166666666669</v>
          </cell>
          <cell r="C8">
            <v>31.8</v>
          </cell>
          <cell r="D8">
            <v>21.8</v>
          </cell>
          <cell r="E8">
            <v>77.916666666666671</v>
          </cell>
          <cell r="F8">
            <v>94</v>
          </cell>
          <cell r="G8">
            <v>52</v>
          </cell>
          <cell r="H8">
            <v>14.04</v>
          </cell>
          <cell r="I8" t="str">
            <v>NO</v>
          </cell>
          <cell r="J8">
            <v>32.76</v>
          </cell>
          <cell r="K8">
            <v>0</v>
          </cell>
        </row>
        <row r="9">
          <cell r="B9">
            <v>23.979166666666668</v>
          </cell>
          <cell r="C9">
            <v>30.4</v>
          </cell>
          <cell r="D9">
            <v>21.4</v>
          </cell>
          <cell r="E9">
            <v>84.166666666666671</v>
          </cell>
          <cell r="F9">
            <v>94</v>
          </cell>
          <cell r="G9">
            <v>62</v>
          </cell>
          <cell r="H9">
            <v>15.48</v>
          </cell>
          <cell r="I9" t="str">
            <v>NO</v>
          </cell>
          <cell r="J9">
            <v>33.480000000000004</v>
          </cell>
          <cell r="K9">
            <v>0.2</v>
          </cell>
        </row>
        <row r="10">
          <cell r="B10">
            <v>20.324999999999999</v>
          </cell>
          <cell r="C10">
            <v>21.8</v>
          </cell>
          <cell r="D10">
            <v>18</v>
          </cell>
          <cell r="E10">
            <v>91.75</v>
          </cell>
          <cell r="F10">
            <v>95</v>
          </cell>
          <cell r="G10">
            <v>83</v>
          </cell>
          <cell r="H10">
            <v>12.24</v>
          </cell>
          <cell r="I10" t="str">
            <v>S</v>
          </cell>
          <cell r="J10">
            <v>27.36</v>
          </cell>
          <cell r="K10">
            <v>0</v>
          </cell>
        </row>
        <row r="11">
          <cell r="B11">
            <v>20.220833333333328</v>
          </cell>
          <cell r="C11">
            <v>24.3</v>
          </cell>
          <cell r="D11">
            <v>17.7</v>
          </cell>
          <cell r="E11">
            <v>85.041666666666671</v>
          </cell>
          <cell r="F11">
            <v>95</v>
          </cell>
          <cell r="G11">
            <v>68</v>
          </cell>
          <cell r="H11">
            <v>9.3600000000000012</v>
          </cell>
          <cell r="I11" t="str">
            <v>SE</v>
          </cell>
          <cell r="J11">
            <v>25.92</v>
          </cell>
          <cell r="K11">
            <v>9.7999999999999989</v>
          </cell>
        </row>
        <row r="12">
          <cell r="B12">
            <v>20.837500000000002</v>
          </cell>
          <cell r="C12">
            <v>27.3</v>
          </cell>
          <cell r="D12">
            <v>14.4</v>
          </cell>
          <cell r="E12">
            <v>72.416666666666671</v>
          </cell>
          <cell r="F12">
            <v>94</v>
          </cell>
          <cell r="G12">
            <v>42</v>
          </cell>
          <cell r="H12">
            <v>10.8</v>
          </cell>
          <cell r="I12" t="str">
            <v>SE</v>
          </cell>
          <cell r="J12">
            <v>22.32</v>
          </cell>
          <cell r="K12">
            <v>0.8</v>
          </cell>
        </row>
        <row r="13">
          <cell r="B13">
            <v>21.483333333333334</v>
          </cell>
          <cell r="C13">
            <v>29.3</v>
          </cell>
          <cell r="D13">
            <v>13.7</v>
          </cell>
          <cell r="E13">
            <v>71.791666666666671</v>
          </cell>
          <cell r="F13">
            <v>96</v>
          </cell>
          <cell r="G13">
            <v>44</v>
          </cell>
          <cell r="H13">
            <v>10.08</v>
          </cell>
          <cell r="I13" t="str">
            <v>SE</v>
          </cell>
          <cell r="J13">
            <v>21.96</v>
          </cell>
          <cell r="K13">
            <v>0.2</v>
          </cell>
        </row>
        <row r="14">
          <cell r="B14">
            <v>23.183333333333334</v>
          </cell>
          <cell r="C14">
            <v>30.5</v>
          </cell>
          <cell r="D14">
            <v>17.899999999999999</v>
          </cell>
          <cell r="E14">
            <v>72.458333333333329</v>
          </cell>
          <cell r="F14">
            <v>90</v>
          </cell>
          <cell r="G14">
            <v>46</v>
          </cell>
          <cell r="H14">
            <v>18.36</v>
          </cell>
          <cell r="I14" t="str">
            <v>SE</v>
          </cell>
          <cell r="J14">
            <v>32.04</v>
          </cell>
          <cell r="K14">
            <v>0</v>
          </cell>
        </row>
        <row r="15">
          <cell r="B15">
            <v>23.320833333333329</v>
          </cell>
          <cell r="C15">
            <v>29.5</v>
          </cell>
          <cell r="D15">
            <v>17.3</v>
          </cell>
          <cell r="E15">
            <v>72.375</v>
          </cell>
          <cell r="F15">
            <v>91</v>
          </cell>
          <cell r="G15">
            <v>45</v>
          </cell>
          <cell r="H15">
            <v>12.6</v>
          </cell>
          <cell r="I15" t="str">
            <v>SE</v>
          </cell>
          <cell r="J15">
            <v>22.32</v>
          </cell>
          <cell r="K15">
            <v>1</v>
          </cell>
        </row>
        <row r="16">
          <cell r="B16">
            <v>24.295833333333334</v>
          </cell>
          <cell r="C16">
            <v>30.9</v>
          </cell>
          <cell r="D16">
            <v>18.2</v>
          </cell>
          <cell r="E16">
            <v>67.666666666666671</v>
          </cell>
          <cell r="F16">
            <v>89</v>
          </cell>
          <cell r="G16">
            <v>42</v>
          </cell>
          <cell r="H16">
            <v>8.2799999999999994</v>
          </cell>
          <cell r="I16" t="str">
            <v>S</v>
          </cell>
          <cell r="J16">
            <v>23.759999999999998</v>
          </cell>
          <cell r="K16">
            <v>1</v>
          </cell>
        </row>
        <row r="17">
          <cell r="B17">
            <v>24.483333333333334</v>
          </cell>
          <cell r="C17">
            <v>30.9</v>
          </cell>
          <cell r="D17">
            <v>20.399999999999999</v>
          </cell>
          <cell r="E17">
            <v>74</v>
          </cell>
          <cell r="F17">
            <v>91</v>
          </cell>
          <cell r="G17">
            <v>53</v>
          </cell>
          <cell r="H17">
            <v>13.68</v>
          </cell>
          <cell r="I17" t="str">
            <v>SE</v>
          </cell>
          <cell r="J17">
            <v>32.4</v>
          </cell>
          <cell r="K17">
            <v>0.2</v>
          </cell>
        </row>
        <row r="18">
          <cell r="B18">
            <v>24.537499999999998</v>
          </cell>
          <cell r="C18">
            <v>31.1</v>
          </cell>
          <cell r="D18">
            <v>20.399999999999999</v>
          </cell>
          <cell r="E18">
            <v>82.958333333333329</v>
          </cell>
          <cell r="F18">
            <v>95</v>
          </cell>
          <cell r="G18">
            <v>54</v>
          </cell>
          <cell r="H18">
            <v>8.64</v>
          </cell>
          <cell r="I18" t="str">
            <v>SE</v>
          </cell>
          <cell r="J18">
            <v>37.440000000000005</v>
          </cell>
          <cell r="K18">
            <v>0</v>
          </cell>
        </row>
        <row r="19">
          <cell r="B19">
            <v>25.633333333333336</v>
          </cell>
          <cell r="C19">
            <v>32.6</v>
          </cell>
          <cell r="D19">
            <v>21.1</v>
          </cell>
          <cell r="E19">
            <v>77.333333333333329</v>
          </cell>
          <cell r="F19">
            <v>95</v>
          </cell>
          <cell r="G19">
            <v>46</v>
          </cell>
          <cell r="H19">
            <v>10.8</v>
          </cell>
          <cell r="I19" t="str">
            <v>SE</v>
          </cell>
          <cell r="J19">
            <v>30.240000000000002</v>
          </cell>
          <cell r="K19">
            <v>0.2</v>
          </cell>
        </row>
        <row r="20">
          <cell r="B20">
            <v>25.541666666666668</v>
          </cell>
          <cell r="C20">
            <v>31.4</v>
          </cell>
          <cell r="D20">
            <v>21.3</v>
          </cell>
          <cell r="E20">
            <v>77.041666666666671</v>
          </cell>
          <cell r="F20">
            <v>93</v>
          </cell>
          <cell r="G20">
            <v>51</v>
          </cell>
          <cell r="H20">
            <v>8.2799999999999994</v>
          </cell>
          <cell r="I20" t="str">
            <v>S</v>
          </cell>
          <cell r="J20">
            <v>18.36</v>
          </cell>
          <cell r="K20">
            <v>0</v>
          </cell>
        </row>
        <row r="21">
          <cell r="B21">
            <v>25.554166666666674</v>
          </cell>
          <cell r="C21">
            <v>32</v>
          </cell>
          <cell r="D21">
            <v>19.7</v>
          </cell>
          <cell r="E21">
            <v>72.208333333333329</v>
          </cell>
          <cell r="F21">
            <v>94</v>
          </cell>
          <cell r="G21">
            <v>44</v>
          </cell>
          <cell r="H21">
            <v>7.9200000000000008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25.320833333333326</v>
          </cell>
          <cell r="C22">
            <v>32.1</v>
          </cell>
          <cell r="D22">
            <v>18.899999999999999</v>
          </cell>
          <cell r="E22">
            <v>67</v>
          </cell>
          <cell r="F22">
            <v>91</v>
          </cell>
          <cell r="G22">
            <v>41</v>
          </cell>
          <cell r="H22">
            <v>10.08</v>
          </cell>
          <cell r="I22" t="str">
            <v>SE</v>
          </cell>
          <cell r="J22">
            <v>24.12</v>
          </cell>
          <cell r="K22">
            <v>0</v>
          </cell>
        </row>
        <row r="23">
          <cell r="B23">
            <v>26.470833333333335</v>
          </cell>
          <cell r="C23">
            <v>33.4</v>
          </cell>
          <cell r="D23">
            <v>21.6</v>
          </cell>
          <cell r="E23">
            <v>68.583333333333329</v>
          </cell>
          <cell r="F23">
            <v>87</v>
          </cell>
          <cell r="G23">
            <v>44</v>
          </cell>
          <cell r="H23">
            <v>10.44</v>
          </cell>
          <cell r="I23" t="str">
            <v>L</v>
          </cell>
          <cell r="J23">
            <v>24.12</v>
          </cell>
          <cell r="K23">
            <v>0</v>
          </cell>
        </row>
        <row r="24">
          <cell r="B24">
            <v>26.908333333333335</v>
          </cell>
          <cell r="C24">
            <v>33.4</v>
          </cell>
          <cell r="D24">
            <v>21.8</v>
          </cell>
          <cell r="E24">
            <v>68.208333333333329</v>
          </cell>
          <cell r="F24">
            <v>87</v>
          </cell>
          <cell r="G24">
            <v>43</v>
          </cell>
          <cell r="H24">
            <v>12.24</v>
          </cell>
          <cell r="I24" t="str">
            <v>NO</v>
          </cell>
          <cell r="J24">
            <v>29.52</v>
          </cell>
          <cell r="K24">
            <v>0</v>
          </cell>
        </row>
        <row r="25">
          <cell r="B25">
            <v>25.087500000000002</v>
          </cell>
          <cell r="C25">
            <v>31</v>
          </cell>
          <cell r="D25">
            <v>21</v>
          </cell>
          <cell r="E25">
            <v>77.625</v>
          </cell>
          <cell r="F25">
            <v>93</v>
          </cell>
          <cell r="G25">
            <v>54</v>
          </cell>
          <cell r="H25">
            <v>15.48</v>
          </cell>
          <cell r="I25" t="str">
            <v>NO</v>
          </cell>
          <cell r="J25">
            <v>43.2</v>
          </cell>
          <cell r="K25">
            <v>0</v>
          </cell>
        </row>
        <row r="26">
          <cell r="B26">
            <v>21.095833333333335</v>
          </cell>
          <cell r="C26">
            <v>24</v>
          </cell>
          <cell r="D26">
            <v>19.399999999999999</v>
          </cell>
          <cell r="E26">
            <v>91.208333333333329</v>
          </cell>
          <cell r="F26">
            <v>95</v>
          </cell>
          <cell r="G26">
            <v>81</v>
          </cell>
          <cell r="H26">
            <v>17.28</v>
          </cell>
          <cell r="I26" t="str">
            <v>NE</v>
          </cell>
          <cell r="J26">
            <v>33.480000000000004</v>
          </cell>
          <cell r="K26">
            <v>3.600000000000001</v>
          </cell>
        </row>
        <row r="27">
          <cell r="B27">
            <v>23.337500000000002</v>
          </cell>
          <cell r="C27">
            <v>27.9</v>
          </cell>
          <cell r="D27">
            <v>20</v>
          </cell>
          <cell r="E27">
            <v>83.833333333333329</v>
          </cell>
          <cell r="F27">
            <v>94</v>
          </cell>
          <cell r="G27">
            <v>67</v>
          </cell>
          <cell r="H27">
            <v>7.9200000000000008</v>
          </cell>
          <cell r="I27" t="str">
            <v>NO</v>
          </cell>
          <cell r="J27">
            <v>17.64</v>
          </cell>
          <cell r="K27">
            <v>0.4</v>
          </cell>
        </row>
        <row r="28">
          <cell r="B28">
            <v>25.104166666666668</v>
          </cell>
          <cell r="C28">
            <v>32.6</v>
          </cell>
          <cell r="D28">
            <v>20.399999999999999</v>
          </cell>
          <cell r="E28">
            <v>78.291666666666671</v>
          </cell>
          <cell r="F28">
            <v>95</v>
          </cell>
          <cell r="G28">
            <v>46</v>
          </cell>
          <cell r="H28">
            <v>8.64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25.783333333333331</v>
          </cell>
          <cell r="C29">
            <v>32.5</v>
          </cell>
          <cell r="D29">
            <v>21.3</v>
          </cell>
          <cell r="E29">
            <v>73.791666666666671</v>
          </cell>
          <cell r="F29">
            <v>88</v>
          </cell>
          <cell r="G29">
            <v>51</v>
          </cell>
          <cell r="H29">
            <v>13.32</v>
          </cell>
          <cell r="I29" t="str">
            <v>SE</v>
          </cell>
          <cell r="J29">
            <v>29.52</v>
          </cell>
          <cell r="K29">
            <v>0.2</v>
          </cell>
        </row>
        <row r="30">
          <cell r="B30">
            <v>26.308333333333326</v>
          </cell>
          <cell r="C30">
            <v>33.1</v>
          </cell>
          <cell r="D30">
            <v>21.4</v>
          </cell>
          <cell r="E30">
            <v>73.375</v>
          </cell>
          <cell r="F30">
            <v>92</v>
          </cell>
          <cell r="G30">
            <v>46</v>
          </cell>
          <cell r="H30">
            <v>11.520000000000001</v>
          </cell>
          <cell r="I30" t="str">
            <v>N</v>
          </cell>
          <cell r="J30">
            <v>26.28</v>
          </cell>
          <cell r="K30">
            <v>0</v>
          </cell>
        </row>
        <row r="31">
          <cell r="B31">
            <v>25.829166666666662</v>
          </cell>
          <cell r="C31">
            <v>32.1</v>
          </cell>
          <cell r="D31">
            <v>21.5</v>
          </cell>
          <cell r="E31">
            <v>75.125</v>
          </cell>
          <cell r="F31">
            <v>93</v>
          </cell>
          <cell r="G31">
            <v>47</v>
          </cell>
          <cell r="H31">
            <v>12.6</v>
          </cell>
          <cell r="I31" t="str">
            <v>NO</v>
          </cell>
          <cell r="J31">
            <v>31.319999999999997</v>
          </cell>
          <cell r="K31">
            <v>0</v>
          </cell>
        </row>
        <row r="32">
          <cell r="B32">
            <v>23.879166666666666</v>
          </cell>
          <cell r="C32">
            <v>29.1</v>
          </cell>
          <cell r="D32">
            <v>21.6</v>
          </cell>
          <cell r="E32">
            <v>83.666666666666671</v>
          </cell>
          <cell r="F32">
            <v>95</v>
          </cell>
          <cell r="G32">
            <v>60</v>
          </cell>
          <cell r="H32">
            <v>9.7200000000000006</v>
          </cell>
          <cell r="I32" t="str">
            <v>NO</v>
          </cell>
          <cell r="J32">
            <v>25.92</v>
          </cell>
          <cell r="K32">
            <v>0.2</v>
          </cell>
        </row>
        <row r="33">
          <cell r="B33">
            <v>23.758333333333326</v>
          </cell>
          <cell r="C33">
            <v>30</v>
          </cell>
          <cell r="D33">
            <v>18.8</v>
          </cell>
          <cell r="E33">
            <v>79.5</v>
          </cell>
          <cell r="F33">
            <v>95</v>
          </cell>
          <cell r="G33">
            <v>54</v>
          </cell>
          <cell r="H33">
            <v>5.7600000000000007</v>
          </cell>
          <cell r="I33" t="str">
            <v>SE</v>
          </cell>
          <cell r="J33">
            <v>19.8</v>
          </cell>
          <cell r="K33">
            <v>0</v>
          </cell>
        </row>
        <row r="34">
          <cell r="B34">
            <v>25.029166666666665</v>
          </cell>
          <cell r="C34">
            <v>31.9</v>
          </cell>
          <cell r="D34">
            <v>21.2</v>
          </cell>
          <cell r="E34">
            <v>75.583333333333329</v>
          </cell>
          <cell r="F34">
            <v>90</v>
          </cell>
          <cell r="G34">
            <v>49</v>
          </cell>
          <cell r="H34">
            <v>12.6</v>
          </cell>
          <cell r="I34" t="str">
            <v>SE</v>
          </cell>
          <cell r="J34">
            <v>24.48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25.974999999999998</v>
          </cell>
          <cell r="C5">
            <v>31.1</v>
          </cell>
          <cell r="D5">
            <v>21.9</v>
          </cell>
          <cell r="E5">
            <v>74.666666666666671</v>
          </cell>
          <cell r="F5">
            <v>90</v>
          </cell>
          <cell r="G5">
            <v>50</v>
          </cell>
          <cell r="H5">
            <v>14.4</v>
          </cell>
          <cell r="I5" t="str">
            <v>L</v>
          </cell>
          <cell r="J5">
            <v>30.240000000000002</v>
          </cell>
          <cell r="K5">
            <v>0</v>
          </cell>
        </row>
        <row r="6">
          <cell r="B6">
            <v>26.704166666666669</v>
          </cell>
          <cell r="C6">
            <v>32.5</v>
          </cell>
          <cell r="D6">
            <v>22.3</v>
          </cell>
          <cell r="E6">
            <v>73.041666666666671</v>
          </cell>
          <cell r="F6">
            <v>93</v>
          </cell>
          <cell r="G6">
            <v>41</v>
          </cell>
          <cell r="H6">
            <v>13.68</v>
          </cell>
          <cell r="I6" t="str">
            <v>L</v>
          </cell>
          <cell r="J6">
            <v>25.92</v>
          </cell>
          <cell r="K6">
            <v>0</v>
          </cell>
        </row>
        <row r="7">
          <cell r="B7">
            <v>23.820833333333329</v>
          </cell>
          <cell r="C7">
            <v>28</v>
          </cell>
          <cell r="D7">
            <v>21.4</v>
          </cell>
          <cell r="E7">
            <v>85.375</v>
          </cell>
          <cell r="F7">
            <v>95</v>
          </cell>
          <cell r="G7">
            <v>65</v>
          </cell>
          <cell r="H7">
            <v>20.52</v>
          </cell>
          <cell r="I7" t="str">
            <v>L</v>
          </cell>
          <cell r="J7">
            <v>47.16</v>
          </cell>
          <cell r="K7">
            <v>0</v>
          </cell>
        </row>
        <row r="8">
          <cell r="B8">
            <v>25.045833333333338</v>
          </cell>
          <cell r="C8">
            <v>31.3</v>
          </cell>
          <cell r="D8">
            <v>21</v>
          </cell>
          <cell r="E8">
            <v>78.291666666666671</v>
          </cell>
          <cell r="F8">
            <v>95</v>
          </cell>
          <cell r="G8">
            <v>49</v>
          </cell>
          <cell r="H8">
            <v>19.440000000000001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24.879166666666666</v>
          </cell>
          <cell r="C9">
            <v>30.6</v>
          </cell>
          <cell r="D9">
            <v>22</v>
          </cell>
          <cell r="E9">
            <v>82.958333333333329</v>
          </cell>
          <cell r="F9">
            <v>94</v>
          </cell>
          <cell r="G9">
            <v>59</v>
          </cell>
          <cell r="H9">
            <v>21.240000000000002</v>
          </cell>
          <cell r="I9" t="str">
            <v>NE</v>
          </cell>
          <cell r="J9">
            <v>61.2</v>
          </cell>
          <cell r="K9">
            <v>0</v>
          </cell>
        </row>
        <row r="10">
          <cell r="B10">
            <v>20.587500000000002</v>
          </cell>
          <cell r="C10">
            <v>23.6</v>
          </cell>
          <cell r="D10">
            <v>18.899999999999999</v>
          </cell>
          <cell r="E10">
            <v>95.583333333333329</v>
          </cell>
          <cell r="F10">
            <v>98</v>
          </cell>
          <cell r="G10">
            <v>89</v>
          </cell>
          <cell r="H10">
            <v>15.840000000000002</v>
          </cell>
          <cell r="I10" t="str">
            <v>O</v>
          </cell>
          <cell r="J10">
            <v>27</v>
          </cell>
          <cell r="K10">
            <v>0</v>
          </cell>
        </row>
        <row r="11">
          <cell r="B11">
            <v>20.233333333333334</v>
          </cell>
          <cell r="C11">
            <v>24.5</v>
          </cell>
          <cell r="D11">
            <v>18.3</v>
          </cell>
          <cell r="E11">
            <v>92.75</v>
          </cell>
          <cell r="F11">
            <v>98</v>
          </cell>
          <cell r="G11">
            <v>76</v>
          </cell>
          <cell r="H11">
            <v>13.68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22.337499999999995</v>
          </cell>
          <cell r="C12">
            <v>29.1</v>
          </cell>
          <cell r="D12">
            <v>19.100000000000001</v>
          </cell>
          <cell r="E12">
            <v>87.75</v>
          </cell>
          <cell r="F12">
            <v>97</v>
          </cell>
          <cell r="G12">
            <v>63</v>
          </cell>
          <cell r="H12">
            <v>16.2</v>
          </cell>
          <cell r="I12" t="str">
            <v>SO</v>
          </cell>
          <cell r="J12">
            <v>30.96</v>
          </cell>
          <cell r="K12">
            <v>0</v>
          </cell>
        </row>
        <row r="13">
          <cell r="B13">
            <v>23.033333333333335</v>
          </cell>
          <cell r="C13">
            <v>28.3</v>
          </cell>
          <cell r="D13">
            <v>19.5</v>
          </cell>
          <cell r="E13">
            <v>86.458333333333329</v>
          </cell>
          <cell r="F13">
            <v>95</v>
          </cell>
          <cell r="G13">
            <v>59</v>
          </cell>
          <cell r="H13">
            <v>18.720000000000002</v>
          </cell>
          <cell r="I13" t="str">
            <v>S</v>
          </cell>
          <cell r="J13">
            <v>31.680000000000003</v>
          </cell>
          <cell r="K13">
            <v>0</v>
          </cell>
        </row>
        <row r="14">
          <cell r="B14">
            <v>24.94583333333334</v>
          </cell>
          <cell r="C14">
            <v>32.1</v>
          </cell>
          <cell r="D14">
            <v>20.9</v>
          </cell>
          <cell r="E14">
            <v>81</v>
          </cell>
          <cell r="F14">
            <v>95</v>
          </cell>
          <cell r="G14">
            <v>47</v>
          </cell>
          <cell r="H14">
            <v>17.28</v>
          </cell>
          <cell r="I14" t="str">
            <v>L</v>
          </cell>
          <cell r="J14">
            <v>24.840000000000003</v>
          </cell>
          <cell r="K14">
            <v>0</v>
          </cell>
        </row>
        <row r="15">
          <cell r="B15">
            <v>23.333333333333329</v>
          </cell>
          <cell r="C15">
            <v>28.2</v>
          </cell>
          <cell r="D15">
            <v>21.2</v>
          </cell>
          <cell r="E15">
            <v>87.166666666666671</v>
          </cell>
          <cell r="F15">
            <v>97</v>
          </cell>
          <cell r="G15">
            <v>60</v>
          </cell>
          <cell r="H15">
            <v>12.96</v>
          </cell>
          <cell r="I15" t="str">
            <v>L</v>
          </cell>
          <cell r="J15">
            <v>24.12</v>
          </cell>
          <cell r="K15">
            <v>0</v>
          </cell>
        </row>
        <row r="16">
          <cell r="B16">
            <v>24.120833333333337</v>
          </cell>
          <cell r="C16">
            <v>30.1</v>
          </cell>
          <cell r="D16">
            <v>20.6</v>
          </cell>
          <cell r="E16">
            <v>83.041666666666671</v>
          </cell>
          <cell r="F16">
            <v>97</v>
          </cell>
          <cell r="G16">
            <v>53</v>
          </cell>
          <cell r="H16">
            <v>16.559999999999999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24.937499999999996</v>
          </cell>
          <cell r="C17">
            <v>30.5</v>
          </cell>
          <cell r="D17">
            <v>21.8</v>
          </cell>
          <cell r="E17">
            <v>81.75</v>
          </cell>
          <cell r="F17">
            <v>94</v>
          </cell>
          <cell r="G17">
            <v>57</v>
          </cell>
          <cell r="H17">
            <v>16.920000000000002</v>
          </cell>
          <cell r="I17" t="str">
            <v>L</v>
          </cell>
          <cell r="J17">
            <v>34.92</v>
          </cell>
          <cell r="K17">
            <v>0</v>
          </cell>
        </row>
        <row r="18">
          <cell r="B18">
            <v>24.95</v>
          </cell>
          <cell r="C18">
            <v>30.2</v>
          </cell>
          <cell r="D18">
            <v>22.1</v>
          </cell>
          <cell r="E18">
            <v>81.875</v>
          </cell>
          <cell r="F18">
            <v>93</v>
          </cell>
          <cell r="G18">
            <v>59</v>
          </cell>
          <cell r="H18">
            <v>16.2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25.304166666666664</v>
          </cell>
          <cell r="C19">
            <v>31.4</v>
          </cell>
          <cell r="D19">
            <v>21.8</v>
          </cell>
          <cell r="E19">
            <v>80.791666666666671</v>
          </cell>
          <cell r="F19">
            <v>97</v>
          </cell>
          <cell r="G19">
            <v>51</v>
          </cell>
          <cell r="H19">
            <v>23.400000000000002</v>
          </cell>
          <cell r="I19" t="str">
            <v>L</v>
          </cell>
          <cell r="J19">
            <v>66.239999999999995</v>
          </cell>
          <cell r="K19">
            <v>0</v>
          </cell>
        </row>
        <row r="20">
          <cell r="B20">
            <v>24.883333333333326</v>
          </cell>
          <cell r="C20">
            <v>30.8</v>
          </cell>
          <cell r="D20">
            <v>21.6</v>
          </cell>
          <cell r="E20">
            <v>83.166666666666671</v>
          </cell>
          <cell r="F20">
            <v>95</v>
          </cell>
          <cell r="G20">
            <v>59</v>
          </cell>
          <cell r="H20">
            <v>14.04</v>
          </cell>
          <cell r="I20" t="str">
            <v>L</v>
          </cell>
          <cell r="J20">
            <v>25.2</v>
          </cell>
          <cell r="K20">
            <v>0</v>
          </cell>
        </row>
        <row r="21">
          <cell r="B21">
            <v>24.766666666666666</v>
          </cell>
          <cell r="C21">
            <v>31.3</v>
          </cell>
          <cell r="D21">
            <v>21.3</v>
          </cell>
          <cell r="E21">
            <v>83.958333333333329</v>
          </cell>
          <cell r="F21">
            <v>97</v>
          </cell>
          <cell r="G21">
            <v>51</v>
          </cell>
          <cell r="H21">
            <v>12.6</v>
          </cell>
          <cell r="I21" t="str">
            <v>SO</v>
          </cell>
          <cell r="J21">
            <v>30.96</v>
          </cell>
          <cell r="K21">
            <v>0</v>
          </cell>
        </row>
        <row r="22">
          <cell r="B22">
            <v>25.166666666666668</v>
          </cell>
          <cell r="C22">
            <v>30.6</v>
          </cell>
          <cell r="D22">
            <v>21.4</v>
          </cell>
          <cell r="E22">
            <v>80.166666666666671</v>
          </cell>
          <cell r="F22">
            <v>92</v>
          </cell>
          <cell r="G22">
            <v>54</v>
          </cell>
          <cell r="H22">
            <v>23.040000000000003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25.245833333333326</v>
          </cell>
          <cell r="C23">
            <v>31.6</v>
          </cell>
          <cell r="D23">
            <v>21.7</v>
          </cell>
          <cell r="E23">
            <v>81.083333333333329</v>
          </cell>
          <cell r="F23">
            <v>93</v>
          </cell>
          <cell r="G23">
            <v>52</v>
          </cell>
          <cell r="H23">
            <v>15.120000000000001</v>
          </cell>
          <cell r="I23" t="str">
            <v>NE</v>
          </cell>
          <cell r="J23">
            <v>33.480000000000004</v>
          </cell>
          <cell r="K23">
            <v>0</v>
          </cell>
        </row>
        <row r="24">
          <cell r="B24">
            <v>25.708333333333332</v>
          </cell>
          <cell r="C24">
            <v>32.4</v>
          </cell>
          <cell r="D24">
            <v>20.5</v>
          </cell>
          <cell r="E24">
            <v>73.708333333333329</v>
          </cell>
          <cell r="F24">
            <v>91</v>
          </cell>
          <cell r="G24">
            <v>50</v>
          </cell>
          <cell r="H24">
            <v>18.720000000000002</v>
          </cell>
          <cell r="I24" t="str">
            <v>L</v>
          </cell>
          <cell r="J24">
            <v>30.96</v>
          </cell>
          <cell r="K24">
            <v>0</v>
          </cell>
        </row>
        <row r="25">
          <cell r="B25">
            <v>26.358333333333324</v>
          </cell>
          <cell r="C25">
            <v>32.4</v>
          </cell>
          <cell r="D25">
            <v>22.2</v>
          </cell>
          <cell r="E25">
            <v>74.333333333333329</v>
          </cell>
          <cell r="F25">
            <v>90</v>
          </cell>
          <cell r="G25">
            <v>45</v>
          </cell>
          <cell r="H25">
            <v>25.2</v>
          </cell>
          <cell r="I25" t="str">
            <v>NE</v>
          </cell>
          <cell r="J25">
            <v>39.96</v>
          </cell>
          <cell r="K25">
            <v>0</v>
          </cell>
        </row>
        <row r="26">
          <cell r="B26">
            <v>23.025000000000002</v>
          </cell>
          <cell r="C26">
            <v>26.2</v>
          </cell>
          <cell r="D26">
            <v>20.100000000000001</v>
          </cell>
          <cell r="E26">
            <v>85.208333333333329</v>
          </cell>
          <cell r="F26">
            <v>98</v>
          </cell>
          <cell r="G26">
            <v>62</v>
          </cell>
          <cell r="H26">
            <v>23.759999999999998</v>
          </cell>
          <cell r="I26" t="str">
            <v>NE</v>
          </cell>
          <cell r="J26">
            <v>39.6</v>
          </cell>
          <cell r="K26">
            <v>0</v>
          </cell>
        </row>
        <row r="27">
          <cell r="B27">
            <v>24.570833333333336</v>
          </cell>
          <cell r="C27">
            <v>31.1</v>
          </cell>
          <cell r="D27">
            <v>20.6</v>
          </cell>
          <cell r="E27">
            <v>79.416666666666671</v>
          </cell>
          <cell r="F27">
            <v>95</v>
          </cell>
          <cell r="G27">
            <v>50</v>
          </cell>
          <cell r="H27">
            <v>12.6</v>
          </cell>
          <cell r="I27" t="str">
            <v>NE</v>
          </cell>
          <cell r="J27">
            <v>65.52</v>
          </cell>
          <cell r="K27">
            <v>0</v>
          </cell>
        </row>
        <row r="28">
          <cell r="B28">
            <v>24.737499999999997</v>
          </cell>
          <cell r="C28">
            <v>31.9</v>
          </cell>
          <cell r="D28">
            <v>21</v>
          </cell>
          <cell r="E28">
            <v>81.833333333333329</v>
          </cell>
          <cell r="F28">
            <v>95</v>
          </cell>
          <cell r="G28">
            <v>50</v>
          </cell>
          <cell r="H28">
            <v>15.120000000000001</v>
          </cell>
          <cell r="I28" t="str">
            <v>L</v>
          </cell>
          <cell r="J28">
            <v>37.800000000000004</v>
          </cell>
          <cell r="K28">
            <v>0</v>
          </cell>
        </row>
        <row r="29">
          <cell r="B29">
            <v>25.724999999999994</v>
          </cell>
          <cell r="C29">
            <v>32.200000000000003</v>
          </cell>
          <cell r="D29">
            <v>21.5</v>
          </cell>
          <cell r="E29">
            <v>75.458333333333329</v>
          </cell>
          <cell r="F29">
            <v>91</v>
          </cell>
          <cell r="G29">
            <v>44</v>
          </cell>
          <cell r="H29">
            <v>15.120000000000001</v>
          </cell>
          <cell r="I29" t="str">
            <v>L</v>
          </cell>
          <cell r="J29">
            <v>39.24</v>
          </cell>
          <cell r="K29">
            <v>0</v>
          </cell>
        </row>
        <row r="30">
          <cell r="B30">
            <v>26.087499999999995</v>
          </cell>
          <cell r="C30">
            <v>31.8</v>
          </cell>
          <cell r="D30">
            <v>21.6</v>
          </cell>
          <cell r="E30">
            <v>71.208333333333329</v>
          </cell>
          <cell r="F30">
            <v>89</v>
          </cell>
          <cell r="G30">
            <v>39</v>
          </cell>
          <cell r="H30">
            <v>15.48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25.741666666666671</v>
          </cell>
          <cell r="C31">
            <v>31.9</v>
          </cell>
          <cell r="D31">
            <v>20.8</v>
          </cell>
          <cell r="E31">
            <v>68.5</v>
          </cell>
          <cell r="F31">
            <v>89</v>
          </cell>
          <cell r="G31">
            <v>39</v>
          </cell>
          <cell r="H31">
            <v>17.64</v>
          </cell>
          <cell r="I31" t="str">
            <v>L</v>
          </cell>
          <cell r="J31">
            <v>29.52</v>
          </cell>
          <cell r="K31">
            <v>0</v>
          </cell>
        </row>
        <row r="32">
          <cell r="B32">
            <v>24.108333333333334</v>
          </cell>
          <cell r="C32">
            <v>29</v>
          </cell>
          <cell r="D32">
            <v>21.3</v>
          </cell>
          <cell r="E32">
            <v>87.458333333333329</v>
          </cell>
          <cell r="F32">
            <v>98</v>
          </cell>
          <cell r="G32">
            <v>64</v>
          </cell>
          <cell r="H32">
            <v>12.96</v>
          </cell>
          <cell r="I32" t="str">
            <v>SO</v>
          </cell>
          <cell r="J32">
            <v>25.2</v>
          </cell>
          <cell r="K32">
            <v>0</v>
          </cell>
        </row>
        <row r="33">
          <cell r="B33">
            <v>24.991666666666664</v>
          </cell>
          <cell r="C33">
            <v>31.7</v>
          </cell>
          <cell r="D33">
            <v>20.9</v>
          </cell>
          <cell r="E33">
            <v>79.75</v>
          </cell>
          <cell r="F33">
            <v>95</v>
          </cell>
          <cell r="G33">
            <v>47</v>
          </cell>
          <cell r="H33">
            <v>15.120000000000001</v>
          </cell>
          <cell r="I33" t="str">
            <v>SE</v>
          </cell>
          <cell r="J33">
            <v>28.8</v>
          </cell>
          <cell r="K33">
            <v>0</v>
          </cell>
        </row>
        <row r="34">
          <cell r="B34">
            <v>25.158333333333342</v>
          </cell>
          <cell r="C34">
            <v>30.7</v>
          </cell>
          <cell r="D34">
            <v>22.1</v>
          </cell>
          <cell r="E34">
            <v>79.25</v>
          </cell>
          <cell r="F34">
            <v>91</v>
          </cell>
          <cell r="G34">
            <v>56</v>
          </cell>
          <cell r="H34">
            <v>25.56</v>
          </cell>
          <cell r="I34" t="str">
            <v>L</v>
          </cell>
          <cell r="J34">
            <v>39.6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27.295833333333331</v>
          </cell>
          <cell r="C5">
            <v>34.9</v>
          </cell>
          <cell r="D5">
            <v>20.6</v>
          </cell>
          <cell r="E5">
            <v>58.583333333333336</v>
          </cell>
          <cell r="F5">
            <v>85</v>
          </cell>
          <cell r="G5">
            <v>29</v>
          </cell>
          <cell r="H5">
            <v>9.3600000000000012</v>
          </cell>
          <cell r="I5" t="str">
            <v>S</v>
          </cell>
          <cell r="J5">
            <v>26.64</v>
          </cell>
          <cell r="K5">
            <v>0</v>
          </cell>
        </row>
        <row r="6">
          <cell r="B6">
            <v>26.375</v>
          </cell>
          <cell r="C6">
            <v>31.7</v>
          </cell>
          <cell r="D6">
            <v>21.3</v>
          </cell>
          <cell r="E6">
            <v>64.166666666666671</v>
          </cell>
          <cell r="F6">
            <v>79</v>
          </cell>
          <cell r="G6">
            <v>44</v>
          </cell>
          <cell r="H6">
            <v>7.9200000000000008</v>
          </cell>
          <cell r="I6" t="str">
            <v>S</v>
          </cell>
          <cell r="J6">
            <v>19.8</v>
          </cell>
          <cell r="K6">
            <v>0</v>
          </cell>
        </row>
        <row r="7">
          <cell r="B7">
            <v>28.616666666666671</v>
          </cell>
          <cell r="C7">
            <v>35.700000000000003</v>
          </cell>
          <cell r="D7">
            <v>23.6</v>
          </cell>
          <cell r="E7">
            <v>61.458333333333336</v>
          </cell>
          <cell r="F7">
            <v>85</v>
          </cell>
          <cell r="G7">
            <v>32</v>
          </cell>
          <cell r="H7">
            <v>6.84</v>
          </cell>
          <cell r="I7" t="str">
            <v>S</v>
          </cell>
          <cell r="J7">
            <v>19.079999999999998</v>
          </cell>
          <cell r="K7">
            <v>0</v>
          </cell>
        </row>
        <row r="8">
          <cell r="B8">
            <v>27.891666666666662</v>
          </cell>
          <cell r="C8">
            <v>34.799999999999997</v>
          </cell>
          <cell r="D8">
            <v>23.7</v>
          </cell>
          <cell r="E8">
            <v>68</v>
          </cell>
          <cell r="F8">
            <v>88</v>
          </cell>
          <cell r="G8">
            <v>41</v>
          </cell>
          <cell r="H8">
            <v>8.2799999999999994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28.145833333333332</v>
          </cell>
          <cell r="C9">
            <v>35.5</v>
          </cell>
          <cell r="D9">
            <v>24</v>
          </cell>
          <cell r="E9">
            <v>70.333333333333329</v>
          </cell>
          <cell r="F9">
            <v>92</v>
          </cell>
          <cell r="G9">
            <v>40</v>
          </cell>
          <cell r="H9">
            <v>21.6</v>
          </cell>
          <cell r="I9" t="str">
            <v>N</v>
          </cell>
          <cell r="J9">
            <v>41.4</v>
          </cell>
          <cell r="K9">
            <v>0.4</v>
          </cell>
        </row>
        <row r="10">
          <cell r="B10">
            <v>26.604166666666668</v>
          </cell>
          <cell r="C10">
            <v>33.200000000000003</v>
          </cell>
          <cell r="D10">
            <v>23.6</v>
          </cell>
          <cell r="E10">
            <v>84.208333333333329</v>
          </cell>
          <cell r="F10">
            <v>100</v>
          </cell>
          <cell r="G10">
            <v>48</v>
          </cell>
          <cell r="H10">
            <v>11.16</v>
          </cell>
          <cell r="I10" t="str">
            <v>N</v>
          </cell>
          <cell r="J10">
            <v>25.56</v>
          </cell>
          <cell r="K10">
            <v>16.8</v>
          </cell>
        </row>
        <row r="11">
          <cell r="B11">
            <v>23.633333333333329</v>
          </cell>
          <cell r="C11">
            <v>26.5</v>
          </cell>
          <cell r="D11">
            <v>21.8</v>
          </cell>
          <cell r="E11">
            <v>94.625</v>
          </cell>
          <cell r="F11">
            <v>100</v>
          </cell>
          <cell r="G11">
            <v>76</v>
          </cell>
          <cell r="H11">
            <v>10.08</v>
          </cell>
          <cell r="I11" t="str">
            <v>SO</v>
          </cell>
          <cell r="J11">
            <v>25.56</v>
          </cell>
          <cell r="K11">
            <v>40</v>
          </cell>
        </row>
        <row r="12">
          <cell r="B12">
            <v>24.387500000000003</v>
          </cell>
          <cell r="C12">
            <v>29.2</v>
          </cell>
          <cell r="D12">
            <v>21</v>
          </cell>
          <cell r="E12">
            <v>80.541666666666671</v>
          </cell>
          <cell r="F12">
            <v>100</v>
          </cell>
          <cell r="G12">
            <v>53</v>
          </cell>
          <cell r="H12">
            <v>7.5600000000000005</v>
          </cell>
          <cell r="I12" t="str">
            <v>SO</v>
          </cell>
          <cell r="J12">
            <v>17.28</v>
          </cell>
          <cell r="K12">
            <v>0</v>
          </cell>
        </row>
        <row r="13">
          <cell r="B13">
            <v>23.841666666666669</v>
          </cell>
          <cell r="C13">
            <v>32.200000000000003</v>
          </cell>
          <cell r="D13">
            <v>17.8</v>
          </cell>
          <cell r="E13">
            <v>76.208333333333329</v>
          </cell>
          <cell r="F13">
            <v>100</v>
          </cell>
          <cell r="G13">
            <v>40</v>
          </cell>
          <cell r="H13">
            <v>6.48</v>
          </cell>
          <cell r="I13" t="str">
            <v>SE</v>
          </cell>
          <cell r="J13">
            <v>17.64</v>
          </cell>
          <cell r="K13">
            <v>0</v>
          </cell>
        </row>
        <row r="14">
          <cell r="B14">
            <v>24.108333333333334</v>
          </cell>
          <cell r="C14">
            <v>31.9</v>
          </cell>
          <cell r="D14">
            <v>18.5</v>
          </cell>
          <cell r="E14">
            <v>74.583333333333329</v>
          </cell>
          <cell r="F14">
            <v>99</v>
          </cell>
          <cell r="G14">
            <v>42</v>
          </cell>
          <cell r="H14">
            <v>9.3600000000000012</v>
          </cell>
          <cell r="I14" t="str">
            <v>SE</v>
          </cell>
          <cell r="J14">
            <v>21.96</v>
          </cell>
          <cell r="K14">
            <v>0</v>
          </cell>
        </row>
        <row r="15">
          <cell r="B15">
            <v>24.570833333333336</v>
          </cell>
          <cell r="C15">
            <v>31.6</v>
          </cell>
          <cell r="D15">
            <v>18.7</v>
          </cell>
          <cell r="E15">
            <v>73.625</v>
          </cell>
          <cell r="F15">
            <v>100</v>
          </cell>
          <cell r="G15">
            <v>45</v>
          </cell>
          <cell r="H15">
            <v>6.12</v>
          </cell>
          <cell r="I15" t="str">
            <v>S</v>
          </cell>
          <cell r="J15">
            <v>15.48</v>
          </cell>
          <cell r="K15">
            <v>0</v>
          </cell>
        </row>
        <row r="16">
          <cell r="B16">
            <v>25.862500000000001</v>
          </cell>
          <cell r="C16">
            <v>34</v>
          </cell>
          <cell r="D16">
            <v>20.6</v>
          </cell>
          <cell r="E16">
            <v>68</v>
          </cell>
          <cell r="F16">
            <v>92</v>
          </cell>
          <cell r="G16">
            <v>39</v>
          </cell>
          <cell r="H16">
            <v>6.48</v>
          </cell>
          <cell r="I16" t="str">
            <v>SO</v>
          </cell>
          <cell r="J16">
            <v>14.76</v>
          </cell>
          <cell r="K16">
            <v>0</v>
          </cell>
        </row>
        <row r="17">
          <cell r="B17">
            <v>26.029166666666665</v>
          </cell>
          <cell r="C17">
            <v>32.6</v>
          </cell>
          <cell r="D17">
            <v>23.5</v>
          </cell>
          <cell r="E17">
            <v>79.541666666666671</v>
          </cell>
          <cell r="F17">
            <v>98</v>
          </cell>
          <cell r="G17">
            <v>50</v>
          </cell>
          <cell r="H17">
            <v>7.5600000000000005</v>
          </cell>
          <cell r="I17" t="str">
            <v>NE</v>
          </cell>
          <cell r="J17">
            <v>32.4</v>
          </cell>
          <cell r="K17">
            <v>0.4</v>
          </cell>
        </row>
        <row r="18">
          <cell r="B18">
            <v>25.866666666666671</v>
          </cell>
          <cell r="C18">
            <v>32.200000000000003</v>
          </cell>
          <cell r="D18">
            <v>23.1</v>
          </cell>
          <cell r="E18">
            <v>82.958333333333329</v>
          </cell>
          <cell r="F18">
            <v>100</v>
          </cell>
          <cell r="G18">
            <v>53</v>
          </cell>
          <cell r="H18">
            <v>9.7200000000000006</v>
          </cell>
          <cell r="I18" t="str">
            <v>NE</v>
          </cell>
          <cell r="J18">
            <v>23.040000000000003</v>
          </cell>
          <cell r="K18">
            <v>1</v>
          </cell>
        </row>
        <row r="19">
          <cell r="B19">
            <v>26.737500000000001</v>
          </cell>
          <cell r="C19">
            <v>33.4</v>
          </cell>
          <cell r="D19">
            <v>22.8</v>
          </cell>
          <cell r="E19">
            <v>79.916666666666671</v>
          </cell>
          <cell r="F19">
            <v>100</v>
          </cell>
          <cell r="G19">
            <v>44</v>
          </cell>
          <cell r="H19">
            <v>5.7600000000000007</v>
          </cell>
          <cell r="I19" t="str">
            <v>SE</v>
          </cell>
          <cell r="J19">
            <v>16.559999999999999</v>
          </cell>
          <cell r="K19">
            <v>0</v>
          </cell>
        </row>
        <row r="20">
          <cell r="B20">
            <v>26.995833333333337</v>
          </cell>
          <cell r="C20">
            <v>33.9</v>
          </cell>
          <cell r="D20">
            <v>22.1</v>
          </cell>
          <cell r="E20">
            <v>75.583333333333329</v>
          </cell>
          <cell r="F20">
            <v>100</v>
          </cell>
          <cell r="G20">
            <v>43</v>
          </cell>
          <cell r="H20">
            <v>7.9200000000000008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27.479166666666668</v>
          </cell>
          <cell r="C21">
            <v>34.700000000000003</v>
          </cell>
          <cell r="D21">
            <v>21.7</v>
          </cell>
          <cell r="E21">
            <v>68.458333333333329</v>
          </cell>
          <cell r="F21">
            <v>94</v>
          </cell>
          <cell r="G21">
            <v>35</v>
          </cell>
          <cell r="H21">
            <v>7.5600000000000005</v>
          </cell>
          <cell r="I21" t="str">
            <v>SO</v>
          </cell>
          <cell r="J21">
            <v>19.079999999999998</v>
          </cell>
          <cell r="K21">
            <v>0</v>
          </cell>
        </row>
        <row r="22">
          <cell r="B22">
            <v>27.479166666666671</v>
          </cell>
          <cell r="C22">
            <v>34.6</v>
          </cell>
          <cell r="D22">
            <v>20.6</v>
          </cell>
          <cell r="E22">
            <v>53.916666666666664</v>
          </cell>
          <cell r="F22">
            <v>81</v>
          </cell>
          <cell r="G22">
            <v>31</v>
          </cell>
          <cell r="H22">
            <v>7.9200000000000008</v>
          </cell>
          <cell r="I22" t="str">
            <v>S</v>
          </cell>
          <cell r="J22">
            <v>19.8</v>
          </cell>
          <cell r="K22">
            <v>0</v>
          </cell>
        </row>
        <row r="23">
          <cell r="B23">
            <v>26.787500000000005</v>
          </cell>
          <cell r="C23">
            <v>35.5</v>
          </cell>
          <cell r="D23">
            <v>20.2</v>
          </cell>
          <cell r="E23">
            <v>55.833333333333336</v>
          </cell>
          <cell r="F23">
            <v>88</v>
          </cell>
          <cell r="G23">
            <v>25</v>
          </cell>
          <cell r="H23">
            <v>7.5600000000000005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27.3125</v>
          </cell>
          <cell r="C24">
            <v>34.6</v>
          </cell>
          <cell r="D24">
            <v>21.6</v>
          </cell>
          <cell r="E24">
            <v>58.083333333333336</v>
          </cell>
          <cell r="F24">
            <v>87</v>
          </cell>
          <cell r="G24">
            <v>27</v>
          </cell>
          <cell r="H24">
            <v>8.64</v>
          </cell>
          <cell r="I24" t="str">
            <v>N</v>
          </cell>
          <cell r="J24">
            <v>19.079999999999998</v>
          </cell>
          <cell r="K24">
            <v>0</v>
          </cell>
        </row>
        <row r="25">
          <cell r="B25">
            <v>27.320833333333329</v>
          </cell>
          <cell r="C25">
            <v>34.1</v>
          </cell>
          <cell r="D25">
            <v>21.5</v>
          </cell>
          <cell r="E25">
            <v>59.708333333333336</v>
          </cell>
          <cell r="F25">
            <v>95</v>
          </cell>
          <cell r="G25">
            <v>28</v>
          </cell>
          <cell r="H25">
            <v>10.08</v>
          </cell>
          <cell r="I25" t="str">
            <v>N</v>
          </cell>
          <cell r="J25">
            <v>21.96</v>
          </cell>
          <cell r="K25">
            <v>0</v>
          </cell>
        </row>
        <row r="26">
          <cell r="B26">
            <v>23.358333333333331</v>
          </cell>
          <cell r="C26">
            <v>26.9</v>
          </cell>
          <cell r="D26">
            <v>21.4</v>
          </cell>
          <cell r="E26">
            <v>83.083333333333329</v>
          </cell>
          <cell r="F26">
            <v>92</v>
          </cell>
          <cell r="G26">
            <v>60</v>
          </cell>
          <cell r="H26">
            <v>13.32</v>
          </cell>
          <cell r="I26" t="str">
            <v>S</v>
          </cell>
          <cell r="J26">
            <v>29.880000000000003</v>
          </cell>
          <cell r="K26">
            <v>2.4</v>
          </cell>
        </row>
        <row r="27">
          <cell r="B27">
            <v>25.408333333333331</v>
          </cell>
          <cell r="C27">
            <v>33.6</v>
          </cell>
          <cell r="D27">
            <v>20.7</v>
          </cell>
          <cell r="E27">
            <v>73.708333333333329</v>
          </cell>
          <cell r="F27">
            <v>95</v>
          </cell>
          <cell r="G27">
            <v>40</v>
          </cell>
          <cell r="H27">
            <v>6.84</v>
          </cell>
          <cell r="I27" t="str">
            <v>S</v>
          </cell>
          <cell r="J27">
            <v>16.2</v>
          </cell>
          <cell r="K27">
            <v>0.2</v>
          </cell>
        </row>
        <row r="28">
          <cell r="B28">
            <v>26.895833333333339</v>
          </cell>
          <cell r="C28">
            <v>34.799999999999997</v>
          </cell>
          <cell r="D28">
            <v>21.1</v>
          </cell>
          <cell r="E28">
            <v>67.791666666666671</v>
          </cell>
          <cell r="F28">
            <v>96</v>
          </cell>
          <cell r="G28">
            <v>37</v>
          </cell>
          <cell r="H28">
            <v>7.2</v>
          </cell>
          <cell r="I28" t="str">
            <v>S</v>
          </cell>
          <cell r="J28">
            <v>18.36</v>
          </cell>
          <cell r="K28">
            <v>0</v>
          </cell>
        </row>
        <row r="29">
          <cell r="B29">
            <v>27.625</v>
          </cell>
          <cell r="C29">
            <v>35.5</v>
          </cell>
          <cell r="D29">
            <v>21.9</v>
          </cell>
          <cell r="E29">
            <v>64.416666666666671</v>
          </cell>
          <cell r="F29">
            <v>90</v>
          </cell>
          <cell r="G29">
            <v>35</v>
          </cell>
          <cell r="H29">
            <v>8.64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27.854166666666661</v>
          </cell>
          <cell r="C30">
            <v>34.799999999999997</v>
          </cell>
          <cell r="D30">
            <v>22.1</v>
          </cell>
          <cell r="E30">
            <v>63.541666666666664</v>
          </cell>
          <cell r="F30">
            <v>90</v>
          </cell>
          <cell r="G30">
            <v>32</v>
          </cell>
          <cell r="H30">
            <v>8.64</v>
          </cell>
          <cell r="I30" t="str">
            <v>N</v>
          </cell>
          <cell r="J30">
            <v>19.440000000000001</v>
          </cell>
          <cell r="K30">
            <v>0</v>
          </cell>
        </row>
        <row r="31">
          <cell r="B31">
            <v>28.266666666666662</v>
          </cell>
          <cell r="C31">
            <v>35.4</v>
          </cell>
          <cell r="D31">
            <v>23.2</v>
          </cell>
          <cell r="E31">
            <v>61.875</v>
          </cell>
          <cell r="F31">
            <v>91</v>
          </cell>
          <cell r="G31">
            <v>34</v>
          </cell>
          <cell r="H31">
            <v>10.8</v>
          </cell>
          <cell r="I31" t="str">
            <v>N</v>
          </cell>
          <cell r="J31">
            <v>29.16</v>
          </cell>
          <cell r="K31">
            <v>0</v>
          </cell>
        </row>
        <row r="32">
          <cell r="B32">
            <v>25.720833333333331</v>
          </cell>
          <cell r="C32">
            <v>32.4</v>
          </cell>
          <cell r="D32">
            <v>21.6</v>
          </cell>
          <cell r="E32">
            <v>77.25</v>
          </cell>
          <cell r="F32">
            <v>100</v>
          </cell>
          <cell r="G32">
            <v>51</v>
          </cell>
          <cell r="H32">
            <v>16.559999999999999</v>
          </cell>
          <cell r="I32" t="str">
            <v>NO</v>
          </cell>
          <cell r="J32">
            <v>41.76</v>
          </cell>
          <cell r="K32">
            <v>30.2</v>
          </cell>
        </row>
        <row r="33">
          <cell r="B33">
            <v>24.424999999999997</v>
          </cell>
          <cell r="C33">
            <v>31</v>
          </cell>
          <cell r="D33">
            <v>20.8</v>
          </cell>
          <cell r="E33">
            <v>83.166666666666671</v>
          </cell>
          <cell r="F33">
            <v>100</v>
          </cell>
          <cell r="G33">
            <v>54</v>
          </cell>
          <cell r="H33">
            <v>4.6800000000000006</v>
          </cell>
          <cell r="I33" t="str">
            <v>NO</v>
          </cell>
          <cell r="J33">
            <v>13.32</v>
          </cell>
          <cell r="K33">
            <v>0.2</v>
          </cell>
        </row>
        <row r="34">
          <cell r="B34">
            <v>25.504166666666663</v>
          </cell>
          <cell r="C34">
            <v>33.299999999999997</v>
          </cell>
          <cell r="D34">
            <v>20.399999999999999</v>
          </cell>
          <cell r="E34">
            <v>73.083333333333329</v>
          </cell>
          <cell r="F34">
            <v>99</v>
          </cell>
          <cell r="G34">
            <v>36</v>
          </cell>
          <cell r="H34">
            <v>11.520000000000001</v>
          </cell>
          <cell r="I34" t="str">
            <v>NE</v>
          </cell>
          <cell r="J34">
            <v>22.32</v>
          </cell>
          <cell r="K34">
            <v>0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21.362500000000001</v>
          </cell>
          <cell r="C5">
            <v>24.2</v>
          </cell>
          <cell r="D5">
            <v>19.899999999999999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11.879999999999999</v>
          </cell>
          <cell r="I5" t="str">
            <v>NE</v>
          </cell>
          <cell r="J5">
            <v>25.92</v>
          </cell>
          <cell r="K5">
            <v>9.8000000000000007</v>
          </cell>
        </row>
        <row r="6">
          <cell r="B6">
            <v>22.275000000000002</v>
          </cell>
          <cell r="C6">
            <v>26.4</v>
          </cell>
          <cell r="D6">
            <v>19.899999999999999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16.920000000000002</v>
          </cell>
          <cell r="I6" t="str">
            <v>NE</v>
          </cell>
          <cell r="J6">
            <v>32.4</v>
          </cell>
          <cell r="K6">
            <v>3.0000000000000004</v>
          </cell>
        </row>
        <row r="7">
          <cell r="B7">
            <v>23.05</v>
          </cell>
          <cell r="C7">
            <v>28.1</v>
          </cell>
          <cell r="D7">
            <v>20.7</v>
          </cell>
          <cell r="E7" t="str">
            <v>*</v>
          </cell>
          <cell r="F7" t="str">
            <v>*</v>
          </cell>
          <cell r="G7" t="str">
            <v>*</v>
          </cell>
          <cell r="H7">
            <v>11.879999999999999</v>
          </cell>
          <cell r="I7" t="str">
            <v>NE</v>
          </cell>
          <cell r="J7">
            <v>24.12</v>
          </cell>
          <cell r="K7">
            <v>1.4000000000000001</v>
          </cell>
        </row>
        <row r="8">
          <cell r="B8">
            <v>24.495833333333334</v>
          </cell>
          <cell r="C8">
            <v>29.5</v>
          </cell>
          <cell r="D8">
            <v>21.3</v>
          </cell>
          <cell r="E8" t="str">
            <v>*</v>
          </cell>
          <cell r="F8" t="str">
            <v>*</v>
          </cell>
          <cell r="G8" t="str">
            <v>*</v>
          </cell>
          <cell r="H8">
            <v>22.32</v>
          </cell>
          <cell r="I8" t="str">
            <v>N</v>
          </cell>
          <cell r="J8">
            <v>40.680000000000007</v>
          </cell>
          <cell r="K8">
            <v>0</v>
          </cell>
        </row>
        <row r="9">
          <cell r="B9">
            <v>22.429166666666671</v>
          </cell>
          <cell r="C9">
            <v>25.4</v>
          </cell>
          <cell r="D9">
            <v>17.8</v>
          </cell>
          <cell r="E9" t="str">
            <v>*</v>
          </cell>
          <cell r="F9" t="str">
            <v>*</v>
          </cell>
          <cell r="G9" t="str">
            <v>*</v>
          </cell>
          <cell r="H9">
            <v>26.28</v>
          </cell>
          <cell r="I9" t="str">
            <v>N</v>
          </cell>
          <cell r="J9">
            <v>52.2</v>
          </cell>
          <cell r="K9">
            <v>50.600000000000009</v>
          </cell>
        </row>
        <row r="10">
          <cell r="B10">
            <v>15.991666666666669</v>
          </cell>
          <cell r="C10">
            <v>17.899999999999999</v>
          </cell>
          <cell r="D10">
            <v>14.8</v>
          </cell>
          <cell r="E10">
            <v>99</v>
          </cell>
          <cell r="F10">
            <v>99</v>
          </cell>
          <cell r="G10">
            <v>99</v>
          </cell>
          <cell r="H10">
            <v>16.2</v>
          </cell>
          <cell r="I10" t="str">
            <v>SO</v>
          </cell>
          <cell r="J10">
            <v>33.480000000000004</v>
          </cell>
          <cell r="K10">
            <v>7</v>
          </cell>
        </row>
        <row r="11">
          <cell r="B11">
            <v>17.841666666666665</v>
          </cell>
          <cell r="C11">
            <v>23.3</v>
          </cell>
          <cell r="D11">
            <v>15.2</v>
          </cell>
          <cell r="E11">
            <v>87.041666666666671</v>
          </cell>
          <cell r="F11">
            <v>99</v>
          </cell>
          <cell r="G11">
            <v>59</v>
          </cell>
          <cell r="H11">
            <v>12.6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19.270833333333332</v>
          </cell>
          <cell r="C12">
            <v>24.3</v>
          </cell>
          <cell r="D12">
            <v>15.2</v>
          </cell>
          <cell r="E12">
            <v>77.791666666666671</v>
          </cell>
          <cell r="F12">
            <v>95</v>
          </cell>
          <cell r="G12">
            <v>57</v>
          </cell>
          <cell r="H12">
            <v>10.8</v>
          </cell>
          <cell r="I12" t="str">
            <v>SO</v>
          </cell>
          <cell r="J12">
            <v>22.32</v>
          </cell>
          <cell r="K12">
            <v>0</v>
          </cell>
        </row>
        <row r="13">
          <cell r="B13">
            <v>20.612499999999997</v>
          </cell>
          <cell r="C13">
            <v>27.1</v>
          </cell>
          <cell r="D13">
            <v>15.6</v>
          </cell>
          <cell r="E13">
            <v>79.833333333333329</v>
          </cell>
          <cell r="F13">
            <v>99</v>
          </cell>
          <cell r="G13">
            <v>52</v>
          </cell>
          <cell r="H13">
            <v>13.32</v>
          </cell>
          <cell r="I13" t="str">
            <v>L</v>
          </cell>
          <cell r="J13">
            <v>21.6</v>
          </cell>
          <cell r="K13">
            <v>0</v>
          </cell>
        </row>
        <row r="14">
          <cell r="B14">
            <v>21.429166666666664</v>
          </cell>
          <cell r="C14">
            <v>28.6</v>
          </cell>
          <cell r="D14">
            <v>16.100000000000001</v>
          </cell>
          <cell r="E14">
            <v>79.791666666666671</v>
          </cell>
          <cell r="F14">
            <v>98</v>
          </cell>
          <cell r="G14">
            <v>52</v>
          </cell>
          <cell r="H14">
            <v>19.079999999999998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22.558333333333326</v>
          </cell>
          <cell r="C15">
            <v>29</v>
          </cell>
          <cell r="D15">
            <v>18.600000000000001</v>
          </cell>
          <cell r="E15">
            <v>73.125</v>
          </cell>
          <cell r="F15">
            <v>88</v>
          </cell>
          <cell r="G15">
            <v>42</v>
          </cell>
          <cell r="H15">
            <v>16.2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22.933333333333334</v>
          </cell>
          <cell r="C16">
            <v>28.5</v>
          </cell>
          <cell r="D16">
            <v>18.100000000000001</v>
          </cell>
          <cell r="E16">
            <v>74.041666666666671</v>
          </cell>
          <cell r="F16">
            <v>93</v>
          </cell>
          <cell r="G16">
            <v>49</v>
          </cell>
          <cell r="H16">
            <v>13.32</v>
          </cell>
          <cell r="I16" t="str">
            <v>L</v>
          </cell>
          <cell r="J16">
            <v>26.28</v>
          </cell>
          <cell r="K16">
            <v>0</v>
          </cell>
        </row>
        <row r="17">
          <cell r="B17">
            <v>23.491666666666664</v>
          </cell>
          <cell r="C17">
            <v>29.3</v>
          </cell>
          <cell r="D17">
            <v>20.7</v>
          </cell>
          <cell r="E17">
            <v>71.291666666666671</v>
          </cell>
          <cell r="F17">
            <v>96</v>
          </cell>
          <cell r="G17">
            <v>54</v>
          </cell>
          <cell r="H17">
            <v>13.32</v>
          </cell>
          <cell r="I17" t="str">
            <v>NE</v>
          </cell>
          <cell r="J17">
            <v>24.840000000000003</v>
          </cell>
          <cell r="K17">
            <v>15.4</v>
          </cell>
        </row>
        <row r="18">
          <cell r="B18">
            <v>23.433333333333337</v>
          </cell>
          <cell r="C18">
            <v>28.2</v>
          </cell>
          <cell r="D18">
            <v>20.399999999999999</v>
          </cell>
          <cell r="E18">
            <v>86.666666666666671</v>
          </cell>
          <cell r="F18">
            <v>99</v>
          </cell>
          <cell r="G18">
            <v>70</v>
          </cell>
          <cell r="H18">
            <v>18</v>
          </cell>
          <cell r="I18" t="str">
            <v>NE</v>
          </cell>
          <cell r="J18">
            <v>29.52</v>
          </cell>
          <cell r="K18">
            <v>2</v>
          </cell>
        </row>
        <row r="19">
          <cell r="B19">
            <v>24.087500000000006</v>
          </cell>
          <cell r="C19">
            <v>30.1</v>
          </cell>
          <cell r="D19">
            <v>20.399999999999999</v>
          </cell>
          <cell r="E19">
            <v>84.083333333333329</v>
          </cell>
          <cell r="F19">
            <v>99</v>
          </cell>
          <cell r="G19">
            <v>57</v>
          </cell>
          <cell r="H19">
            <v>15.840000000000002</v>
          </cell>
          <cell r="I19" t="str">
            <v>NE</v>
          </cell>
          <cell r="J19">
            <v>28.44</v>
          </cell>
          <cell r="K19">
            <v>0</v>
          </cell>
        </row>
        <row r="20">
          <cell r="B20">
            <v>24.424999999999997</v>
          </cell>
          <cell r="C20">
            <v>29.1</v>
          </cell>
          <cell r="D20">
            <v>21.2</v>
          </cell>
          <cell r="E20">
            <v>80.041666666666671</v>
          </cell>
          <cell r="F20">
            <v>92</v>
          </cell>
          <cell r="G20">
            <v>59</v>
          </cell>
          <cell r="H20">
            <v>11.16</v>
          </cell>
          <cell r="I20" t="str">
            <v>NE</v>
          </cell>
          <cell r="J20">
            <v>24.840000000000003</v>
          </cell>
          <cell r="K20">
            <v>0.4</v>
          </cell>
        </row>
        <row r="21">
          <cell r="B21">
            <v>23.008333333333329</v>
          </cell>
          <cell r="C21">
            <v>28.1</v>
          </cell>
          <cell r="D21">
            <v>18.399999999999999</v>
          </cell>
          <cell r="E21">
            <v>83.458333333333329</v>
          </cell>
          <cell r="F21">
            <v>99</v>
          </cell>
          <cell r="G21">
            <v>55</v>
          </cell>
          <cell r="H21">
            <v>16.2</v>
          </cell>
          <cell r="I21" t="str">
            <v>SE</v>
          </cell>
          <cell r="J21">
            <v>31.680000000000003</v>
          </cell>
          <cell r="K21">
            <v>2.2000000000000002</v>
          </cell>
        </row>
        <row r="22">
          <cell r="B22">
            <v>22.462499999999995</v>
          </cell>
          <cell r="C22">
            <v>29.4</v>
          </cell>
          <cell r="D22">
            <v>17.5</v>
          </cell>
          <cell r="E22">
            <v>71.416666666666671</v>
          </cell>
          <cell r="F22">
            <v>85</v>
          </cell>
          <cell r="G22">
            <v>54</v>
          </cell>
          <cell r="H22">
            <v>10.8</v>
          </cell>
          <cell r="I22" t="str">
            <v>L</v>
          </cell>
          <cell r="J22">
            <v>19.440000000000001</v>
          </cell>
          <cell r="K22">
            <v>0</v>
          </cell>
        </row>
        <row r="23">
          <cell r="B23">
            <v>25.358333333333334</v>
          </cell>
          <cell r="C23">
            <v>31.4</v>
          </cell>
          <cell r="D23">
            <v>21.1</v>
          </cell>
          <cell r="E23">
            <v>68.791666666666671</v>
          </cell>
          <cell r="F23">
            <v>91</v>
          </cell>
          <cell r="G23">
            <v>52</v>
          </cell>
          <cell r="H23">
            <v>14.04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26.266666666666666</v>
          </cell>
          <cell r="C24">
            <v>32</v>
          </cell>
          <cell r="D24">
            <v>21.8</v>
          </cell>
          <cell r="E24">
            <v>71.583333333333329</v>
          </cell>
          <cell r="F24">
            <v>90</v>
          </cell>
          <cell r="G24">
            <v>51</v>
          </cell>
          <cell r="H24">
            <v>15.120000000000001</v>
          </cell>
          <cell r="I24" t="str">
            <v>N</v>
          </cell>
          <cell r="J24">
            <v>33.480000000000004</v>
          </cell>
          <cell r="K24">
            <v>0</v>
          </cell>
        </row>
        <row r="25">
          <cell r="B25">
            <v>20.695833333333333</v>
          </cell>
          <cell r="C25">
            <v>26.8</v>
          </cell>
          <cell r="D25">
            <v>18.100000000000001</v>
          </cell>
          <cell r="E25">
            <v>91</v>
          </cell>
          <cell r="F25">
            <v>98</v>
          </cell>
          <cell r="G25">
            <v>71</v>
          </cell>
          <cell r="H25">
            <v>22.32</v>
          </cell>
          <cell r="I25" t="str">
            <v>NE</v>
          </cell>
          <cell r="J25">
            <v>46.440000000000005</v>
          </cell>
          <cell r="K25">
            <v>33.400000000000006</v>
          </cell>
        </row>
        <row r="26">
          <cell r="B26">
            <v>20.158333333333335</v>
          </cell>
          <cell r="C26">
            <v>24.2</v>
          </cell>
          <cell r="D26">
            <v>17.8</v>
          </cell>
          <cell r="E26">
            <v>91.5</v>
          </cell>
          <cell r="F26">
            <v>99</v>
          </cell>
          <cell r="G26">
            <v>74</v>
          </cell>
          <cell r="H26">
            <v>18.36</v>
          </cell>
          <cell r="I26" t="str">
            <v>NE</v>
          </cell>
          <cell r="J26">
            <v>37.440000000000005</v>
          </cell>
          <cell r="K26">
            <v>17.599999999999998</v>
          </cell>
        </row>
        <row r="27">
          <cell r="B27">
            <v>22.391666666666669</v>
          </cell>
          <cell r="C27">
            <v>28</v>
          </cell>
          <cell r="D27">
            <v>18.7</v>
          </cell>
          <cell r="E27">
            <v>88.666666666666671</v>
          </cell>
          <cell r="F27">
            <v>98</v>
          </cell>
          <cell r="G27">
            <v>66</v>
          </cell>
          <cell r="H27">
            <v>10.44</v>
          </cell>
          <cell r="I27" t="str">
            <v>NE</v>
          </cell>
          <cell r="J27">
            <v>23.400000000000002</v>
          </cell>
          <cell r="K27">
            <v>0</v>
          </cell>
        </row>
        <row r="28">
          <cell r="B28">
            <v>23.837500000000002</v>
          </cell>
          <cell r="C28">
            <v>28.7</v>
          </cell>
          <cell r="D28">
            <v>20.399999999999999</v>
          </cell>
          <cell r="E28">
            <v>86.125</v>
          </cell>
          <cell r="F28">
            <v>98</v>
          </cell>
          <cell r="G28">
            <v>65</v>
          </cell>
          <cell r="H28">
            <v>14.4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25.012499999999999</v>
          </cell>
          <cell r="C29">
            <v>30.6</v>
          </cell>
          <cell r="D29">
            <v>21.4</v>
          </cell>
          <cell r="E29">
            <v>78.625</v>
          </cell>
          <cell r="F29">
            <v>91</v>
          </cell>
          <cell r="G29">
            <v>55</v>
          </cell>
          <cell r="H29">
            <v>12.6</v>
          </cell>
          <cell r="I29" t="str">
            <v>NE</v>
          </cell>
          <cell r="J29">
            <v>30.96</v>
          </cell>
          <cell r="K29">
            <v>0</v>
          </cell>
        </row>
        <row r="30">
          <cell r="B30">
            <v>24.824999999999999</v>
          </cell>
          <cell r="C30">
            <v>31.2</v>
          </cell>
          <cell r="D30">
            <v>21.8</v>
          </cell>
          <cell r="E30">
            <v>77.875</v>
          </cell>
          <cell r="F30">
            <v>90</v>
          </cell>
          <cell r="G30">
            <v>58</v>
          </cell>
          <cell r="H30">
            <v>12.6</v>
          </cell>
          <cell r="I30" t="str">
            <v>NE</v>
          </cell>
          <cell r="J30">
            <v>32.76</v>
          </cell>
          <cell r="K30">
            <v>1.8</v>
          </cell>
        </row>
        <row r="31">
          <cell r="B31">
            <v>22.691666666666674</v>
          </cell>
          <cell r="C31">
            <v>26.5</v>
          </cell>
          <cell r="D31">
            <v>20.6</v>
          </cell>
          <cell r="E31">
            <v>92.208333333333329</v>
          </cell>
          <cell r="F31">
            <v>99</v>
          </cell>
          <cell r="G31">
            <v>74</v>
          </cell>
          <cell r="H31">
            <v>14.04</v>
          </cell>
          <cell r="I31" t="str">
            <v>N</v>
          </cell>
          <cell r="J31">
            <v>30.96</v>
          </cell>
          <cell r="K31">
            <v>1.6</v>
          </cell>
        </row>
        <row r="32">
          <cell r="B32">
            <v>20.241666666666664</v>
          </cell>
          <cell r="C32">
            <v>22.9</v>
          </cell>
          <cell r="D32">
            <v>18.600000000000001</v>
          </cell>
          <cell r="E32">
            <v>94.458333333333329</v>
          </cell>
          <cell r="F32">
            <v>99</v>
          </cell>
          <cell r="G32">
            <v>75</v>
          </cell>
          <cell r="H32">
            <v>12.6</v>
          </cell>
          <cell r="I32" t="str">
            <v>SO</v>
          </cell>
          <cell r="J32">
            <v>28.44</v>
          </cell>
          <cell r="K32">
            <v>11</v>
          </cell>
        </row>
        <row r="33">
          <cell r="B33">
            <v>19.962500000000002</v>
          </cell>
          <cell r="C33">
            <v>26</v>
          </cell>
          <cell r="D33">
            <v>16</v>
          </cell>
          <cell r="E33">
            <v>88.166666666666671</v>
          </cell>
          <cell r="F33">
            <v>99</v>
          </cell>
          <cell r="G33">
            <v>64</v>
          </cell>
          <cell r="H33">
            <v>9.7200000000000006</v>
          </cell>
          <cell r="I33" t="str">
            <v>NE</v>
          </cell>
          <cell r="J33">
            <v>21.240000000000002</v>
          </cell>
          <cell r="K33">
            <v>0.2</v>
          </cell>
        </row>
        <row r="34">
          <cell r="B34">
            <v>22.162499999999998</v>
          </cell>
          <cell r="C34">
            <v>26.4</v>
          </cell>
          <cell r="D34">
            <v>19.899999999999999</v>
          </cell>
          <cell r="E34">
            <v>85.833333333333329</v>
          </cell>
          <cell r="F34">
            <v>98</v>
          </cell>
          <cell r="G34">
            <v>71</v>
          </cell>
          <cell r="H34">
            <v>15.120000000000001</v>
          </cell>
          <cell r="I34" t="str">
            <v>NE</v>
          </cell>
          <cell r="J34">
            <v>32.04</v>
          </cell>
          <cell r="K34">
            <v>2.4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28.509090909090904</v>
          </cell>
          <cell r="C5">
            <v>31.7</v>
          </cell>
          <cell r="D5">
            <v>24.2</v>
          </cell>
          <cell r="E5">
            <v>52.272727272727273</v>
          </cell>
          <cell r="F5">
            <v>67</v>
          </cell>
          <cell r="G5">
            <v>40</v>
          </cell>
          <cell r="H5">
            <v>15.48</v>
          </cell>
          <cell r="I5" t="str">
            <v>L</v>
          </cell>
          <cell r="J5">
            <v>25.56</v>
          </cell>
          <cell r="K5">
            <v>0</v>
          </cell>
        </row>
        <row r="6">
          <cell r="B6">
            <v>26.51</v>
          </cell>
          <cell r="C6">
            <v>29.2</v>
          </cell>
          <cell r="D6">
            <v>23</v>
          </cell>
          <cell r="E6">
            <v>63.1</v>
          </cell>
          <cell r="F6">
            <v>78</v>
          </cell>
          <cell r="G6">
            <v>53</v>
          </cell>
          <cell r="H6">
            <v>18.720000000000002</v>
          </cell>
          <cell r="I6" t="str">
            <v>L</v>
          </cell>
          <cell r="J6">
            <v>32.76</v>
          </cell>
          <cell r="K6">
            <v>0</v>
          </cell>
        </row>
        <row r="7">
          <cell r="B7">
            <v>28.588888888888885</v>
          </cell>
          <cell r="C7">
            <v>31.6</v>
          </cell>
          <cell r="D7">
            <v>24.4</v>
          </cell>
          <cell r="E7">
            <v>61.222222222222221</v>
          </cell>
          <cell r="F7">
            <v>94</v>
          </cell>
          <cell r="G7">
            <v>44</v>
          </cell>
          <cell r="H7">
            <v>11.16</v>
          </cell>
          <cell r="I7" t="str">
            <v>SE</v>
          </cell>
          <cell r="J7">
            <v>17.64</v>
          </cell>
          <cell r="K7">
            <v>0</v>
          </cell>
        </row>
        <row r="8">
          <cell r="B8">
            <v>29.911111111111111</v>
          </cell>
          <cell r="C8">
            <v>33.799999999999997</v>
          </cell>
          <cell r="D8">
            <v>24</v>
          </cell>
          <cell r="E8">
            <v>56.888888888888886</v>
          </cell>
          <cell r="F8">
            <v>84</v>
          </cell>
          <cell r="G8">
            <v>41</v>
          </cell>
          <cell r="H8">
            <v>9.7200000000000006</v>
          </cell>
          <cell r="I8" t="str">
            <v>NO</v>
          </cell>
          <cell r="J8">
            <v>23.400000000000002</v>
          </cell>
          <cell r="K8">
            <v>0</v>
          </cell>
        </row>
        <row r="9">
          <cell r="B9">
            <v>29.018181818181816</v>
          </cell>
          <cell r="C9">
            <v>33.9</v>
          </cell>
          <cell r="D9">
            <v>25.4</v>
          </cell>
          <cell r="E9">
            <v>63.636363636363633</v>
          </cell>
          <cell r="F9">
            <v>80</v>
          </cell>
          <cell r="G9">
            <v>45</v>
          </cell>
          <cell r="H9">
            <v>23.400000000000002</v>
          </cell>
          <cell r="I9" t="str">
            <v>NO</v>
          </cell>
          <cell r="J9">
            <v>59.760000000000005</v>
          </cell>
          <cell r="K9">
            <v>0.2</v>
          </cell>
        </row>
        <row r="10">
          <cell r="B10">
            <v>27.2</v>
          </cell>
          <cell r="C10">
            <v>30.8</v>
          </cell>
          <cell r="D10">
            <v>22.6</v>
          </cell>
          <cell r="E10">
            <v>75.571428571428569</v>
          </cell>
          <cell r="F10">
            <v>100</v>
          </cell>
          <cell r="G10">
            <v>57</v>
          </cell>
          <cell r="H10">
            <v>11.879999999999999</v>
          </cell>
          <cell r="I10" t="str">
            <v>SO</v>
          </cell>
          <cell r="J10">
            <v>21.6</v>
          </cell>
          <cell r="K10">
            <v>0.8</v>
          </cell>
        </row>
        <row r="11">
          <cell r="B11">
            <v>24.616666666666664</v>
          </cell>
          <cell r="C11">
            <v>27</v>
          </cell>
          <cell r="D11">
            <v>22.7</v>
          </cell>
          <cell r="E11">
            <v>80.166666666666671</v>
          </cell>
          <cell r="F11">
            <v>95</v>
          </cell>
          <cell r="G11">
            <v>66</v>
          </cell>
          <cell r="H11">
            <v>10.08</v>
          </cell>
          <cell r="I11" t="str">
            <v>O</v>
          </cell>
          <cell r="J11">
            <v>20.16</v>
          </cell>
          <cell r="K11">
            <v>0</v>
          </cell>
        </row>
        <row r="12">
          <cell r="B12">
            <v>27.412500000000001</v>
          </cell>
          <cell r="C12">
            <v>29.5</v>
          </cell>
          <cell r="D12">
            <v>20.399999999999999</v>
          </cell>
          <cell r="E12">
            <v>51.5</v>
          </cell>
          <cell r="F12">
            <v>98</v>
          </cell>
          <cell r="G12">
            <v>41</v>
          </cell>
          <cell r="H12">
            <v>12.24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26.85</v>
          </cell>
          <cell r="C13">
            <v>30.3</v>
          </cell>
          <cell r="D13">
            <v>20.9</v>
          </cell>
          <cell r="E13">
            <v>58.8</v>
          </cell>
          <cell r="F13">
            <v>97</v>
          </cell>
          <cell r="G13">
            <v>38</v>
          </cell>
          <cell r="H13">
            <v>17.64</v>
          </cell>
          <cell r="I13" t="str">
            <v>L</v>
          </cell>
          <cell r="J13">
            <v>30.240000000000002</v>
          </cell>
          <cell r="K13">
            <v>0.2</v>
          </cell>
        </row>
        <row r="14">
          <cell r="B14">
            <v>27.928571428571427</v>
          </cell>
          <cell r="C14">
            <v>29.8</v>
          </cell>
          <cell r="D14">
            <v>23.5</v>
          </cell>
          <cell r="E14">
            <v>51.142857142857146</v>
          </cell>
          <cell r="F14">
            <v>67</v>
          </cell>
          <cell r="G14">
            <v>41</v>
          </cell>
          <cell r="H14">
            <v>19.440000000000001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27.033333333333331</v>
          </cell>
          <cell r="C15">
            <v>29.2</v>
          </cell>
          <cell r="D15">
            <v>23</v>
          </cell>
          <cell r="E15">
            <v>55</v>
          </cell>
          <cell r="F15">
            <v>70</v>
          </cell>
          <cell r="G15">
            <v>47</v>
          </cell>
          <cell r="H15">
            <v>15.840000000000002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28.814285714285713</v>
          </cell>
          <cell r="C16">
            <v>31.8</v>
          </cell>
          <cell r="D16">
            <v>22.3</v>
          </cell>
          <cell r="E16">
            <v>46.285714285714285</v>
          </cell>
          <cell r="F16">
            <v>78</v>
          </cell>
          <cell r="G16">
            <v>31</v>
          </cell>
          <cell r="H16">
            <v>11.879999999999999</v>
          </cell>
          <cell r="I16" t="str">
            <v>L</v>
          </cell>
          <cell r="J16">
            <v>23.759999999999998</v>
          </cell>
          <cell r="K16">
            <v>0</v>
          </cell>
        </row>
        <row r="17">
          <cell r="B17">
            <v>28.9</v>
          </cell>
          <cell r="C17">
            <v>29.5</v>
          </cell>
          <cell r="D17">
            <v>26.4</v>
          </cell>
          <cell r="E17">
            <v>63</v>
          </cell>
          <cell r="F17">
            <v>74</v>
          </cell>
          <cell r="G17">
            <v>62</v>
          </cell>
          <cell r="H17">
            <v>12.6</v>
          </cell>
          <cell r="I17" t="str">
            <v>L</v>
          </cell>
          <cell r="J17">
            <v>19.8</v>
          </cell>
          <cell r="K17">
            <v>0</v>
          </cell>
        </row>
        <row r="18">
          <cell r="B18">
            <v>27.4</v>
          </cell>
          <cell r="C18">
            <v>27.9</v>
          </cell>
          <cell r="D18">
            <v>26.2</v>
          </cell>
          <cell r="E18">
            <v>74</v>
          </cell>
          <cell r="F18">
            <v>92</v>
          </cell>
          <cell r="G18">
            <v>72</v>
          </cell>
          <cell r="H18">
            <v>8.2799999999999994</v>
          </cell>
          <cell r="I18" t="str">
            <v>NE</v>
          </cell>
          <cell r="J18">
            <v>19.079999999999998</v>
          </cell>
          <cell r="K18">
            <v>0</v>
          </cell>
        </row>
        <row r="19">
          <cell r="B19">
            <v>30.2</v>
          </cell>
          <cell r="C19">
            <v>30.7</v>
          </cell>
          <cell r="D19">
            <v>27.7</v>
          </cell>
          <cell r="E19">
            <v>56.5</v>
          </cell>
          <cell r="F19">
            <v>67</v>
          </cell>
          <cell r="G19">
            <v>54</v>
          </cell>
          <cell r="H19">
            <v>8.2799999999999994</v>
          </cell>
          <cell r="I19" t="str">
            <v>NE</v>
          </cell>
          <cell r="J19">
            <v>20.52</v>
          </cell>
          <cell r="K19">
            <v>0</v>
          </cell>
        </row>
        <row r="20">
          <cell r="B20">
            <v>29.799999999999997</v>
          </cell>
          <cell r="C20">
            <v>31.5</v>
          </cell>
          <cell r="D20">
            <v>26.7</v>
          </cell>
          <cell r="E20">
            <v>60</v>
          </cell>
          <cell r="F20">
            <v>71</v>
          </cell>
          <cell r="G20">
            <v>55</v>
          </cell>
          <cell r="H20">
            <v>9.3600000000000012</v>
          </cell>
          <cell r="I20" t="str">
            <v>L</v>
          </cell>
          <cell r="J20">
            <v>20.88</v>
          </cell>
          <cell r="K20">
            <v>0</v>
          </cell>
        </row>
        <row r="21">
          <cell r="B21">
            <v>31.014285714285712</v>
          </cell>
          <cell r="C21">
            <v>32.700000000000003</v>
          </cell>
          <cell r="D21">
            <v>25.9</v>
          </cell>
          <cell r="E21">
            <v>48.142857142857146</v>
          </cell>
          <cell r="F21">
            <v>83</v>
          </cell>
          <cell r="G21">
            <v>39</v>
          </cell>
          <cell r="H21">
            <v>9</v>
          </cell>
          <cell r="I21" t="str">
            <v>SE</v>
          </cell>
          <cell r="J21">
            <v>18</v>
          </cell>
          <cell r="K21">
            <v>0</v>
          </cell>
        </row>
        <row r="22">
          <cell r="B22">
            <v>30.240000000000002</v>
          </cell>
          <cell r="C22">
            <v>32.5</v>
          </cell>
          <cell r="D22">
            <v>25.5</v>
          </cell>
          <cell r="E22">
            <v>40.200000000000003</v>
          </cell>
          <cell r="F22">
            <v>59</v>
          </cell>
          <cell r="G22">
            <v>32</v>
          </cell>
          <cell r="H22">
            <v>9.7200000000000006</v>
          </cell>
          <cell r="I22" t="str">
            <v>SE</v>
          </cell>
          <cell r="J22">
            <v>29.880000000000003</v>
          </cell>
          <cell r="K22">
            <v>0</v>
          </cell>
        </row>
        <row r="23">
          <cell r="B23">
            <v>30.68</v>
          </cell>
          <cell r="C23">
            <v>32.200000000000003</v>
          </cell>
          <cell r="D23">
            <v>25.6</v>
          </cell>
          <cell r="E23">
            <v>39.799999999999997</v>
          </cell>
          <cell r="F23">
            <v>63</v>
          </cell>
          <cell r="G23">
            <v>33</v>
          </cell>
          <cell r="H23">
            <v>11.879999999999999</v>
          </cell>
          <cell r="I23" t="str">
            <v>L</v>
          </cell>
          <cell r="J23">
            <v>22.32</v>
          </cell>
          <cell r="K23">
            <v>0</v>
          </cell>
        </row>
        <row r="24">
          <cell r="B24">
            <v>32.260000000000005</v>
          </cell>
          <cell r="C24">
            <v>34.1</v>
          </cell>
          <cell r="D24">
            <v>28.1</v>
          </cell>
          <cell r="E24">
            <v>38.4</v>
          </cell>
          <cell r="F24">
            <v>54</v>
          </cell>
          <cell r="G24">
            <v>33</v>
          </cell>
          <cell r="H24">
            <v>11.879999999999999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32.1</v>
          </cell>
          <cell r="C25">
            <v>32.700000000000003</v>
          </cell>
          <cell r="D25">
            <v>30</v>
          </cell>
          <cell r="E25">
            <v>40</v>
          </cell>
          <cell r="F25">
            <v>47</v>
          </cell>
          <cell r="G25">
            <v>36</v>
          </cell>
          <cell r="H25">
            <v>9.3600000000000012</v>
          </cell>
          <cell r="I25" t="str">
            <v>NE</v>
          </cell>
          <cell r="J25">
            <v>26.28</v>
          </cell>
          <cell r="K25">
            <v>0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29.15</v>
          </cell>
          <cell r="C27">
            <v>30.6</v>
          </cell>
          <cell r="D27">
            <v>26.3</v>
          </cell>
          <cell r="E27">
            <v>55</v>
          </cell>
          <cell r="F27">
            <v>70</v>
          </cell>
          <cell r="G27">
            <v>50</v>
          </cell>
          <cell r="H27">
            <v>8.2799999999999994</v>
          </cell>
          <cell r="I27" t="str">
            <v>NE</v>
          </cell>
          <cell r="J27">
            <v>16.920000000000002</v>
          </cell>
          <cell r="K27">
            <v>0</v>
          </cell>
        </row>
        <row r="28">
          <cell r="B28">
            <v>30.675000000000001</v>
          </cell>
          <cell r="C28">
            <v>32</v>
          </cell>
          <cell r="D28">
            <v>27.8</v>
          </cell>
          <cell r="E28">
            <v>53.25</v>
          </cell>
          <cell r="F28">
            <v>67</v>
          </cell>
          <cell r="G28">
            <v>45</v>
          </cell>
          <cell r="H28">
            <v>10.44</v>
          </cell>
          <cell r="I28" t="str">
            <v>L</v>
          </cell>
          <cell r="J28">
            <v>19.8</v>
          </cell>
          <cell r="K28">
            <v>0</v>
          </cell>
        </row>
        <row r="29">
          <cell r="B29">
            <v>31.033333333333331</v>
          </cell>
          <cell r="C29">
            <v>33.200000000000003</v>
          </cell>
          <cell r="D29">
            <v>28</v>
          </cell>
          <cell r="E29">
            <v>55.333333333333336</v>
          </cell>
          <cell r="F29">
            <v>66</v>
          </cell>
          <cell r="G29">
            <v>47</v>
          </cell>
          <cell r="H29">
            <v>13.68</v>
          </cell>
          <cell r="I29" t="str">
            <v>L</v>
          </cell>
          <cell r="J29">
            <v>23.759999999999998</v>
          </cell>
          <cell r="K29">
            <v>0</v>
          </cell>
        </row>
        <row r="30">
          <cell r="B30">
            <v>32.25</v>
          </cell>
          <cell r="C30">
            <v>33.700000000000003</v>
          </cell>
          <cell r="D30">
            <v>31.6</v>
          </cell>
          <cell r="E30">
            <v>48.5</v>
          </cell>
          <cell r="F30">
            <v>50</v>
          </cell>
          <cell r="G30">
            <v>42</v>
          </cell>
          <cell r="H30">
            <v>9.7200000000000006</v>
          </cell>
          <cell r="I30" t="str">
            <v>NE</v>
          </cell>
          <cell r="J30">
            <v>18.36</v>
          </cell>
          <cell r="K30">
            <v>0</v>
          </cell>
        </row>
        <row r="31">
          <cell r="B31">
            <v>31.12857142857143</v>
          </cell>
          <cell r="C31">
            <v>34.4</v>
          </cell>
          <cell r="D31">
            <v>26.9</v>
          </cell>
          <cell r="E31">
            <v>46.714285714285715</v>
          </cell>
          <cell r="F31">
            <v>63</v>
          </cell>
          <cell r="G31">
            <v>33</v>
          </cell>
          <cell r="H31">
            <v>14.04</v>
          </cell>
          <cell r="I31" t="str">
            <v>N</v>
          </cell>
          <cell r="J31">
            <v>31.319999999999997</v>
          </cell>
          <cell r="K31">
            <v>1.2</v>
          </cell>
        </row>
        <row r="32">
          <cell r="B32">
            <v>24.262499999999999</v>
          </cell>
          <cell r="C32">
            <v>28.7</v>
          </cell>
          <cell r="D32">
            <v>21</v>
          </cell>
          <cell r="E32">
            <v>80.733333333333334</v>
          </cell>
          <cell r="F32">
            <v>100</v>
          </cell>
          <cell r="G32">
            <v>58</v>
          </cell>
          <cell r="H32">
            <v>15.48</v>
          </cell>
          <cell r="I32" t="str">
            <v>NO</v>
          </cell>
          <cell r="J32">
            <v>31.319999999999997</v>
          </cell>
          <cell r="K32">
            <v>1.4</v>
          </cell>
        </row>
        <row r="33">
          <cell r="B33">
            <v>24.079166666666669</v>
          </cell>
          <cell r="C33">
            <v>31</v>
          </cell>
          <cell r="D33">
            <v>20.100000000000001</v>
          </cell>
          <cell r="E33">
            <v>68.15384615384616</v>
          </cell>
          <cell r="F33">
            <v>100</v>
          </cell>
          <cell r="G33">
            <v>44</v>
          </cell>
          <cell r="H33">
            <v>15.48</v>
          </cell>
          <cell r="I33" t="str">
            <v>S</v>
          </cell>
          <cell r="J33">
            <v>30.96</v>
          </cell>
          <cell r="K33">
            <v>0</v>
          </cell>
        </row>
        <row r="34">
          <cell r="B34">
            <v>25.245833333333337</v>
          </cell>
          <cell r="C34">
            <v>31.5</v>
          </cell>
          <cell r="D34">
            <v>20.399999999999999</v>
          </cell>
          <cell r="E34">
            <v>72.125</v>
          </cell>
          <cell r="F34">
            <v>100</v>
          </cell>
          <cell r="G34">
            <v>45</v>
          </cell>
          <cell r="H34">
            <v>12.96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23.304166666666671</v>
          </cell>
          <cell r="C5">
            <v>27.6</v>
          </cell>
          <cell r="D5">
            <v>20.9</v>
          </cell>
          <cell r="E5">
            <v>83.125</v>
          </cell>
          <cell r="F5">
            <v>96</v>
          </cell>
          <cell r="G5">
            <v>64</v>
          </cell>
          <cell r="H5">
            <v>20.16</v>
          </cell>
          <cell r="I5" t="str">
            <v>NE</v>
          </cell>
          <cell r="J5">
            <v>37.440000000000005</v>
          </cell>
          <cell r="K5">
            <v>30.599999999999994</v>
          </cell>
        </row>
        <row r="6">
          <cell r="B6">
            <v>24.95</v>
          </cell>
          <cell r="C6">
            <v>31.5</v>
          </cell>
          <cell r="D6">
            <v>22</v>
          </cell>
          <cell r="E6">
            <v>85.263157894736835</v>
          </cell>
          <cell r="F6">
            <v>100</v>
          </cell>
          <cell r="G6">
            <v>62</v>
          </cell>
          <cell r="H6">
            <v>9.3600000000000012</v>
          </cell>
          <cell r="I6" t="str">
            <v>N</v>
          </cell>
          <cell r="J6">
            <v>32.04</v>
          </cell>
          <cell r="K6">
            <v>6.6000000000000005</v>
          </cell>
        </row>
        <row r="7">
          <cell r="B7">
            <v>25.008333333333329</v>
          </cell>
          <cell r="C7">
            <v>29.5</v>
          </cell>
          <cell r="D7">
            <v>22.6</v>
          </cell>
          <cell r="E7">
            <v>88.047619047619051</v>
          </cell>
          <cell r="F7">
            <v>100</v>
          </cell>
          <cell r="G7">
            <v>64</v>
          </cell>
          <cell r="H7">
            <v>17.64</v>
          </cell>
          <cell r="I7" t="str">
            <v>NE</v>
          </cell>
          <cell r="J7">
            <v>41.4</v>
          </cell>
          <cell r="K7">
            <v>25.400000000000002</v>
          </cell>
        </row>
        <row r="8">
          <cell r="B8">
            <v>26.491666666666664</v>
          </cell>
          <cell r="C8">
            <v>32.5</v>
          </cell>
          <cell r="D8">
            <v>23</v>
          </cell>
          <cell r="E8">
            <v>79.416666666666671</v>
          </cell>
          <cell r="F8">
            <v>96</v>
          </cell>
          <cell r="G8">
            <v>53</v>
          </cell>
          <cell r="H8">
            <v>16.920000000000002</v>
          </cell>
          <cell r="I8" t="str">
            <v>N</v>
          </cell>
          <cell r="J8">
            <v>36.36</v>
          </cell>
          <cell r="K8">
            <v>0</v>
          </cell>
        </row>
        <row r="9">
          <cell r="B9">
            <v>24.016666666666669</v>
          </cell>
          <cell r="C9">
            <v>28.9</v>
          </cell>
          <cell r="D9">
            <v>19</v>
          </cell>
          <cell r="E9">
            <v>86.625</v>
          </cell>
          <cell r="F9">
            <v>97</v>
          </cell>
          <cell r="G9">
            <v>66</v>
          </cell>
          <cell r="H9">
            <v>22.68</v>
          </cell>
          <cell r="I9" t="str">
            <v>N</v>
          </cell>
          <cell r="J9">
            <v>50.4</v>
          </cell>
          <cell r="K9">
            <v>27.199999999999996</v>
          </cell>
        </row>
        <row r="10">
          <cell r="B10">
            <v>18.212499999999995</v>
          </cell>
          <cell r="C10">
            <v>21.3</v>
          </cell>
          <cell r="D10">
            <v>16.7</v>
          </cell>
          <cell r="E10">
            <v>91.608695652173907</v>
          </cell>
          <cell r="F10">
            <v>100</v>
          </cell>
          <cell r="G10">
            <v>75</v>
          </cell>
          <cell r="H10">
            <v>15.840000000000002</v>
          </cell>
          <cell r="I10" t="str">
            <v>S</v>
          </cell>
          <cell r="J10">
            <v>40.680000000000007</v>
          </cell>
          <cell r="K10">
            <v>5.0000000000000009</v>
          </cell>
        </row>
        <row r="11">
          <cell r="B11">
            <v>20.133333333333329</v>
          </cell>
          <cell r="C11">
            <v>26.4</v>
          </cell>
          <cell r="D11">
            <v>15.4</v>
          </cell>
          <cell r="E11">
            <v>79.75</v>
          </cell>
          <cell r="F11">
            <v>100</v>
          </cell>
          <cell r="G11">
            <v>49</v>
          </cell>
          <cell r="H11">
            <v>13.68</v>
          </cell>
          <cell r="I11" t="str">
            <v>SO</v>
          </cell>
          <cell r="J11">
            <v>29.52</v>
          </cell>
          <cell r="K11">
            <v>0.2</v>
          </cell>
        </row>
        <row r="12">
          <cell r="B12">
            <v>19.487500000000001</v>
          </cell>
          <cell r="C12">
            <v>27.3</v>
          </cell>
          <cell r="D12">
            <v>13.5</v>
          </cell>
          <cell r="E12">
            <v>74.375</v>
          </cell>
          <cell r="F12">
            <v>100</v>
          </cell>
          <cell r="G12">
            <v>46</v>
          </cell>
          <cell r="H12">
            <v>10.08</v>
          </cell>
          <cell r="I12" t="str">
            <v>SO</v>
          </cell>
          <cell r="J12">
            <v>19.8</v>
          </cell>
          <cell r="K12">
            <v>0.2</v>
          </cell>
        </row>
        <row r="13">
          <cell r="B13">
            <v>20.491666666666667</v>
          </cell>
          <cell r="C13">
            <v>29.7</v>
          </cell>
          <cell r="D13">
            <v>13.6</v>
          </cell>
          <cell r="E13">
            <v>76.900000000000006</v>
          </cell>
          <cell r="F13">
            <v>100</v>
          </cell>
          <cell r="G13">
            <v>40</v>
          </cell>
          <cell r="H13">
            <v>5.4</v>
          </cell>
          <cell r="I13" t="str">
            <v>SO</v>
          </cell>
          <cell r="J13">
            <v>14.76</v>
          </cell>
          <cell r="K13">
            <v>0.2</v>
          </cell>
        </row>
        <row r="14">
          <cell r="B14">
            <v>22.900000000000006</v>
          </cell>
          <cell r="C14">
            <v>31.7</v>
          </cell>
          <cell r="D14">
            <v>16.3</v>
          </cell>
          <cell r="E14">
            <v>72.294117647058826</v>
          </cell>
          <cell r="F14">
            <v>100</v>
          </cell>
          <cell r="G14">
            <v>46</v>
          </cell>
          <cell r="H14">
            <v>10.44</v>
          </cell>
          <cell r="I14" t="str">
            <v>NE</v>
          </cell>
          <cell r="J14">
            <v>23.759999999999998</v>
          </cell>
          <cell r="K14">
            <v>0.2</v>
          </cell>
        </row>
        <row r="15">
          <cell r="B15">
            <v>24.200000000000003</v>
          </cell>
          <cell r="C15">
            <v>31.4</v>
          </cell>
          <cell r="D15">
            <v>18.899999999999999</v>
          </cell>
          <cell r="E15">
            <v>76</v>
          </cell>
          <cell r="F15">
            <v>100</v>
          </cell>
          <cell r="G15">
            <v>42</v>
          </cell>
          <cell r="H15">
            <v>6.48</v>
          </cell>
          <cell r="I15" t="str">
            <v>L</v>
          </cell>
          <cell r="J15">
            <v>16.920000000000002</v>
          </cell>
          <cell r="K15">
            <v>0</v>
          </cell>
        </row>
        <row r="16">
          <cell r="B16">
            <v>23.75</v>
          </cell>
          <cell r="C16">
            <v>32</v>
          </cell>
          <cell r="D16">
            <v>17.899999999999999</v>
          </cell>
          <cell r="E16">
            <v>68</v>
          </cell>
          <cell r="F16">
            <v>100</v>
          </cell>
          <cell r="G16">
            <v>41</v>
          </cell>
          <cell r="H16">
            <v>6.48</v>
          </cell>
          <cell r="I16" t="str">
            <v>SO</v>
          </cell>
          <cell r="J16">
            <v>16.2</v>
          </cell>
          <cell r="K16">
            <v>0</v>
          </cell>
        </row>
        <row r="17">
          <cell r="B17">
            <v>24.862500000000001</v>
          </cell>
          <cell r="C17">
            <v>33.299999999999997</v>
          </cell>
          <cell r="D17">
            <v>18.600000000000001</v>
          </cell>
          <cell r="E17">
            <v>65.142857142857139</v>
          </cell>
          <cell r="F17">
            <v>99</v>
          </cell>
          <cell r="G17">
            <v>42</v>
          </cell>
          <cell r="H17">
            <v>6.12</v>
          </cell>
          <cell r="I17" t="str">
            <v>NE</v>
          </cell>
          <cell r="J17">
            <v>15.48</v>
          </cell>
          <cell r="K17">
            <v>0</v>
          </cell>
        </row>
        <row r="18">
          <cell r="B18">
            <v>25.841666666666672</v>
          </cell>
          <cell r="C18">
            <v>32.799999999999997</v>
          </cell>
          <cell r="D18">
            <v>20.2</v>
          </cell>
          <cell r="E18">
            <v>72</v>
          </cell>
          <cell r="F18">
            <v>99</v>
          </cell>
          <cell r="G18">
            <v>52</v>
          </cell>
          <cell r="H18">
            <v>22.68</v>
          </cell>
          <cell r="I18" t="str">
            <v>NE</v>
          </cell>
          <cell r="J18">
            <v>65.160000000000011</v>
          </cell>
          <cell r="K18">
            <v>28.8</v>
          </cell>
        </row>
        <row r="19">
          <cell r="B19">
            <v>26.49166666666666</v>
          </cell>
          <cell r="C19">
            <v>34.700000000000003</v>
          </cell>
          <cell r="D19">
            <v>20.6</v>
          </cell>
          <cell r="E19">
            <v>70.285714285714292</v>
          </cell>
          <cell r="F19">
            <v>100</v>
          </cell>
          <cell r="G19">
            <v>37</v>
          </cell>
          <cell r="H19">
            <v>10.44</v>
          </cell>
          <cell r="I19" t="str">
            <v>NE</v>
          </cell>
          <cell r="J19">
            <v>20.52</v>
          </cell>
          <cell r="K19">
            <v>0.2</v>
          </cell>
        </row>
        <row r="20">
          <cell r="B20">
            <v>26.00833333333334</v>
          </cell>
          <cell r="C20">
            <v>31.7</v>
          </cell>
          <cell r="D20">
            <v>22.4</v>
          </cell>
          <cell r="E20">
            <v>68.909090909090907</v>
          </cell>
          <cell r="F20">
            <v>100</v>
          </cell>
          <cell r="G20">
            <v>56</v>
          </cell>
          <cell r="H20">
            <v>11.520000000000001</v>
          </cell>
          <cell r="I20" t="str">
            <v>NE</v>
          </cell>
          <cell r="J20">
            <v>24.840000000000003</v>
          </cell>
          <cell r="K20">
            <v>0</v>
          </cell>
        </row>
        <row r="21">
          <cell r="B21">
            <v>24.775000000000002</v>
          </cell>
          <cell r="C21">
            <v>32</v>
          </cell>
          <cell r="D21">
            <v>20.7</v>
          </cell>
          <cell r="E21">
            <v>72.916666666666671</v>
          </cell>
          <cell r="F21">
            <v>100</v>
          </cell>
          <cell r="G21">
            <v>52</v>
          </cell>
          <cell r="H21">
            <v>7.5600000000000005</v>
          </cell>
          <cell r="I21" t="str">
            <v>SO</v>
          </cell>
          <cell r="J21">
            <v>16.559999999999999</v>
          </cell>
          <cell r="K21">
            <v>0</v>
          </cell>
        </row>
        <row r="22">
          <cell r="B22">
            <v>25.229166666666668</v>
          </cell>
          <cell r="C22">
            <v>33</v>
          </cell>
          <cell r="D22">
            <v>19.399999999999999</v>
          </cell>
          <cell r="E22">
            <v>62.083333333333336</v>
          </cell>
          <cell r="F22">
            <v>100</v>
          </cell>
          <cell r="G22">
            <v>44</v>
          </cell>
          <cell r="H22">
            <v>7.2</v>
          </cell>
          <cell r="I22" t="str">
            <v>NE</v>
          </cell>
          <cell r="J22">
            <v>17.28</v>
          </cell>
          <cell r="K22">
            <v>0.2</v>
          </cell>
        </row>
        <row r="23">
          <cell r="B23">
            <v>26.266666666666666</v>
          </cell>
          <cell r="C23">
            <v>33.9</v>
          </cell>
          <cell r="D23">
            <v>20.9</v>
          </cell>
          <cell r="E23">
            <v>74.25</v>
          </cell>
          <cell r="F23">
            <v>100</v>
          </cell>
          <cell r="G23">
            <v>47</v>
          </cell>
          <cell r="H23">
            <v>11.520000000000001</v>
          </cell>
          <cell r="I23" t="str">
            <v>NE</v>
          </cell>
          <cell r="J23">
            <v>25.92</v>
          </cell>
          <cell r="K23">
            <v>0</v>
          </cell>
        </row>
        <row r="24">
          <cell r="B24">
            <v>27.429166666666674</v>
          </cell>
          <cell r="C24">
            <v>33.9</v>
          </cell>
          <cell r="D24">
            <v>22.6</v>
          </cell>
          <cell r="E24">
            <v>70.466666666666669</v>
          </cell>
          <cell r="F24">
            <v>100</v>
          </cell>
          <cell r="G24">
            <v>44</v>
          </cell>
          <cell r="H24">
            <v>13.68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23.666666666666668</v>
          </cell>
          <cell r="C25">
            <v>26.7</v>
          </cell>
          <cell r="D25">
            <v>20.6</v>
          </cell>
          <cell r="E25">
            <v>96.444444444444443</v>
          </cell>
          <cell r="F25">
            <v>100</v>
          </cell>
          <cell r="G25">
            <v>89</v>
          </cell>
          <cell r="H25">
            <v>17.28</v>
          </cell>
          <cell r="I25" t="str">
            <v>NE</v>
          </cell>
          <cell r="J25">
            <v>33.119999999999997</v>
          </cell>
          <cell r="K25">
            <v>28.4</v>
          </cell>
        </row>
        <row r="26">
          <cell r="B26">
            <v>22.191666666666666</v>
          </cell>
          <cell r="C26">
            <v>23.9</v>
          </cell>
          <cell r="D26">
            <v>20.6</v>
          </cell>
          <cell r="E26">
            <v>99</v>
          </cell>
          <cell r="F26">
            <v>100</v>
          </cell>
          <cell r="G26">
            <v>92</v>
          </cell>
          <cell r="H26">
            <v>14.04</v>
          </cell>
          <cell r="I26" t="str">
            <v>NE</v>
          </cell>
          <cell r="J26">
            <v>42.12</v>
          </cell>
          <cell r="K26">
            <v>40.6</v>
          </cell>
        </row>
        <row r="27">
          <cell r="B27">
            <v>24.112499999999994</v>
          </cell>
          <cell r="C27">
            <v>30.7</v>
          </cell>
          <cell r="D27">
            <v>21</v>
          </cell>
          <cell r="E27">
            <v>80.222222222222229</v>
          </cell>
          <cell r="F27">
            <v>100</v>
          </cell>
          <cell r="G27">
            <v>62</v>
          </cell>
          <cell r="H27">
            <v>7.9200000000000008</v>
          </cell>
          <cell r="I27" t="str">
            <v>NE</v>
          </cell>
          <cell r="J27">
            <v>20.52</v>
          </cell>
          <cell r="K27">
            <v>0</v>
          </cell>
        </row>
        <row r="28">
          <cell r="B28">
            <v>26.170833333333334</v>
          </cell>
          <cell r="C28">
            <v>33</v>
          </cell>
          <cell r="D28">
            <v>21.1</v>
          </cell>
          <cell r="E28">
            <v>74.857142857142861</v>
          </cell>
          <cell r="F28">
            <v>100</v>
          </cell>
          <cell r="G28">
            <v>50</v>
          </cell>
          <cell r="H28">
            <v>10.08</v>
          </cell>
          <cell r="I28" t="str">
            <v>N</v>
          </cell>
          <cell r="J28">
            <v>19.440000000000001</v>
          </cell>
          <cell r="K28">
            <v>0</v>
          </cell>
        </row>
        <row r="29">
          <cell r="B29">
            <v>26.208333333333339</v>
          </cell>
          <cell r="C29">
            <v>33.1</v>
          </cell>
          <cell r="D29">
            <v>21.3</v>
          </cell>
          <cell r="E29">
            <v>76.8125</v>
          </cell>
          <cell r="F29">
            <v>99</v>
          </cell>
          <cell r="G29">
            <v>53</v>
          </cell>
          <cell r="H29">
            <v>10.44</v>
          </cell>
          <cell r="I29" t="str">
            <v>NE</v>
          </cell>
          <cell r="J29">
            <v>25.92</v>
          </cell>
          <cell r="K29">
            <v>0</v>
          </cell>
        </row>
        <row r="30">
          <cell r="B30">
            <v>25.804166666666664</v>
          </cell>
          <cell r="C30">
            <v>32.6</v>
          </cell>
          <cell r="D30">
            <v>22.4</v>
          </cell>
          <cell r="E30">
            <v>78.07692307692308</v>
          </cell>
          <cell r="F30">
            <v>100</v>
          </cell>
          <cell r="G30">
            <v>54</v>
          </cell>
          <cell r="H30">
            <v>9</v>
          </cell>
          <cell r="I30" t="str">
            <v>NE</v>
          </cell>
          <cell r="J30">
            <v>21.6</v>
          </cell>
          <cell r="K30">
            <v>0</v>
          </cell>
        </row>
        <row r="31">
          <cell r="B31">
            <v>23.479166666666668</v>
          </cell>
          <cell r="C31">
            <v>25.7</v>
          </cell>
          <cell r="D31">
            <v>22.6</v>
          </cell>
          <cell r="E31">
            <v>96.5</v>
          </cell>
          <cell r="F31">
            <v>100</v>
          </cell>
          <cell r="G31">
            <v>90</v>
          </cell>
          <cell r="H31">
            <v>11.16</v>
          </cell>
          <cell r="I31" t="str">
            <v>SO</v>
          </cell>
          <cell r="J31">
            <v>24.12</v>
          </cell>
          <cell r="K31">
            <v>14.799999999999999</v>
          </cell>
        </row>
        <row r="32">
          <cell r="B32">
            <v>22.495833333333334</v>
          </cell>
          <cell r="C32">
            <v>27.1</v>
          </cell>
          <cell r="D32">
            <v>20.3</v>
          </cell>
          <cell r="E32">
            <v>74</v>
          </cell>
          <cell r="F32">
            <v>96</v>
          </cell>
          <cell r="G32">
            <v>61</v>
          </cell>
          <cell r="H32">
            <v>10.8</v>
          </cell>
          <cell r="I32" t="str">
            <v>SO</v>
          </cell>
          <cell r="J32">
            <v>21.6</v>
          </cell>
          <cell r="K32">
            <v>0.8</v>
          </cell>
        </row>
        <row r="33">
          <cell r="B33">
            <v>22.608333333333334</v>
          </cell>
          <cell r="C33">
            <v>30.3</v>
          </cell>
          <cell r="D33">
            <v>17</v>
          </cell>
          <cell r="E33">
            <v>71.666666666666671</v>
          </cell>
          <cell r="F33">
            <v>100</v>
          </cell>
          <cell r="G33">
            <v>55</v>
          </cell>
          <cell r="H33">
            <v>9</v>
          </cell>
          <cell r="I33" t="str">
            <v>NE</v>
          </cell>
          <cell r="J33">
            <v>16.920000000000002</v>
          </cell>
          <cell r="K33">
            <v>0.2</v>
          </cell>
        </row>
        <row r="34">
          <cell r="B34">
            <v>23.341666666666665</v>
          </cell>
          <cell r="C34">
            <v>29.1</v>
          </cell>
          <cell r="D34">
            <v>20.8</v>
          </cell>
          <cell r="E34">
            <v>78.571428571428569</v>
          </cell>
          <cell r="F34">
            <v>100</v>
          </cell>
          <cell r="G34">
            <v>68</v>
          </cell>
          <cell r="H34">
            <v>8.2799999999999994</v>
          </cell>
          <cell r="I34" t="str">
            <v>NE</v>
          </cell>
          <cell r="J34">
            <v>40.32</v>
          </cell>
          <cell r="K34">
            <v>22.4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H69" sqref="AH6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45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6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6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v>6</v>
      </c>
      <c r="H3" s="149"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>SUM(AB3+1)</f>
        <v>28</v>
      </c>
      <c r="AD3" s="149">
        <f>SUM(AC3+1)</f>
        <v>29</v>
      </c>
      <c r="AE3" s="149">
        <v>30</v>
      </c>
      <c r="AF3" s="150" t="s">
        <v>36</v>
      </c>
    </row>
    <row r="4" spans="1:36" s="5" customForma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1"/>
    </row>
    <row r="5" spans="1:36" s="5" customFormat="1" x14ac:dyDescent="0.2">
      <c r="A5" s="58" t="s">
        <v>40</v>
      </c>
      <c r="B5" s="126">
        <f>[1]Abril!$B$5</f>
        <v>26.454166666666666</v>
      </c>
      <c r="C5" s="126">
        <f>[1]Abril!$B$6</f>
        <v>26.308333333333334</v>
      </c>
      <c r="D5" s="126">
        <f>[1]Abril!$B$7</f>
        <v>26.687500000000004</v>
      </c>
      <c r="E5" s="126">
        <f>[1]Abril!$B$8</f>
        <v>27.137499999999999</v>
      </c>
      <c r="F5" s="126">
        <f>[1]Abril!$B$9</f>
        <v>27.016666666666669</v>
      </c>
      <c r="G5" s="126">
        <f>[1]Abril!$B$10</f>
        <v>25.079166666666669</v>
      </c>
      <c r="H5" s="126">
        <f>[1]Abril!$B$11</f>
        <v>23.404166666666669</v>
      </c>
      <c r="I5" s="126">
        <f>[1]Abril!$B$12</f>
        <v>23.891666666666662</v>
      </c>
      <c r="J5" s="126">
        <f>[1]Abril!$B$13</f>
        <v>23.158333333333335</v>
      </c>
      <c r="K5" s="126">
        <f>[1]Abril!$B$14</f>
        <v>23.370833333333337</v>
      </c>
      <c r="L5" s="126">
        <f>[1]Abril!$B$15</f>
        <v>24.066666666666663</v>
      </c>
      <c r="M5" s="126">
        <f>[1]Abril!$B$16</f>
        <v>24.724999999999994</v>
      </c>
      <c r="N5" s="126">
        <f>[1]Abril!$B$17</f>
        <v>25.92916666666666</v>
      </c>
      <c r="O5" s="126">
        <f>[1]Abril!$B$18</f>
        <v>26.55</v>
      </c>
      <c r="P5" s="126">
        <f>[1]Abril!$B$19</f>
        <v>25.666666666666671</v>
      </c>
      <c r="Q5" s="126">
        <f>[1]Abril!$B$20</f>
        <v>26.25833333333334</v>
      </c>
      <c r="R5" s="126">
        <f>[1]Abril!$B$21</f>
        <v>26.429166666666664</v>
      </c>
      <c r="S5" s="126">
        <f>[1]Abril!$B$22</f>
        <v>26.404166666666672</v>
      </c>
      <c r="T5" s="126">
        <f>[1]Abril!$B$23</f>
        <v>26.324999999999999</v>
      </c>
      <c r="U5" s="126">
        <f>[1]Abril!$B$24</f>
        <v>27.024999999999995</v>
      </c>
      <c r="V5" s="126">
        <f>[1]Abril!$B$25</f>
        <v>26.987500000000001</v>
      </c>
      <c r="W5" s="126">
        <f>[1]Abril!$B$26</f>
        <v>23.908333333333331</v>
      </c>
      <c r="X5" s="126">
        <f>[1]Abril!$B$27</f>
        <v>26.091666666666672</v>
      </c>
      <c r="Y5" s="126">
        <f>[1]Abril!$B$28</f>
        <v>26.57083333333334</v>
      </c>
      <c r="Z5" s="126">
        <f>[1]Abril!$B$29</f>
        <v>25.816666666666666</v>
      </c>
      <c r="AA5" s="126">
        <f>[1]Abril!$B$30</f>
        <v>26.337500000000002</v>
      </c>
      <c r="AB5" s="126">
        <f>[1]Abril!$B$31</f>
        <v>26.883333333333336</v>
      </c>
      <c r="AC5" s="126">
        <f>[1]Abril!$B$32</f>
        <v>24.666666666666675</v>
      </c>
      <c r="AD5" s="126">
        <f>[1]Abril!$B$33</f>
        <v>24.725000000000005</v>
      </c>
      <c r="AE5" s="126">
        <f>[1]Abril!$B$34</f>
        <v>25.104166666666661</v>
      </c>
      <c r="AF5" s="97">
        <f>AVERAGE(B5:AE5)</f>
        <v>25.632638888888891</v>
      </c>
    </row>
    <row r="6" spans="1:36" x14ac:dyDescent="0.2">
      <c r="A6" s="58" t="s">
        <v>0</v>
      </c>
      <c r="B6" s="11">
        <f>[2]Abril!$B$5</f>
        <v>21.712500000000002</v>
      </c>
      <c r="C6" s="11">
        <f>[2]Abril!$B$6</f>
        <v>22.470833333333335</v>
      </c>
      <c r="D6" s="11">
        <f>[2]Abril!$B$7</f>
        <v>23.595833333333331</v>
      </c>
      <c r="E6" s="11">
        <f>[2]Abril!$B$8</f>
        <v>24.983333333333334</v>
      </c>
      <c r="F6" s="11">
        <f>[2]Abril!$B$9</f>
        <v>23.266666666666669</v>
      </c>
      <c r="G6" s="11">
        <f>[2]Abril!$B$10</f>
        <v>17.987500000000004</v>
      </c>
      <c r="H6" s="11">
        <f>[2]Abril!$B$11</f>
        <v>21.033333333333335</v>
      </c>
      <c r="I6" s="11">
        <f>[2]Abril!$B$12</f>
        <v>19.579166666666666</v>
      </c>
      <c r="J6" s="11">
        <f>[2]Abril!$B$13</f>
        <v>20.6875</v>
      </c>
      <c r="K6" s="11">
        <f>[2]Abril!$B$14</f>
        <v>21.708333333333339</v>
      </c>
      <c r="L6" s="11">
        <f>[2]Abril!$B$15</f>
        <v>22.045833333333331</v>
      </c>
      <c r="M6" s="11">
        <f>[2]Abril!$B$16</f>
        <v>22.545833333333334</v>
      </c>
      <c r="N6" s="11">
        <f>[2]Abril!$B$17</f>
        <v>22.791666666666661</v>
      </c>
      <c r="O6" s="11">
        <f>[2]Abril!$B$18</f>
        <v>23.766666666666666</v>
      </c>
      <c r="P6" s="11">
        <f>[2]Abril!$B$19</f>
        <v>24.025000000000002</v>
      </c>
      <c r="Q6" s="11">
        <f>[2]Abril!$B$20</f>
        <v>24.145833333333329</v>
      </c>
      <c r="R6" s="11">
        <f>[2]Abril!$B$21</f>
        <v>23.345833333333335</v>
      </c>
      <c r="S6" s="11">
        <f>[2]Abril!$B$22</f>
        <v>22.687500000000004</v>
      </c>
      <c r="T6" s="11">
        <f>[2]Abril!$B$23</f>
        <v>24.887499999999992</v>
      </c>
      <c r="U6" s="11">
        <f>[2]Abril!$B$24</f>
        <v>26.391666666666666</v>
      </c>
      <c r="V6" s="11">
        <f>[2]Abril!$B$25</f>
        <v>21.091666666666665</v>
      </c>
      <c r="W6" s="11">
        <f>[2]Abril!$B$26</f>
        <v>20.945833333333336</v>
      </c>
      <c r="X6" s="11">
        <f>[2]Abril!$B$27</f>
        <v>22.845833333333331</v>
      </c>
      <c r="Y6" s="11">
        <f>[2]Abril!$B$28</f>
        <v>24.595833333333335</v>
      </c>
      <c r="Z6" s="11">
        <f>[2]Abril!$B$29</f>
        <v>24.775000000000002</v>
      </c>
      <c r="AA6" s="11">
        <f>[2]Abril!$B$30</f>
        <v>25.037499999999998</v>
      </c>
      <c r="AB6" s="11">
        <f>[2]Abril!$B$31</f>
        <v>23.275000000000002</v>
      </c>
      <c r="AC6" s="11">
        <f>[2]Abril!$B$32</f>
        <v>21.749999999999996</v>
      </c>
      <c r="AD6" s="11">
        <f>[2]Abril!$B$33</f>
        <v>20.145833333333332</v>
      </c>
      <c r="AE6" s="11">
        <f>[2]Abril!$B$34</f>
        <v>22.233333333333334</v>
      </c>
      <c r="AF6" s="93">
        <f>AVERAGE(B6:AE6)</f>
        <v>22.678472222222222</v>
      </c>
    </row>
    <row r="7" spans="1:36" x14ac:dyDescent="0.2">
      <c r="A7" s="58" t="s">
        <v>104</v>
      </c>
      <c r="B7" s="11">
        <f>[3]Abril!$B$5</f>
        <v>25.666666666666671</v>
      </c>
      <c r="C7" s="11">
        <f>[3]Abril!$B$6</f>
        <v>25.225000000000005</v>
      </c>
      <c r="D7" s="11">
        <f>[3]Abril!$B$7</f>
        <v>25.741666666666674</v>
      </c>
      <c r="E7" s="11">
        <f>[3]Abril!$B$8</f>
        <v>26.791666666666668</v>
      </c>
      <c r="F7" s="11">
        <f>[3]Abril!$B$9</f>
        <v>25.229166666666668</v>
      </c>
      <c r="G7" s="11">
        <f>[3]Abril!$B$10</f>
        <v>21.866666666666664</v>
      </c>
      <c r="H7" s="11">
        <f>[3]Abril!$B$11</f>
        <v>21.637500000000003</v>
      </c>
      <c r="I7" s="11">
        <f>[3]Abril!$B$12</f>
        <v>21.875</v>
      </c>
      <c r="J7" s="11">
        <f>[3]Abril!$B$13</f>
        <v>22.320833333333336</v>
      </c>
      <c r="K7" s="11">
        <f>[3]Abril!$B$14</f>
        <v>23.583333333333329</v>
      </c>
      <c r="L7" s="11">
        <f>[3]Abril!$B$15</f>
        <v>24.104166666666661</v>
      </c>
      <c r="M7" s="11">
        <f>[3]Abril!$B$16</f>
        <v>24.783333333333335</v>
      </c>
      <c r="N7" s="11">
        <f>[3]Abril!$B$17</f>
        <v>24.658333333333328</v>
      </c>
      <c r="O7" s="11">
        <f>[3]Abril!$B$18</f>
        <v>24.912499999999994</v>
      </c>
      <c r="P7" s="11">
        <f>[3]Abril!$B$19</f>
        <v>25.829166666666666</v>
      </c>
      <c r="Q7" s="11">
        <f>[3]Abril!$B$20</f>
        <v>26.387499999999999</v>
      </c>
      <c r="R7" s="11">
        <f>[3]Abril!$B$21</f>
        <v>26.466666666666665</v>
      </c>
      <c r="S7" s="11">
        <f>[3]Abril!$B$22</f>
        <v>25.400000000000002</v>
      </c>
      <c r="T7" s="11">
        <f>[3]Abril!$B$23</f>
        <v>26.745833333333337</v>
      </c>
      <c r="U7" s="11">
        <f>[3]Abril!$B$24</f>
        <v>27.595833333333328</v>
      </c>
      <c r="V7" s="11">
        <f>[3]Abril!$B$25</f>
        <v>25.258333333333326</v>
      </c>
      <c r="W7" s="11">
        <f>[3]Abril!$B$26</f>
        <v>22.966666666666669</v>
      </c>
      <c r="X7" s="11">
        <f>[3]Abril!$B$27</f>
        <v>25.341666666666665</v>
      </c>
      <c r="Y7" s="11">
        <f>[3]Abril!$B$28</f>
        <v>25.875</v>
      </c>
      <c r="Z7" s="11">
        <f>[3]Abril!$B$29</f>
        <v>27.05</v>
      </c>
      <c r="AA7" s="11">
        <f>[3]Abril!$B$30</f>
        <v>27.129166666666674</v>
      </c>
      <c r="AB7" s="11">
        <f>[3]Abril!$B$31</f>
        <v>27.108333333333334</v>
      </c>
      <c r="AC7" s="11">
        <f>[3]Abril!$B$32</f>
        <v>24.345833333333335</v>
      </c>
      <c r="AD7" s="11">
        <f>[3]Abril!$B$33</f>
        <v>23.658333333333331</v>
      </c>
      <c r="AE7" s="11">
        <f>[3]Abril!$B$34</f>
        <v>24.575000000000003</v>
      </c>
      <c r="AF7" s="93">
        <f>AVERAGE(B7:AE7)</f>
        <v>25.004305555555558</v>
      </c>
    </row>
    <row r="8" spans="1:36" x14ac:dyDescent="0.2">
      <c r="A8" s="58" t="s">
        <v>1</v>
      </c>
      <c r="B8" s="11">
        <f>[4]Abril!$B$5</f>
        <v>28.794117647058822</v>
      </c>
      <c r="C8" s="11">
        <f>[4]Abril!$B$6</f>
        <v>29.414285714285718</v>
      </c>
      <c r="D8" s="11">
        <f>[4]Abril!$B$7</f>
        <v>25.984615384615381</v>
      </c>
      <c r="E8" s="11">
        <f>[4]Abril!$B$8</f>
        <v>28.023529411764706</v>
      </c>
      <c r="F8" s="11">
        <f>[4]Abril!$B$9</f>
        <v>26.142105263157898</v>
      </c>
      <c r="G8" s="11">
        <f>[4]Abril!$B$10</f>
        <v>21.46</v>
      </c>
      <c r="H8" s="11">
        <f>[4]Abril!$B$11</f>
        <v>23.876923076923081</v>
      </c>
      <c r="I8" s="11">
        <f>[4]Abril!$B$12</f>
        <v>22.527272727272731</v>
      </c>
      <c r="J8" s="11">
        <f>[4]Abril!$B$13</f>
        <v>23.428571428571427</v>
      </c>
      <c r="K8" s="11">
        <f>[4]Abril!$B$14</f>
        <v>26.763157894736842</v>
      </c>
      <c r="L8" s="11">
        <f>[4]Abril!$B$15</f>
        <v>25.617647058823529</v>
      </c>
      <c r="M8" s="11">
        <f>[4]Abril!$B$16</f>
        <v>28.333333333333329</v>
      </c>
      <c r="N8" s="11">
        <f>[4]Abril!$B$17</f>
        <v>28.606250000000003</v>
      </c>
      <c r="O8" s="11">
        <f>[4]Abril!$B$18</f>
        <v>29.543750000000003</v>
      </c>
      <c r="P8" s="11">
        <f>[4]Abril!$B$19</f>
        <v>29.400000000000006</v>
      </c>
      <c r="Q8" s="11">
        <f>[4]Abril!$B$20</f>
        <v>29.064285714285713</v>
      </c>
      <c r="R8" s="11">
        <f>[4]Abril!$B$21</f>
        <v>28.966666666666672</v>
      </c>
      <c r="S8" s="11">
        <f>[4]Abril!$B$22</f>
        <v>28.747058823529411</v>
      </c>
      <c r="T8" s="11">
        <f>[4]Abril!$B$23</f>
        <v>30.1875</v>
      </c>
      <c r="U8" s="11">
        <f>[4]Abril!$B$24</f>
        <v>30.333333333333332</v>
      </c>
      <c r="V8" s="11">
        <f>[4]Abril!$B$25</f>
        <v>26.406666666666663</v>
      </c>
      <c r="W8" s="11">
        <f>[4]Abril!$B$26</f>
        <v>23.55</v>
      </c>
      <c r="X8" s="11">
        <f>[4]Abril!$B$27</f>
        <v>27.25833333333334</v>
      </c>
      <c r="Y8" s="11">
        <f>[4]Abril!$B$28</f>
        <v>28.658823529411766</v>
      </c>
      <c r="Z8" s="11">
        <f>[4]Abril!$B$29</f>
        <v>29.629411764705885</v>
      </c>
      <c r="AA8" s="11">
        <f>[4]Abril!$B$30</f>
        <v>30.006249999999998</v>
      </c>
      <c r="AB8" s="11">
        <f>[4]Abril!$B$31</f>
        <v>28.614285714285721</v>
      </c>
      <c r="AC8" s="11">
        <f>[4]Abril!$B$32</f>
        <v>27.030769230769234</v>
      </c>
      <c r="AD8" s="11">
        <f>[4]Abril!$B$33</f>
        <v>28.056249999999999</v>
      </c>
      <c r="AE8" s="11">
        <f>[4]Abril!$B$34</f>
        <v>28.111764705882354</v>
      </c>
      <c r="AF8" s="93">
        <f>AVERAGE(B8:AE8)</f>
        <v>27.417898614113781</v>
      </c>
    </row>
    <row r="9" spans="1:36" x14ac:dyDescent="0.2">
      <c r="A9" s="58" t="s">
        <v>167</v>
      </c>
      <c r="B9" s="11">
        <f>[5]Abril!$B$5</f>
        <v>21.362500000000001</v>
      </c>
      <c r="C9" s="11">
        <f>[5]Abril!$B$6</f>
        <v>22.275000000000002</v>
      </c>
      <c r="D9" s="11">
        <f>[5]Abril!$B$7</f>
        <v>23.05</v>
      </c>
      <c r="E9" s="11">
        <f>[5]Abril!$B$8</f>
        <v>24.495833333333334</v>
      </c>
      <c r="F9" s="11">
        <f>[5]Abril!$B$9</f>
        <v>22.429166666666671</v>
      </c>
      <c r="G9" s="11">
        <f>[5]Abril!$B$10</f>
        <v>15.991666666666669</v>
      </c>
      <c r="H9" s="11">
        <f>[5]Abril!$B$11</f>
        <v>17.841666666666665</v>
      </c>
      <c r="I9" s="11">
        <f>[5]Abril!$B$12</f>
        <v>19.270833333333332</v>
      </c>
      <c r="J9" s="11">
        <f>[5]Abril!$B$13</f>
        <v>20.612499999999997</v>
      </c>
      <c r="K9" s="11">
        <f>[5]Abril!$B$14</f>
        <v>21.429166666666664</v>
      </c>
      <c r="L9" s="11">
        <f>[5]Abril!$B$15</f>
        <v>22.558333333333326</v>
      </c>
      <c r="M9" s="11">
        <f>[5]Abril!$B$16</f>
        <v>22.933333333333334</v>
      </c>
      <c r="N9" s="11">
        <f>[5]Abril!$B$17</f>
        <v>23.491666666666664</v>
      </c>
      <c r="O9" s="11">
        <f>[5]Abril!$B$18</f>
        <v>23.433333333333337</v>
      </c>
      <c r="P9" s="11">
        <f>[5]Abril!$B$19</f>
        <v>24.087500000000006</v>
      </c>
      <c r="Q9" s="11">
        <f>[5]Abril!$B$20</f>
        <v>24.424999999999997</v>
      </c>
      <c r="R9" s="11">
        <f>[5]Abril!$B$21</f>
        <v>23.008333333333329</v>
      </c>
      <c r="S9" s="11">
        <f>[5]Abril!$B$22</f>
        <v>22.462499999999995</v>
      </c>
      <c r="T9" s="11">
        <f>[5]Abril!$B$23</f>
        <v>25.358333333333334</v>
      </c>
      <c r="U9" s="11">
        <f>[5]Abril!$B$24</f>
        <v>26.266666666666666</v>
      </c>
      <c r="V9" s="11">
        <f>[5]Abril!$B$25</f>
        <v>20.695833333333333</v>
      </c>
      <c r="W9" s="11">
        <f>[5]Abril!$B$26</f>
        <v>20.158333333333335</v>
      </c>
      <c r="X9" s="11">
        <f>[5]Abril!$B$27</f>
        <v>22.391666666666669</v>
      </c>
      <c r="Y9" s="11">
        <f>[5]Abril!$B$28</f>
        <v>23.837500000000002</v>
      </c>
      <c r="Z9" s="11">
        <f>[5]Abril!$B$29</f>
        <v>25.012499999999999</v>
      </c>
      <c r="AA9" s="11">
        <f>[5]Abril!$B$30</f>
        <v>24.824999999999999</v>
      </c>
      <c r="AB9" s="11">
        <f>[5]Abril!$B$31</f>
        <v>22.691666666666674</v>
      </c>
      <c r="AC9" s="11">
        <f>[5]Abril!$B$32</f>
        <v>20.241666666666664</v>
      </c>
      <c r="AD9" s="11">
        <f>[5]Abril!$B$33</f>
        <v>19.962500000000002</v>
      </c>
      <c r="AE9" s="11">
        <f>[5]Abril!$B$34</f>
        <v>22.162499999999998</v>
      </c>
      <c r="AF9" s="93">
        <f>AVERAGE(B9:AE9)</f>
        <v>22.292083333333338</v>
      </c>
    </row>
    <row r="10" spans="1:36" x14ac:dyDescent="0.2">
      <c r="A10" s="58" t="s">
        <v>111</v>
      </c>
      <c r="B10" s="11" t="str">
        <f>[6]Abril!$B$5</f>
        <v>*</v>
      </c>
      <c r="C10" s="11" t="str">
        <f>[6]Abril!$B$6</f>
        <v>*</v>
      </c>
      <c r="D10" s="11" t="str">
        <f>[6]Abril!$B$7</f>
        <v>*</v>
      </c>
      <c r="E10" s="11" t="str">
        <f>[6]Abril!$B$8</f>
        <v>*</v>
      </c>
      <c r="F10" s="11" t="str">
        <f>[6]Abril!$B$9</f>
        <v>*</v>
      </c>
      <c r="G10" s="11" t="str">
        <f>[6]Abril!$B$10</f>
        <v>*</v>
      </c>
      <c r="H10" s="11" t="str">
        <f>[6]Abril!$B$11</f>
        <v>*</v>
      </c>
      <c r="I10" s="11" t="str">
        <f>[6]Abril!$B$12</f>
        <v>*</v>
      </c>
      <c r="J10" s="11" t="str">
        <f>[6]Abril!$B$13</f>
        <v>*</v>
      </c>
      <c r="K10" s="11" t="str">
        <f>[6]Abril!$B$14</f>
        <v>*</v>
      </c>
      <c r="L10" s="11" t="str">
        <f>[6]Abril!$B$15</f>
        <v>*</v>
      </c>
      <c r="M10" s="11" t="str">
        <f>[6]Abril!$B$16</f>
        <v>*</v>
      </c>
      <c r="N10" s="11" t="str">
        <f>[6]Abril!$B$17</f>
        <v>*</v>
      </c>
      <c r="O10" s="11" t="str">
        <f>[6]Abril!$B$18</f>
        <v>*</v>
      </c>
      <c r="P10" s="11" t="str">
        <f>[6]Abril!$B$19</f>
        <v>*</v>
      </c>
      <c r="Q10" s="11" t="str">
        <f>[6]Abril!$B$20</f>
        <v>*</v>
      </c>
      <c r="R10" s="11" t="str">
        <f>[6]Abril!$B$21</f>
        <v>*</v>
      </c>
      <c r="S10" s="11" t="str">
        <f>[6]Abril!$B$22</f>
        <v>*</v>
      </c>
      <c r="T10" s="11" t="str">
        <f>[6]Abril!$B$23</f>
        <v>*</v>
      </c>
      <c r="U10" s="11" t="str">
        <f>[6]Abril!$B$24</f>
        <v>*</v>
      </c>
      <c r="V10" s="11" t="str">
        <f>[6]Abril!$B$25</f>
        <v>*</v>
      </c>
      <c r="W10" s="11" t="str">
        <f>[6]Abril!$B$26</f>
        <v>*</v>
      </c>
      <c r="X10" s="11" t="str">
        <f>[6]Abril!$B$27</f>
        <v>*</v>
      </c>
      <c r="Y10" s="11" t="str">
        <f>[6]Abril!$B$28</f>
        <v>*</v>
      </c>
      <c r="Z10" s="11" t="str">
        <f>[6]Abril!$B$29</f>
        <v>*</v>
      </c>
      <c r="AA10" s="11" t="str">
        <f>[6]Abril!$B$30</f>
        <v>*</v>
      </c>
      <c r="AB10" s="11" t="str">
        <f>[6]Abril!$B$31</f>
        <v>*</v>
      </c>
      <c r="AC10" s="11" t="str">
        <f>[6]Abril!$B$32</f>
        <v>*</v>
      </c>
      <c r="AD10" s="11" t="str">
        <f>[6]Abril!$B$33</f>
        <v>*</v>
      </c>
      <c r="AE10" s="11" t="str">
        <f>[6]Abril!$B$34</f>
        <v>*</v>
      </c>
      <c r="AF10" s="134" t="s">
        <v>226</v>
      </c>
    </row>
    <row r="11" spans="1:36" x14ac:dyDescent="0.2">
      <c r="A11" s="58" t="s">
        <v>64</v>
      </c>
      <c r="B11" s="11">
        <f>[7]Abril!$B$5</f>
        <v>28.509090909090904</v>
      </c>
      <c r="C11" s="11">
        <f>[7]Abril!$B$6</f>
        <v>26.51</v>
      </c>
      <c r="D11" s="11">
        <f>[7]Abril!$B$7</f>
        <v>28.588888888888885</v>
      </c>
      <c r="E11" s="11">
        <f>[7]Abril!$B$8</f>
        <v>29.911111111111111</v>
      </c>
      <c r="F11" s="11">
        <f>[7]Abril!$B$9</f>
        <v>29.018181818181816</v>
      </c>
      <c r="G11" s="11">
        <f>[7]Abril!$B$10</f>
        <v>27.2</v>
      </c>
      <c r="H11" s="11">
        <f>[7]Abril!$B$11</f>
        <v>24.616666666666664</v>
      </c>
      <c r="I11" s="11">
        <f>[7]Abril!$B$12</f>
        <v>27.412500000000001</v>
      </c>
      <c r="J11" s="11">
        <f>[7]Abril!$B$13</f>
        <v>26.85</v>
      </c>
      <c r="K11" s="11">
        <f>[7]Abril!$B$14</f>
        <v>27.928571428571427</v>
      </c>
      <c r="L11" s="11">
        <f>[7]Abril!$B$15</f>
        <v>27.033333333333331</v>
      </c>
      <c r="M11" s="11">
        <f>[7]Abril!$B$16</f>
        <v>28.814285714285713</v>
      </c>
      <c r="N11" s="11">
        <f>[7]Abril!$B$17</f>
        <v>28.9</v>
      </c>
      <c r="O11" s="11">
        <f>[7]Abril!$B$18</f>
        <v>27.4</v>
      </c>
      <c r="P11" s="11">
        <f>[7]Abril!$B$19</f>
        <v>30.2</v>
      </c>
      <c r="Q11" s="11">
        <f>[7]Abril!$B$20</f>
        <v>29.799999999999997</v>
      </c>
      <c r="R11" s="11">
        <f>[7]Abril!$B$21</f>
        <v>31.014285714285712</v>
      </c>
      <c r="S11" s="11">
        <f>[7]Abril!$B$22</f>
        <v>30.240000000000002</v>
      </c>
      <c r="T11" s="11">
        <f>[7]Abril!$B$23</f>
        <v>30.68</v>
      </c>
      <c r="U11" s="11">
        <f>[7]Abril!$B$24</f>
        <v>32.260000000000005</v>
      </c>
      <c r="V11" s="11">
        <f>[7]Abril!$B$25</f>
        <v>32.1</v>
      </c>
      <c r="W11" s="11" t="str">
        <f>[7]Abril!$B$26</f>
        <v>*</v>
      </c>
      <c r="X11" s="11">
        <f>[7]Abril!$B$27</f>
        <v>29.15</v>
      </c>
      <c r="Y11" s="11">
        <f>[7]Abril!$B$28</f>
        <v>30.675000000000001</v>
      </c>
      <c r="Z11" s="11">
        <f>[7]Abril!$B$29</f>
        <v>31.033333333333331</v>
      </c>
      <c r="AA11" s="11">
        <f>[7]Abril!$B$30</f>
        <v>32.25</v>
      </c>
      <c r="AB11" s="11">
        <f>[7]Abril!$B$31</f>
        <v>31.12857142857143</v>
      </c>
      <c r="AC11" s="11">
        <f>[7]Abril!$B$32</f>
        <v>24.262499999999999</v>
      </c>
      <c r="AD11" s="11">
        <f>[7]Abril!$B$33</f>
        <v>24.079166666666669</v>
      </c>
      <c r="AE11" s="11">
        <f>[7]Abril!$B$34</f>
        <v>25.245833333333337</v>
      </c>
      <c r="AF11" s="93">
        <f t="shared" ref="AF11:AF49" si="1">AVERAGE(B11:AE11)</f>
        <v>28.717631736080005</v>
      </c>
    </row>
    <row r="12" spans="1:36" x14ac:dyDescent="0.2">
      <c r="A12" s="58" t="s">
        <v>41</v>
      </c>
      <c r="B12" s="11">
        <f>[8]Abril!$B$5</f>
        <v>23.304166666666671</v>
      </c>
      <c r="C12" s="11">
        <f>[8]Abril!$B$6</f>
        <v>24.95</v>
      </c>
      <c r="D12" s="11">
        <f>[8]Abril!$B$7</f>
        <v>25.008333333333329</v>
      </c>
      <c r="E12" s="11">
        <f>[8]Abril!$B$8</f>
        <v>26.491666666666664</v>
      </c>
      <c r="F12" s="11">
        <f>[8]Abril!$B$9</f>
        <v>24.016666666666669</v>
      </c>
      <c r="G12" s="11">
        <f>[8]Abril!$B$10</f>
        <v>18.212499999999995</v>
      </c>
      <c r="H12" s="11">
        <f>[8]Abril!$B$11</f>
        <v>20.133333333333329</v>
      </c>
      <c r="I12" s="11">
        <f>[8]Abril!$B$12</f>
        <v>19.487500000000001</v>
      </c>
      <c r="J12" s="11">
        <f>[8]Abril!$B$13</f>
        <v>20.491666666666667</v>
      </c>
      <c r="K12" s="11">
        <f>[8]Abril!$B$14</f>
        <v>22.900000000000006</v>
      </c>
      <c r="L12" s="11">
        <f>[8]Abril!$B$15</f>
        <v>24.200000000000003</v>
      </c>
      <c r="M12" s="11">
        <f>[8]Abril!$B$16</f>
        <v>23.75</v>
      </c>
      <c r="N12" s="11">
        <f>[8]Abril!$B$17</f>
        <v>24.862500000000001</v>
      </c>
      <c r="O12" s="11">
        <f>[8]Abril!$B$18</f>
        <v>25.841666666666672</v>
      </c>
      <c r="P12" s="11">
        <f>[8]Abril!$B$19</f>
        <v>26.49166666666666</v>
      </c>
      <c r="Q12" s="11">
        <f>[8]Abril!$B$20</f>
        <v>26.00833333333334</v>
      </c>
      <c r="R12" s="11">
        <f>[8]Abril!$B$21</f>
        <v>24.775000000000002</v>
      </c>
      <c r="S12" s="11">
        <f>[8]Abril!$B$22</f>
        <v>25.229166666666668</v>
      </c>
      <c r="T12" s="11">
        <f>[8]Abril!$B$23</f>
        <v>26.266666666666666</v>
      </c>
      <c r="U12" s="11">
        <f>[8]Abril!$B$24</f>
        <v>27.429166666666674</v>
      </c>
      <c r="V12" s="11">
        <f>[8]Abril!$B$25</f>
        <v>23.666666666666668</v>
      </c>
      <c r="W12" s="11">
        <f>[8]Abril!$B$26</f>
        <v>22.191666666666666</v>
      </c>
      <c r="X12" s="11">
        <f>[8]Abril!$B$27</f>
        <v>24.112499999999994</v>
      </c>
      <c r="Y12" s="11">
        <f>[8]Abril!$B$28</f>
        <v>26.170833333333334</v>
      </c>
      <c r="Z12" s="11">
        <f>[8]Abril!$B$29</f>
        <v>26.208333333333339</v>
      </c>
      <c r="AA12" s="11">
        <f>[8]Abril!$B$30</f>
        <v>25.804166666666664</v>
      </c>
      <c r="AB12" s="11">
        <f>[8]Abril!$B$31</f>
        <v>23.479166666666668</v>
      </c>
      <c r="AC12" s="11">
        <f>[8]Abril!$B$32</f>
        <v>22.495833333333334</v>
      </c>
      <c r="AD12" s="11">
        <f>[8]Abril!$B$33</f>
        <v>22.608333333333334</v>
      </c>
      <c r="AE12" s="11">
        <f>[8]Abril!$B$34</f>
        <v>23.341666666666665</v>
      </c>
      <c r="AF12" s="93">
        <f t="shared" si="1"/>
        <v>23.99763888888889</v>
      </c>
      <c r="AI12" t="s">
        <v>47</v>
      </c>
    </row>
    <row r="13" spans="1:36" x14ac:dyDescent="0.2">
      <c r="A13" s="58" t="s">
        <v>114</v>
      </c>
      <c r="B13" s="11" t="str">
        <f>[9]Abril!$B$5</f>
        <v>*</v>
      </c>
      <c r="C13" s="11" t="str">
        <f>[9]Abril!$B$6</f>
        <v>*</v>
      </c>
      <c r="D13" s="11" t="str">
        <f>[9]Abril!$B$7</f>
        <v>*</v>
      </c>
      <c r="E13" s="11" t="str">
        <f>[9]Abril!$B$8</f>
        <v>*</v>
      </c>
      <c r="F13" s="11" t="str">
        <f>[9]Abril!$B$9</f>
        <v>*</v>
      </c>
      <c r="G13" s="11" t="str">
        <f>[9]Abril!$B$10</f>
        <v>*</v>
      </c>
      <c r="H13" s="11" t="str">
        <f>[9]Abril!$B$11</f>
        <v>*</v>
      </c>
      <c r="I13" s="11" t="str">
        <f>[9]Abril!$B$12</f>
        <v>*</v>
      </c>
      <c r="J13" s="11" t="str">
        <f>[9]Abril!$B$13</f>
        <v>*</v>
      </c>
      <c r="K13" s="11" t="str">
        <f>[9]Abril!$B$14</f>
        <v>*</v>
      </c>
      <c r="L13" s="11" t="str">
        <f>[9]Abril!$B$15</f>
        <v>*</v>
      </c>
      <c r="M13" s="11" t="str">
        <f>[9]Abril!$B$16</f>
        <v>*</v>
      </c>
      <c r="N13" s="11" t="str">
        <f>[9]Abril!$B$17</f>
        <v>*</v>
      </c>
      <c r="O13" s="11" t="str">
        <f>[9]Abril!$B$18</f>
        <v>*</v>
      </c>
      <c r="P13" s="11" t="str">
        <f>[9]Abril!$B$19</f>
        <v>*</v>
      </c>
      <c r="Q13" s="11" t="str">
        <f>[9]Abril!$B$20</f>
        <v>*</v>
      </c>
      <c r="R13" s="11" t="str">
        <f>[9]Abril!$B$21</f>
        <v>*</v>
      </c>
      <c r="S13" s="11" t="str">
        <f>[9]Abril!$B$22</f>
        <v>*</v>
      </c>
      <c r="T13" s="11" t="str">
        <f>[9]Abril!$B$23</f>
        <v>*</v>
      </c>
      <c r="U13" s="11" t="str">
        <f>[9]Abril!$B$24</f>
        <v>*</v>
      </c>
      <c r="V13" s="11" t="str">
        <f>[9]Abril!$B$25</f>
        <v>*</v>
      </c>
      <c r="W13" s="11" t="str">
        <f>[9]Abril!$B$26</f>
        <v>*</v>
      </c>
      <c r="X13" s="11" t="str">
        <f>[9]Abril!$B$27</f>
        <v>*</v>
      </c>
      <c r="Y13" s="11" t="str">
        <f>[9]Abril!$B$28</f>
        <v>*</v>
      </c>
      <c r="Z13" s="11" t="str">
        <f>[9]Abril!$B$29</f>
        <v>*</v>
      </c>
      <c r="AA13" s="11" t="str">
        <f>[9]Abril!$B$30</f>
        <v>*</v>
      </c>
      <c r="AB13" s="11" t="str">
        <f>[9]Abril!$B$31</f>
        <v>*</v>
      </c>
      <c r="AC13" s="11" t="str">
        <f>[9]Abril!$B$32</f>
        <v>*</v>
      </c>
      <c r="AD13" s="11" t="str">
        <f>[9]Abril!$B$33</f>
        <v>*</v>
      </c>
      <c r="AE13" s="11" t="str">
        <f>[9]Abril!$B$34</f>
        <v>*</v>
      </c>
      <c r="AF13" s="129" t="s">
        <v>226</v>
      </c>
    </row>
    <row r="14" spans="1:36" x14ac:dyDescent="0.2">
      <c r="A14" s="58" t="s">
        <v>118</v>
      </c>
      <c r="B14" s="11">
        <f>[10]Abril!$B$5</f>
        <v>25.358333333333334</v>
      </c>
      <c r="C14" s="11">
        <f>[10]Abril!$B$6</f>
        <v>24.162499999999998</v>
      </c>
      <c r="D14" s="11">
        <f>[10]Abril!$B$7</f>
        <v>26.691666666666674</v>
      </c>
      <c r="E14" s="11">
        <f>[10]Abril!$B$8</f>
        <v>26.433333333333334</v>
      </c>
      <c r="F14" s="11">
        <f>[10]Abril!$B$9</f>
        <v>26.7</v>
      </c>
      <c r="G14" s="11">
        <f>[10]Abril!$B$10</f>
        <v>24.6875</v>
      </c>
      <c r="H14" s="11">
        <f>[10]Abril!$B$11</f>
        <v>23.183333333333334</v>
      </c>
      <c r="I14" s="11">
        <f>[10]Abril!$B$12</f>
        <v>23.2</v>
      </c>
      <c r="J14" s="11">
        <f>[10]Abril!$B$13</f>
        <v>22.479166666666668</v>
      </c>
      <c r="K14" s="11">
        <f>[10]Abril!$B$14</f>
        <v>23.091666666666665</v>
      </c>
      <c r="L14" s="11">
        <f>[10]Abril!$B$15</f>
        <v>23.650000000000002</v>
      </c>
      <c r="M14" s="11">
        <f>[10]Abril!$B$16</f>
        <v>23.924999999999997</v>
      </c>
      <c r="N14" s="11">
        <f>[10]Abril!$B$17</f>
        <v>24.725000000000005</v>
      </c>
      <c r="O14" s="11">
        <f>[10]Abril!$B$18</f>
        <v>24.933333333333337</v>
      </c>
      <c r="P14" s="11">
        <f>[10]Abril!$B$19</f>
        <v>25.11666666666666</v>
      </c>
      <c r="Q14" s="11">
        <f>[10]Abril!$B$20</f>
        <v>25.504166666666663</v>
      </c>
      <c r="R14" s="11">
        <f>[10]Abril!$B$21</f>
        <v>25.395833333333339</v>
      </c>
      <c r="S14" s="11">
        <f>[10]Abril!$B$22</f>
        <v>24.545833333333334</v>
      </c>
      <c r="T14" s="11">
        <f>[10]Abril!$B$23</f>
        <v>25.116666666666664</v>
      </c>
      <c r="U14" s="11">
        <f>[10]Abril!$B$24</f>
        <v>25.916666666666671</v>
      </c>
      <c r="V14" s="11">
        <f>[10]Abril!$B$25</f>
        <v>26.033333333333335</v>
      </c>
      <c r="W14" s="11">
        <f>[10]Abril!$B$26</f>
        <v>22.541666666666668</v>
      </c>
      <c r="X14" s="11">
        <f>[10]Abril!$B$27</f>
        <v>24.433333333333334</v>
      </c>
      <c r="Y14" s="11">
        <f>[10]Abril!$B$28</f>
        <v>25.591666666666669</v>
      </c>
      <c r="Z14" s="11">
        <f>[10]Abril!$B$29</f>
        <v>26.416666666666661</v>
      </c>
      <c r="AA14" s="11">
        <f>[10]Abril!$B$30</f>
        <v>25.824999999999999</v>
      </c>
      <c r="AB14" s="11">
        <f>[10]Abril!$B$31</f>
        <v>26.599999999999998</v>
      </c>
      <c r="AC14" s="11">
        <f>[10]Abril!$B$32</f>
        <v>24.450000000000003</v>
      </c>
      <c r="AD14" s="11">
        <f>[10]Abril!$B$33</f>
        <v>23.674999999999997</v>
      </c>
      <c r="AE14" s="11">
        <f>[10]Abril!$B$34</f>
        <v>24.491666666666664</v>
      </c>
      <c r="AF14" s="93">
        <f t="shared" ref="AF14:AF15" si="2">AVERAGE(B14:AE14)</f>
        <v>24.829166666666666</v>
      </c>
    </row>
    <row r="15" spans="1:36" x14ac:dyDescent="0.2">
      <c r="A15" s="58" t="s">
        <v>121</v>
      </c>
      <c r="B15" s="11">
        <f>[11]Abril!$B$5</f>
        <v>25.069230769230771</v>
      </c>
      <c r="C15" s="11">
        <f>[11]Abril!$B$6</f>
        <v>23.692307692307693</v>
      </c>
      <c r="D15" s="11">
        <f>[11]Abril!$B$7</f>
        <v>25.700000000000003</v>
      </c>
      <c r="E15" s="11">
        <f>[11]Abril!$B$8</f>
        <v>27.300000000000008</v>
      </c>
      <c r="F15" s="11">
        <f>[11]Abril!$B$9</f>
        <v>22.783333333333335</v>
      </c>
      <c r="G15" s="11">
        <f>[11]Abril!$B$10</f>
        <v>18.866666666666667</v>
      </c>
      <c r="H15" s="11">
        <f>[11]Abril!$B$11</f>
        <v>21.592307692307692</v>
      </c>
      <c r="I15" s="11">
        <f>[11]Abril!$B$12</f>
        <v>22.669230769230769</v>
      </c>
      <c r="J15" s="11">
        <f>[11]Abril!$B$13</f>
        <v>24.853846153846153</v>
      </c>
      <c r="K15" s="11">
        <f>[11]Abril!$B$14</f>
        <v>25.684615384615384</v>
      </c>
      <c r="L15" s="11">
        <f>[11]Abril!$B$15</f>
        <v>26.184615384615384</v>
      </c>
      <c r="M15" s="11">
        <f>[11]Abril!$B$16</f>
        <v>26.299999999999997</v>
      </c>
      <c r="N15" s="11">
        <f>[11]Abril!$B$17</f>
        <v>26.366666666666664</v>
      </c>
      <c r="O15" s="11">
        <f>[11]Abril!$B$18</f>
        <v>25.774999999999995</v>
      </c>
      <c r="P15" s="11">
        <f>[11]Abril!$B$19</f>
        <v>28.233333333333334</v>
      </c>
      <c r="Q15" s="11">
        <f>[11]Abril!$B$20</f>
        <v>27.308333333333337</v>
      </c>
      <c r="R15" s="11">
        <f>[11]Abril!$B$21</f>
        <v>25.200000000000003</v>
      </c>
      <c r="S15" s="11">
        <f>[11]Abril!$B$22</f>
        <v>27.316666666666674</v>
      </c>
      <c r="T15" s="11">
        <f>[11]Abril!$B$23</f>
        <v>29.628571428571433</v>
      </c>
      <c r="U15" s="11">
        <f>[11]Abril!$B$24</f>
        <v>30.610000000000003</v>
      </c>
      <c r="V15" s="11">
        <f>[11]Abril!$B$25</f>
        <v>24.6</v>
      </c>
      <c r="W15" s="11">
        <f>[11]Abril!$B$26</f>
        <v>23.833333333333332</v>
      </c>
      <c r="X15" s="11">
        <f>[11]Abril!$B$27</f>
        <v>27.000000000000004</v>
      </c>
      <c r="Y15" s="11">
        <f>[11]Abril!$B$28</f>
        <v>27.636363636363637</v>
      </c>
      <c r="Z15" s="11">
        <f>[11]Abril!$B$29</f>
        <v>29.424999999999997</v>
      </c>
      <c r="AA15" s="11">
        <f>[11]Abril!$B$30</f>
        <v>29.754545454545454</v>
      </c>
      <c r="AB15" s="11">
        <f>[11]Abril!$B$31</f>
        <v>27.425000000000004</v>
      </c>
      <c r="AC15" s="11">
        <f>[11]Abril!$B$32</f>
        <v>24.575000000000003</v>
      </c>
      <c r="AD15" s="11">
        <f>[11]Abril!$B$33</f>
        <v>24.2</v>
      </c>
      <c r="AE15" s="11">
        <f>[11]Abril!$B$34</f>
        <v>26.1</v>
      </c>
      <c r="AF15" s="93">
        <f t="shared" si="2"/>
        <v>25.856132256632257</v>
      </c>
      <c r="AJ15" t="s">
        <v>47</v>
      </c>
    </row>
    <row r="16" spans="1:36" x14ac:dyDescent="0.2">
      <c r="A16" s="58" t="s">
        <v>168</v>
      </c>
      <c r="B16" s="11" t="str">
        <f>[12]Abril!$B$5</f>
        <v>*</v>
      </c>
      <c r="C16" s="11" t="str">
        <f>[12]Abril!$B$6</f>
        <v>*</v>
      </c>
      <c r="D16" s="11" t="str">
        <f>[12]Abril!$B$7</f>
        <v>*</v>
      </c>
      <c r="E16" s="11" t="str">
        <f>[12]Abril!$B$8</f>
        <v>*</v>
      </c>
      <c r="F16" s="11" t="str">
        <f>[12]Abril!$B$9</f>
        <v>*</v>
      </c>
      <c r="G16" s="11" t="str">
        <f>[12]Abril!$B$10</f>
        <v>*</v>
      </c>
      <c r="H16" s="11" t="str">
        <f>[12]Abril!$B$11</f>
        <v>*</v>
      </c>
      <c r="I16" s="11" t="str">
        <f>[12]Abril!$B$12</f>
        <v>*</v>
      </c>
      <c r="J16" s="11" t="str">
        <f>[12]Abril!$B$13</f>
        <v>*</v>
      </c>
      <c r="K16" s="11" t="str">
        <f>[12]Abril!$B$14</f>
        <v>*</v>
      </c>
      <c r="L16" s="11" t="str">
        <f>[12]Abril!$B$15</f>
        <v>*</v>
      </c>
      <c r="M16" s="11" t="str">
        <f>[12]Abril!$B$16</f>
        <v>*</v>
      </c>
      <c r="N16" s="11" t="str">
        <f>[12]Abril!$B$17</f>
        <v>*</v>
      </c>
      <c r="O16" s="11" t="str">
        <f>[12]Abril!$B$18</f>
        <v>*</v>
      </c>
      <c r="P16" s="11" t="str">
        <f>[12]Abril!$B$19</f>
        <v>*</v>
      </c>
      <c r="Q16" s="11" t="str">
        <f>[12]Abril!$B$20</f>
        <v>*</v>
      </c>
      <c r="R16" s="11" t="str">
        <f>[12]Abril!$B$21</f>
        <v>*</v>
      </c>
      <c r="S16" s="11" t="str">
        <f>[12]Abril!$B$22</f>
        <v>*</v>
      </c>
      <c r="T16" s="11" t="str">
        <f>[12]Abril!$B$23</f>
        <v>*</v>
      </c>
      <c r="U16" s="11" t="str">
        <f>[12]Abril!$B$24</f>
        <v>*</v>
      </c>
      <c r="V16" s="11" t="str">
        <f>[12]Abril!$B$25</f>
        <v>*</v>
      </c>
      <c r="W16" s="11" t="str">
        <f>[12]Abril!$B$26</f>
        <v>*</v>
      </c>
      <c r="X16" s="11" t="str">
        <f>[12]Abril!$B$27</f>
        <v>*</v>
      </c>
      <c r="Y16" s="11" t="str">
        <f>[12]Abril!$B$28</f>
        <v>*</v>
      </c>
      <c r="Z16" s="11" t="str">
        <f>[12]Abril!$B$29</f>
        <v>*</v>
      </c>
      <c r="AA16" s="11" t="str">
        <f>[12]Abril!$B$30</f>
        <v>*</v>
      </c>
      <c r="AB16" s="11" t="str">
        <f>[12]Abril!$B$31</f>
        <v>*</v>
      </c>
      <c r="AC16" s="11" t="str">
        <f>[12]Abril!$B$32</f>
        <v>*</v>
      </c>
      <c r="AD16" s="11" t="str">
        <f>[12]Abril!$B$33</f>
        <v>*</v>
      </c>
      <c r="AE16" s="11" t="str">
        <f>[12]Abril!$B$34</f>
        <v>*</v>
      </c>
      <c r="AF16" s="134" t="s">
        <v>226</v>
      </c>
      <c r="AJ16" t="s">
        <v>47</v>
      </c>
    </row>
    <row r="17" spans="1:38" x14ac:dyDescent="0.2">
      <c r="A17" s="58" t="s">
        <v>2</v>
      </c>
      <c r="B17" s="11">
        <f>[13]Abril!$B$5</f>
        <v>26.387500000000003</v>
      </c>
      <c r="C17" s="11">
        <f>[13]Abril!$B$6</f>
        <v>26.425000000000001</v>
      </c>
      <c r="D17" s="11">
        <f>[13]Abril!$B$7</f>
        <v>24.012499999999999</v>
      </c>
      <c r="E17" s="11">
        <f>[13]Abril!$B$8</f>
        <v>24.645833333333332</v>
      </c>
      <c r="F17" s="11">
        <f>[13]Abril!$B$9</f>
        <v>24.216666666666665</v>
      </c>
      <c r="G17" s="11">
        <f>[13]Abril!$B$10</f>
        <v>21.387499999999999</v>
      </c>
      <c r="H17" s="11">
        <f>[13]Abril!$B$11</f>
        <v>20.137499999999999</v>
      </c>
      <c r="I17" s="11">
        <f>[13]Abril!$B$12</f>
        <v>21.262499999999999</v>
      </c>
      <c r="J17" s="11">
        <f>[13]Abril!$B$13</f>
        <v>22.291666666666671</v>
      </c>
      <c r="K17" s="11">
        <f>[13]Abril!$B$14</f>
        <v>24.395833333333332</v>
      </c>
      <c r="L17" s="11">
        <f>[13]Abril!$B$15</f>
        <v>24.487500000000001</v>
      </c>
      <c r="M17" s="11">
        <f>[13]Abril!$B$16</f>
        <v>24.675000000000001</v>
      </c>
      <c r="N17" s="11">
        <f>[13]Abril!$B$17</f>
        <v>24.833333333333339</v>
      </c>
      <c r="O17" s="11">
        <f>[13]Abril!$B$18</f>
        <v>25.525000000000002</v>
      </c>
      <c r="P17" s="11">
        <f>[13]Abril!$B$19</f>
        <v>25.412500000000005</v>
      </c>
      <c r="Q17" s="11">
        <f>[13]Abril!$B$20</f>
        <v>25.324999999999999</v>
      </c>
      <c r="R17" s="11">
        <f>[13]Abril!$B$21</f>
        <v>25.345833333333335</v>
      </c>
      <c r="S17" s="11">
        <f>[13]Abril!$B$22</f>
        <v>26.175000000000001</v>
      </c>
      <c r="T17" s="11">
        <f>[13]Abril!$B$23</f>
        <v>26.454166666666669</v>
      </c>
      <c r="U17" s="11">
        <f>[13]Abril!$B$24</f>
        <v>26.433333333333326</v>
      </c>
      <c r="V17" s="11">
        <f>[13]Abril!$B$25</f>
        <v>25.575000000000003</v>
      </c>
      <c r="W17" s="11">
        <f>[13]Abril!$B$26</f>
        <v>21.224999999999998</v>
      </c>
      <c r="X17" s="11">
        <f>[13]Abril!$B$27</f>
        <v>23.045833333333331</v>
      </c>
      <c r="Y17" s="11">
        <f>[13]Abril!$B$28</f>
        <v>25.454166666666666</v>
      </c>
      <c r="Z17" s="11">
        <f>[13]Abril!$B$29</f>
        <v>25.824999999999999</v>
      </c>
      <c r="AA17" s="11">
        <f>[13]Abril!$B$30</f>
        <v>26.3125</v>
      </c>
      <c r="AB17" s="11">
        <f>[13]Abril!$B$31</f>
        <v>25.816666666666666</v>
      </c>
      <c r="AC17" s="11">
        <f>[13]Abril!$B$32</f>
        <v>23.275000000000002</v>
      </c>
      <c r="AD17" s="11">
        <f>[13]Abril!$B$33</f>
        <v>23.833333333333332</v>
      </c>
      <c r="AE17" s="11">
        <f>[13]Abril!$B$34</f>
        <v>25.491666666666671</v>
      </c>
      <c r="AF17" s="93">
        <f t="shared" si="1"/>
        <v>24.522777777777783</v>
      </c>
      <c r="AH17" s="12" t="s">
        <v>47</v>
      </c>
    </row>
    <row r="18" spans="1:38" x14ac:dyDescent="0.2">
      <c r="A18" s="58" t="s">
        <v>3</v>
      </c>
      <c r="B18" s="11">
        <f>[14]Abril!$B$5</f>
        <v>25.241666666666664</v>
      </c>
      <c r="C18" s="11">
        <f>[14]Abril!$B$6</f>
        <v>26.279166666666665</v>
      </c>
      <c r="D18" s="11">
        <f>[14]Abril!$B$7</f>
        <v>26.749999999999996</v>
      </c>
      <c r="E18" s="11">
        <f>[14]Abril!$B$8</f>
        <v>25.541666666666661</v>
      </c>
      <c r="F18" s="11">
        <f>[14]Abril!$B$9</f>
        <v>25.920833333333331</v>
      </c>
      <c r="G18" s="11">
        <f>[14]Abril!$B$10</f>
        <v>24.662500000000005</v>
      </c>
      <c r="H18" s="11">
        <f>[14]Abril!$B$11</f>
        <v>24.020833333333332</v>
      </c>
      <c r="I18" s="11">
        <f>[14]Abril!$B$12</f>
        <v>23.104166666666668</v>
      </c>
      <c r="J18" s="11">
        <f>[14]Abril!$B$13</f>
        <v>24.266666666666666</v>
      </c>
      <c r="K18" s="11">
        <f>[14]Abril!$B$14</f>
        <v>24.891666666666669</v>
      </c>
      <c r="L18" s="11">
        <f>[14]Abril!$B$15</f>
        <v>24.804166666666671</v>
      </c>
      <c r="M18" s="11">
        <f>[14]Abril!$B$16</f>
        <v>25.6875</v>
      </c>
      <c r="N18" s="11">
        <f>[14]Abril!$B$17</f>
        <v>24.266666666666666</v>
      </c>
      <c r="O18" s="11">
        <f>[14]Abril!$B$18</f>
        <v>24.208333333333332</v>
      </c>
      <c r="P18" s="11">
        <f>[14]Abril!$B$19</f>
        <v>25.095833333333331</v>
      </c>
      <c r="Q18" s="11">
        <f>[14]Abril!$B$20</f>
        <v>25.474999999999998</v>
      </c>
      <c r="R18" s="11">
        <f>[14]Abril!$B$21</f>
        <v>25.250000000000004</v>
      </c>
      <c r="S18" s="11">
        <f>[14]Abril!$B$22</f>
        <v>25.716666666666669</v>
      </c>
      <c r="T18" s="11">
        <f>[14]Abril!$B$23</f>
        <v>24.537499999999998</v>
      </c>
      <c r="U18" s="11">
        <f>[14]Abril!$B$24</f>
        <v>25.233333333333334</v>
      </c>
      <c r="V18" s="11">
        <f>[14]Abril!$B$25</f>
        <v>25.541666666666668</v>
      </c>
      <c r="W18" s="11">
        <f>[14]Abril!$B$26</f>
        <v>21.825000000000003</v>
      </c>
      <c r="X18" s="11">
        <f>[14]Abril!$B$27</f>
        <v>24.570833333333329</v>
      </c>
      <c r="Y18" s="11">
        <f>[14]Abril!$B$28</f>
        <v>25.379166666666663</v>
      </c>
      <c r="Z18" s="11">
        <f>[14]Abril!$B$29</f>
        <v>25.920833333333334</v>
      </c>
      <c r="AA18" s="11">
        <f>[14]Abril!$B$30</f>
        <v>25.858333333333331</v>
      </c>
      <c r="AB18" s="11">
        <f>[14]Abril!$B$31</f>
        <v>25.758333333333336</v>
      </c>
      <c r="AC18" s="11">
        <f>[14]Abril!$B$32</f>
        <v>25.204166666666666</v>
      </c>
      <c r="AD18" s="11">
        <f>[14]Abril!$B$33</f>
        <v>24.141666666666666</v>
      </c>
      <c r="AE18" s="11">
        <f>[14]Abril!$B$34</f>
        <v>24.754166666666666</v>
      </c>
      <c r="AF18" s="93">
        <f t="shared" si="1"/>
        <v>24.996944444444445</v>
      </c>
      <c r="AG18" s="12" t="s">
        <v>47</v>
      </c>
      <c r="AH18" s="12" t="s">
        <v>47</v>
      </c>
      <c r="AK18" t="s">
        <v>47</v>
      </c>
    </row>
    <row r="19" spans="1:38" x14ac:dyDescent="0.2">
      <c r="A19" s="58" t="s">
        <v>4</v>
      </c>
      <c r="B19" s="11">
        <f>[15]Abril!$B$5</f>
        <v>25.370833333333334</v>
      </c>
      <c r="C19" s="11">
        <f>[15]Abril!$B$6</f>
        <v>25.374999999999996</v>
      </c>
      <c r="D19" s="11">
        <f>[15]Abril!$B$7</f>
        <v>23.8125</v>
      </c>
      <c r="E19" s="11">
        <f>[15]Abril!$B$8</f>
        <v>23.720833333333335</v>
      </c>
      <c r="F19" s="11">
        <f>[15]Abril!$B$9</f>
        <v>23.329166666666669</v>
      </c>
      <c r="G19" s="11">
        <f>[15]Abril!$B$10</f>
        <v>22.549999999999997</v>
      </c>
      <c r="H19" s="11">
        <f>[15]Abril!$B$11</f>
        <v>21.712500000000006</v>
      </c>
      <c r="I19" s="11">
        <f>[15]Abril!$B$12</f>
        <v>21.170833333333338</v>
      </c>
      <c r="J19" s="11">
        <f>[15]Abril!$B$13</f>
        <v>21.887500000000003</v>
      </c>
      <c r="K19" s="11">
        <f>[15]Abril!$B$14</f>
        <v>22.662500000000005</v>
      </c>
      <c r="L19" s="11">
        <f>[15]Abril!$B$15</f>
        <v>22.870833333333326</v>
      </c>
      <c r="M19" s="11">
        <f>[15]Abril!$B$16</f>
        <v>22.929166666666664</v>
      </c>
      <c r="N19" s="11">
        <f>[15]Abril!$B$17</f>
        <v>22.149999999999995</v>
      </c>
      <c r="O19" s="11">
        <f>[15]Abril!$B$18</f>
        <v>22.770833333333332</v>
      </c>
      <c r="P19" s="11">
        <f>[15]Abril!$B$19</f>
        <v>22.679166666666664</v>
      </c>
      <c r="Q19" s="11">
        <f>[15]Abril!$B$20</f>
        <v>23.162499999999994</v>
      </c>
      <c r="R19" s="11">
        <f>[15]Abril!$B$21</f>
        <v>23.445833333333329</v>
      </c>
      <c r="S19" s="11">
        <f>[15]Abril!$B$22</f>
        <v>24.654166666666669</v>
      </c>
      <c r="T19" s="11">
        <f>[15]Abril!$B$23</f>
        <v>24.458333333333332</v>
      </c>
      <c r="U19" s="11">
        <f>[15]Abril!$B$24</f>
        <v>24.545833333333334</v>
      </c>
      <c r="V19" s="11">
        <f>[15]Abril!$B$25</f>
        <v>24.737499999999997</v>
      </c>
      <c r="W19" s="11">
        <f>[15]Abril!$B$26</f>
        <v>21.574999999999999</v>
      </c>
      <c r="X19" s="11">
        <f>[15]Abril!$B$27</f>
        <v>23.120833333333337</v>
      </c>
      <c r="Y19" s="11">
        <f>[15]Abril!$B$28</f>
        <v>24.291666666666668</v>
      </c>
      <c r="Z19" s="11">
        <f>[15]Abril!$B$29</f>
        <v>24.529166666666669</v>
      </c>
      <c r="AA19" s="11">
        <f>[15]Abril!$B$30</f>
        <v>24.441666666666666</v>
      </c>
      <c r="AB19" s="11">
        <f>[15]Abril!$B$31</f>
        <v>24.712500000000002</v>
      </c>
      <c r="AC19" s="11">
        <f>[15]Abril!$B$32</f>
        <v>23.916666666666668</v>
      </c>
      <c r="AD19" s="11">
        <f>[15]Abril!$B$33</f>
        <v>22.787499999999998</v>
      </c>
      <c r="AE19" s="11">
        <f>[15]Abril!$B$34</f>
        <v>23.420833333333331</v>
      </c>
      <c r="AF19" s="93">
        <f t="shared" si="1"/>
        <v>23.426388888888887</v>
      </c>
      <c r="AG19" t="s">
        <v>47</v>
      </c>
      <c r="AH19" s="12" t="s">
        <v>47</v>
      </c>
      <c r="AJ19" t="s">
        <v>47</v>
      </c>
      <c r="AL19" s="12" t="s">
        <v>47</v>
      </c>
    </row>
    <row r="20" spans="1:38" x14ac:dyDescent="0.2">
      <c r="A20" s="58" t="s">
        <v>5</v>
      </c>
      <c r="B20" s="11">
        <f>[16]Abril!$B$5</f>
        <v>27.487500000000001</v>
      </c>
      <c r="C20" s="11">
        <f>[16]Abril!$B$6</f>
        <v>27.058333333333337</v>
      </c>
      <c r="D20" s="11">
        <f>[16]Abril!$B$7</f>
        <v>26.295833333333331</v>
      </c>
      <c r="E20" s="11">
        <f>[16]Abril!$B$8</f>
        <v>27.854166666666661</v>
      </c>
      <c r="F20" s="11">
        <f>[16]Abril!$B$9</f>
        <v>26.420833333333334</v>
      </c>
      <c r="G20" s="11">
        <f>[16]Abril!$B$10</f>
        <v>18.775000000000002</v>
      </c>
      <c r="H20" s="11">
        <f>[16]Abril!$B$11</f>
        <v>22.029166666666669</v>
      </c>
      <c r="I20" s="11">
        <f>[16]Abril!$B$12</f>
        <v>23.862499999999997</v>
      </c>
      <c r="J20" s="11">
        <f>[16]Abril!$B$13</f>
        <v>23.845833333333331</v>
      </c>
      <c r="K20" s="11">
        <f>[16]Abril!$B$14</f>
        <v>26.737499999999997</v>
      </c>
      <c r="L20" s="11">
        <f>[16]Abril!$B$15</f>
        <v>28.037499999999998</v>
      </c>
      <c r="M20" s="11">
        <f>[16]Abril!$B$16</f>
        <v>27.629166666666666</v>
      </c>
      <c r="N20" s="11">
        <f>[16]Abril!$B$17</f>
        <v>27.991666666666664</v>
      </c>
      <c r="O20" s="11">
        <f>[16]Abril!$B$18</f>
        <v>28.566666666666666</v>
      </c>
      <c r="P20" s="11">
        <f>[16]Abril!$B$19</f>
        <v>28.950000000000003</v>
      </c>
      <c r="Q20" s="11">
        <f>[16]Abril!$B$20</f>
        <v>27.270833333333332</v>
      </c>
      <c r="R20" s="11">
        <f>[16]Abril!$B$21</f>
        <v>27.083333333333339</v>
      </c>
      <c r="S20" s="11">
        <f>[16]Abril!$B$22</f>
        <v>28.254166666666666</v>
      </c>
      <c r="T20" s="11">
        <f>[16]Abril!$B$23</f>
        <v>29.691666666666674</v>
      </c>
      <c r="U20" s="11">
        <f>[16]Abril!$B$24</f>
        <v>29.229166666666675</v>
      </c>
      <c r="V20" s="11">
        <f>[16]Abril!$B$25</f>
        <v>29.020833333333332</v>
      </c>
      <c r="W20" s="11">
        <f>[16]Abril!$B$26</f>
        <v>25.562499999999996</v>
      </c>
      <c r="X20" s="11">
        <f>[16]Abril!$B$27</f>
        <v>26.445833333333329</v>
      </c>
      <c r="Y20" s="11">
        <f>[16]Abril!$B$28</f>
        <v>27.645833333333332</v>
      </c>
      <c r="Z20" s="11">
        <f>[16]Abril!$B$29</f>
        <v>27.308333333333337</v>
      </c>
      <c r="AA20" s="11">
        <f>[16]Abril!$B$30</f>
        <v>27.825000000000003</v>
      </c>
      <c r="AB20" s="11">
        <f>[16]Abril!$B$31</f>
        <v>25.550000000000008</v>
      </c>
      <c r="AC20" s="11">
        <f>[16]Abril!$B$32</f>
        <v>25.058333333333326</v>
      </c>
      <c r="AD20" s="11">
        <f>[16]Abril!$B$33</f>
        <v>26.862500000000001</v>
      </c>
      <c r="AE20" s="11">
        <f>[16]Abril!$B$34</f>
        <v>25.666666666666668</v>
      </c>
      <c r="AF20" s="93">
        <f t="shared" si="1"/>
        <v>26.667222222222222</v>
      </c>
      <c r="AG20" s="12" t="s">
        <v>47</v>
      </c>
      <c r="AH20" s="12" t="s">
        <v>47</v>
      </c>
    </row>
    <row r="21" spans="1:38" x14ac:dyDescent="0.2">
      <c r="A21" s="58" t="s">
        <v>43</v>
      </c>
      <c r="B21" s="11">
        <f>[17]Abril!$B$5</f>
        <v>25.020833333333332</v>
      </c>
      <c r="C21" s="11">
        <f>[17]Abril!$B$6</f>
        <v>24.416666666666668</v>
      </c>
      <c r="D21" s="11">
        <f>[17]Abril!$B$7</f>
        <v>23.670833333333331</v>
      </c>
      <c r="E21" s="11">
        <f>[17]Abril!$B$8</f>
        <v>24.966666666666665</v>
      </c>
      <c r="F21" s="11">
        <f>[17]Abril!$B$9</f>
        <v>23.895833333333332</v>
      </c>
      <c r="G21" s="11">
        <f>[17]Abril!$B$10</f>
        <v>23.400000000000002</v>
      </c>
      <c r="H21" s="11">
        <f>[17]Abril!$B$11</f>
        <v>21.983333333333334</v>
      </c>
      <c r="I21" s="11">
        <f>[17]Abril!$B$12</f>
        <v>22.091666666666665</v>
      </c>
      <c r="J21" s="11">
        <f>[17]Abril!$B$13</f>
        <v>22.608333333333331</v>
      </c>
      <c r="K21" s="11">
        <f>[17]Abril!$B$14</f>
        <v>23.237500000000001</v>
      </c>
      <c r="L21" s="11">
        <f>[17]Abril!$B$15</f>
        <v>22.912499999999998</v>
      </c>
      <c r="M21" s="11">
        <f>[17]Abril!$B$16</f>
        <v>23.3</v>
      </c>
      <c r="N21" s="11">
        <f>[17]Abril!$B$17</f>
        <v>23.045833333333334</v>
      </c>
      <c r="O21" s="11">
        <f>[17]Abril!$B$18</f>
        <v>23.979166666666671</v>
      </c>
      <c r="P21" s="11">
        <f>[17]Abril!$B$19</f>
        <v>23.570833333333336</v>
      </c>
      <c r="Q21" s="11">
        <f>[17]Abril!$B$20</f>
        <v>23.583333333333332</v>
      </c>
      <c r="R21" s="11">
        <f>[17]Abril!$B$21</f>
        <v>24.037499999999998</v>
      </c>
      <c r="S21" s="11">
        <f>[17]Abril!$B$22</f>
        <v>24.708333333333332</v>
      </c>
      <c r="T21" s="11">
        <f>[17]Abril!$B$23</f>
        <v>24.929166666666664</v>
      </c>
      <c r="U21" s="11">
        <f>[17]Abril!$B$24</f>
        <v>24.954166666666676</v>
      </c>
      <c r="V21" s="11">
        <f>[17]Abril!$B$25</f>
        <v>25.149999999999995</v>
      </c>
      <c r="W21" s="11">
        <f>[17]Abril!$B$26</f>
        <v>21.741666666666664</v>
      </c>
      <c r="X21" s="11">
        <f>[17]Abril!$B$27</f>
        <v>23.816666666666674</v>
      </c>
      <c r="Y21" s="11">
        <f>[17]Abril!$B$28</f>
        <v>24.587500000000006</v>
      </c>
      <c r="Z21" s="11">
        <f>[17]Abril!$B$29</f>
        <v>23.899999999999995</v>
      </c>
      <c r="AA21" s="11">
        <f>[17]Abril!$B$30</f>
        <v>24.629166666666663</v>
      </c>
      <c r="AB21" s="11">
        <f>[17]Abril!$B$31</f>
        <v>24.445833333333336</v>
      </c>
      <c r="AC21" s="11">
        <f>[17]Abril!$B$32</f>
        <v>23.429166666666664</v>
      </c>
      <c r="AD21" s="11">
        <f>[17]Abril!$B$33</f>
        <v>23.437499999999996</v>
      </c>
      <c r="AE21" s="11">
        <f>[17]Abril!$B$34</f>
        <v>23.624999999999996</v>
      </c>
      <c r="AF21" s="93">
        <f t="shared" si="1"/>
        <v>23.769166666666667</v>
      </c>
      <c r="AH21" s="12" t="s">
        <v>47</v>
      </c>
      <c r="AI21" t="s">
        <v>47</v>
      </c>
      <c r="AJ21" t="s">
        <v>47</v>
      </c>
    </row>
    <row r="22" spans="1:38" x14ac:dyDescent="0.2">
      <c r="A22" s="58" t="s">
        <v>6</v>
      </c>
      <c r="B22" s="11">
        <f>[18]Abril!$B$5</f>
        <v>26.650000000000002</v>
      </c>
      <c r="C22" s="11">
        <f>[18]Abril!$B$6</f>
        <v>27.279166666666665</v>
      </c>
      <c r="D22" s="11">
        <f>[18]Abril!$B$7</f>
        <v>25.224999999999998</v>
      </c>
      <c r="E22" s="11">
        <f>[18]Abril!$B$8</f>
        <v>25.974999999999998</v>
      </c>
      <c r="F22" s="11">
        <f>[18]Abril!$B$9</f>
        <v>26.254166666666666</v>
      </c>
      <c r="G22" s="11">
        <f>[18]Abril!$B$10</f>
        <v>23.395833333333332</v>
      </c>
      <c r="H22" s="11">
        <f>[18]Abril!$B$11</f>
        <v>22.5625</v>
      </c>
      <c r="I22" s="11">
        <f>[18]Abril!$B$12</f>
        <v>23.695833333333329</v>
      </c>
      <c r="J22" s="11">
        <f>[18]Abril!$B$13</f>
        <v>25.195833333333326</v>
      </c>
      <c r="K22" s="11">
        <f>[18]Abril!$B$14</f>
        <v>26.691666666666666</v>
      </c>
      <c r="L22" s="11">
        <f>[18]Abril!$B$15</f>
        <v>25.241666666666674</v>
      </c>
      <c r="M22" s="11">
        <f>[18]Abril!$B$16</f>
        <v>25.775000000000002</v>
      </c>
      <c r="N22" s="11">
        <f>[18]Abril!$B$17</f>
        <v>26</v>
      </c>
      <c r="O22" s="11">
        <f>[18]Abril!$B$18</f>
        <v>26.637499999999999</v>
      </c>
      <c r="P22" s="11">
        <f>[18]Abril!$B$19</f>
        <v>27.108333333333334</v>
      </c>
      <c r="Q22" s="11">
        <f>[18]Abril!$B$20</f>
        <v>25.966666666666665</v>
      </c>
      <c r="R22" s="11">
        <f>[18]Abril!$B$21</f>
        <v>26.333333333333339</v>
      </c>
      <c r="S22" s="11">
        <f>[18]Abril!$B$22</f>
        <v>27.008333333333336</v>
      </c>
      <c r="T22" s="11">
        <f>[18]Abril!$B$23</f>
        <v>26.791666666666668</v>
      </c>
      <c r="U22" s="11">
        <f>[18]Abril!$B$24</f>
        <v>27.104166666666661</v>
      </c>
      <c r="V22" s="11">
        <f>[18]Abril!$B$25</f>
        <v>26.920833333333334</v>
      </c>
      <c r="W22" s="11">
        <f>[18]Abril!$B$26</f>
        <v>23.675000000000001</v>
      </c>
      <c r="X22" s="11">
        <f>[18]Abril!$B$27</f>
        <v>25.254166666666666</v>
      </c>
      <c r="Y22" s="11">
        <f>[18]Abril!$B$28</f>
        <v>26.962500000000002</v>
      </c>
      <c r="Z22" s="11">
        <f>[18]Abril!$B$29</f>
        <v>26.966666666666665</v>
      </c>
      <c r="AA22" s="11">
        <f>[18]Abril!$B$30</f>
        <v>26.833333333333332</v>
      </c>
      <c r="AB22" s="11">
        <f>[18]Abril!$B$31</f>
        <v>26.05</v>
      </c>
      <c r="AC22" s="11">
        <f>[18]Abril!$B$32</f>
        <v>25.579166666666666</v>
      </c>
      <c r="AD22" s="11">
        <f>[18]Abril!$B$33</f>
        <v>25.525000000000002</v>
      </c>
      <c r="AE22" s="11">
        <f>[18]Abril!$B$34</f>
        <v>25.012499999999999</v>
      </c>
      <c r="AF22" s="93">
        <f t="shared" si="1"/>
        <v>25.855694444444442</v>
      </c>
      <c r="AG22" t="s">
        <v>47</v>
      </c>
      <c r="AJ22" t="s">
        <v>47</v>
      </c>
    </row>
    <row r="23" spans="1:38" x14ac:dyDescent="0.2">
      <c r="A23" s="58" t="s">
        <v>7</v>
      </c>
      <c r="B23" s="11">
        <f>[19]Abril!$B$5</f>
        <v>24.287499999999994</v>
      </c>
      <c r="C23" s="11">
        <f>[19]Abril!$B$6</f>
        <v>23.450000000000003</v>
      </c>
      <c r="D23" s="11">
        <f>[19]Abril!$B$7</f>
        <v>25.110526315789475</v>
      </c>
      <c r="E23" s="11">
        <f>[19]Abril!$B$8</f>
        <v>24.945833333333336</v>
      </c>
      <c r="F23" s="11">
        <f>[19]Abril!$B$9</f>
        <v>23.770833333333332</v>
      </c>
      <c r="G23" s="11">
        <f>[19]Abril!$B$10</f>
        <v>18.954166666666669</v>
      </c>
      <c r="H23" s="11">
        <f>[19]Abril!$B$11</f>
        <v>20.18571428571429</v>
      </c>
      <c r="I23" s="11">
        <f>[19]Abril!$B$12</f>
        <v>19.55</v>
      </c>
      <c r="J23" s="11">
        <f>[19]Abril!$B$13</f>
        <v>21.233333333333338</v>
      </c>
      <c r="K23" s="11">
        <f>[19]Abril!$B$14</f>
        <v>23.062500000000004</v>
      </c>
      <c r="L23" s="11">
        <f>[19]Abril!$B$15</f>
        <v>23.645833333333329</v>
      </c>
      <c r="M23" s="11">
        <f>[19]Abril!$B$16</f>
        <v>23.637500000000003</v>
      </c>
      <c r="N23" s="11">
        <f>[19]Abril!$B$17</f>
        <v>24.420833333333331</v>
      </c>
      <c r="O23" s="11">
        <f>[19]Abril!$B$18</f>
        <v>24.1875</v>
      </c>
      <c r="P23" s="11">
        <f>[19]Abril!$B$19</f>
        <v>25.3125</v>
      </c>
      <c r="Q23" s="11">
        <f>[19]Abril!$B$20</f>
        <v>25.758333333333336</v>
      </c>
      <c r="R23" s="11">
        <f>[19]Abril!$B$21</f>
        <v>24.745833333333326</v>
      </c>
      <c r="S23" s="11">
        <f>[19]Abril!$B$22</f>
        <v>24.245833333333334</v>
      </c>
      <c r="T23" s="11">
        <f>[19]Abril!$B$23</f>
        <v>26.625</v>
      </c>
      <c r="U23" s="11">
        <f>[19]Abril!$B$24</f>
        <v>26.549999999999994</v>
      </c>
      <c r="V23" s="11">
        <f>[19]Abril!$B$25</f>
        <v>23.216666666666669</v>
      </c>
      <c r="W23" s="11">
        <f>[19]Abril!$B$26</f>
        <v>21.094736842105263</v>
      </c>
      <c r="X23" s="11">
        <f>[19]Abril!$B$27</f>
        <v>24.073913043478257</v>
      </c>
      <c r="Y23" s="11">
        <f>[19]Abril!$B$28</f>
        <v>25.533333333333335</v>
      </c>
      <c r="Z23" s="11">
        <f>[19]Abril!$B$29</f>
        <v>25.979166666666661</v>
      </c>
      <c r="AA23" s="11">
        <f>[19]Abril!$B$30</f>
        <v>26.116666666666671</v>
      </c>
      <c r="AB23" s="11">
        <f>[19]Abril!$B$31</f>
        <v>24.945833333333336</v>
      </c>
      <c r="AC23" s="11">
        <f>[19]Abril!$B$32</f>
        <v>23.354166666666668</v>
      </c>
      <c r="AD23" s="11">
        <f>[19]Abril!$B$33</f>
        <v>21.929166666666664</v>
      </c>
      <c r="AE23" s="11">
        <f>[19]Abril!$B$34</f>
        <v>23.829166666666666</v>
      </c>
      <c r="AF23" s="93">
        <f t="shared" si="1"/>
        <v>23.791746349569571</v>
      </c>
      <c r="AH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[20]Abril!$B$5</f>
        <v>*</v>
      </c>
      <c r="C24" s="11" t="str">
        <f>[20]Abril!$B$6</f>
        <v>*</v>
      </c>
      <c r="D24" s="11" t="str">
        <f>[20]Abril!$B$7</f>
        <v>*</v>
      </c>
      <c r="E24" s="11" t="str">
        <f>[20]Abril!$B$8</f>
        <v>*</v>
      </c>
      <c r="F24" s="11" t="str">
        <f>[20]Abril!$B$9</f>
        <v>*</v>
      </c>
      <c r="G24" s="11" t="str">
        <f>[20]Abril!$B$10</f>
        <v>*</v>
      </c>
      <c r="H24" s="11" t="str">
        <f>[20]Abril!$B$11</f>
        <v>*</v>
      </c>
      <c r="I24" s="11" t="str">
        <f>[20]Abril!$B$12</f>
        <v>*</v>
      </c>
      <c r="J24" s="11" t="str">
        <f>[20]Abril!$B$13</f>
        <v>*</v>
      </c>
      <c r="K24" s="11" t="str">
        <f>[20]Abril!$B$14</f>
        <v>*</v>
      </c>
      <c r="L24" s="11" t="str">
        <f>[20]Abril!$B$15</f>
        <v>*</v>
      </c>
      <c r="M24" s="11" t="str">
        <f>[20]Abril!$B$16</f>
        <v>*</v>
      </c>
      <c r="N24" s="11" t="str">
        <f>[20]Abril!$B$17</f>
        <v>*</v>
      </c>
      <c r="O24" s="11" t="str">
        <f>[20]Abril!$B$18</f>
        <v>*</v>
      </c>
      <c r="P24" s="11" t="str">
        <f>[20]Abril!$B$19</f>
        <v>*</v>
      </c>
      <c r="Q24" s="11" t="str">
        <f>[20]Abril!$B$20</f>
        <v>*</v>
      </c>
      <c r="R24" s="11" t="str">
        <f>[20]Abril!$B$21</f>
        <v>*</v>
      </c>
      <c r="S24" s="11" t="str">
        <f>[20]Abril!$B$22</f>
        <v>*</v>
      </c>
      <c r="T24" s="11" t="str">
        <f>[20]Abril!$B$23</f>
        <v>*</v>
      </c>
      <c r="U24" s="11" t="str">
        <f>[20]Abril!$B$24</f>
        <v>*</v>
      </c>
      <c r="V24" s="11" t="str">
        <f>[20]Abril!$B$25</f>
        <v>*</v>
      </c>
      <c r="W24" s="11" t="str">
        <f>[20]Abril!$B$26</f>
        <v>*</v>
      </c>
      <c r="X24" s="11" t="str">
        <f>[20]Abril!$B$27</f>
        <v>*</v>
      </c>
      <c r="Y24" s="11" t="str">
        <f>[20]Abril!$B$28</f>
        <v>*</v>
      </c>
      <c r="Z24" s="11" t="str">
        <f>[20]Abril!$B$29</f>
        <v>*</v>
      </c>
      <c r="AA24" s="11" t="str">
        <f>[20]Abril!$B$30</f>
        <v>*</v>
      </c>
      <c r="AB24" s="11" t="str">
        <f>[20]Abril!$B$31</f>
        <v>*</v>
      </c>
      <c r="AC24" s="11" t="str">
        <f>[20]Abril!$B$32</f>
        <v>*</v>
      </c>
      <c r="AD24" s="11" t="str">
        <f>[20]Abril!$B$33</f>
        <v>*</v>
      </c>
      <c r="AE24" s="11" t="str">
        <f>[20]Abril!$B$34</f>
        <v>*</v>
      </c>
      <c r="AF24" s="134" t="s">
        <v>226</v>
      </c>
      <c r="AH24" s="12" t="s">
        <v>47</v>
      </c>
      <c r="AI24" t="s">
        <v>47</v>
      </c>
      <c r="AJ24" t="s">
        <v>47</v>
      </c>
    </row>
    <row r="25" spans="1:38" x14ac:dyDescent="0.2">
      <c r="A25" s="58" t="s">
        <v>170</v>
      </c>
      <c r="B25" s="11">
        <f>[21]Abril!$B$5</f>
        <v>23.837499999999995</v>
      </c>
      <c r="C25" s="11">
        <f>[21]Abril!$B$6</f>
        <v>23.179166666666664</v>
      </c>
      <c r="D25" s="11">
        <f>[21]Abril!$B$7</f>
        <v>24.229166666666661</v>
      </c>
      <c r="E25" s="11">
        <f>[21]Abril!$B$8</f>
        <v>25.55</v>
      </c>
      <c r="F25" s="11">
        <f>[21]Abril!$B$9</f>
        <v>23.913636363636364</v>
      </c>
      <c r="G25" s="11">
        <f>[21]Abril!$B$10</f>
        <v>19.513043478260872</v>
      </c>
      <c r="H25" s="11">
        <f>[21]Abril!$B$11</f>
        <v>20.591666666666665</v>
      </c>
      <c r="I25" s="11">
        <f>[21]Abril!$B$12</f>
        <v>18.987500000000001</v>
      </c>
      <c r="J25" s="11">
        <f>[21]Abril!$B$13</f>
        <v>20.920833333333331</v>
      </c>
      <c r="K25" s="11">
        <f>[21]Abril!$B$14</f>
        <v>23.166666666666661</v>
      </c>
      <c r="L25" s="11">
        <f>[21]Abril!$B$15</f>
        <v>22.349999999999998</v>
      </c>
      <c r="M25" s="11">
        <f>[21]Abril!$B$16</f>
        <v>22.670833333333334</v>
      </c>
      <c r="N25" s="11">
        <f>[21]Abril!$B$17</f>
        <v>23.383333333333336</v>
      </c>
      <c r="O25" s="11">
        <f>[21]Abril!$B$18</f>
        <v>24.916666666666661</v>
      </c>
      <c r="P25" s="11">
        <f>[21]Abril!$B$19</f>
        <v>25.670833333333334</v>
      </c>
      <c r="Q25" s="11">
        <f>[21]Abril!$B$20</f>
        <v>25.036363636363635</v>
      </c>
      <c r="R25" s="11">
        <f>[21]Abril!$B$21</f>
        <v>22.377272727272722</v>
      </c>
      <c r="S25" s="11">
        <f>[21]Abril!$B$22</f>
        <v>23.059090909090909</v>
      </c>
      <c r="T25" s="11">
        <f>[21]Abril!$B$23</f>
        <v>24.85217391304348</v>
      </c>
      <c r="U25" s="11">
        <f>[21]Abril!$B$24</f>
        <v>26.07826086956522</v>
      </c>
      <c r="V25" s="11">
        <f>[21]Abril!$B$25</f>
        <v>22.133333333333333</v>
      </c>
      <c r="W25" s="11">
        <f>[21]Abril!$B$26</f>
        <v>23.9</v>
      </c>
      <c r="X25" s="11">
        <f>[21]Abril!$B$27</f>
        <v>24.43809523809524</v>
      </c>
      <c r="Y25" s="11">
        <f>[21]Abril!$B$28</f>
        <v>26.1</v>
      </c>
      <c r="Z25" s="11">
        <f>[21]Abril!$B$29</f>
        <v>26.766666666666669</v>
      </c>
      <c r="AA25" s="11">
        <f>[21]Abril!$B$30</f>
        <v>26.754999999999995</v>
      </c>
      <c r="AB25" s="11">
        <f>[21]Abril!$B$31</f>
        <v>24.4</v>
      </c>
      <c r="AC25" s="11">
        <f>[21]Abril!$B$32</f>
        <v>22.126315789473686</v>
      </c>
      <c r="AD25" s="11">
        <f>[21]Abril!$B$33</f>
        <v>21.683333333333334</v>
      </c>
      <c r="AE25" s="11">
        <f>[21]Abril!$B$34</f>
        <v>23.189473684210526</v>
      </c>
      <c r="AF25" s="93">
        <f t="shared" ref="AF25:AF26" si="3">AVERAGE(B25:AE25)</f>
        <v>23.525874220300416</v>
      </c>
      <c r="AG25" s="12" t="s">
        <v>47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[22]Abril!$B$5</f>
        <v>25.05</v>
      </c>
      <c r="C26" s="11">
        <f>[22]Abril!$B$6</f>
        <v>24.429166666666664</v>
      </c>
      <c r="D26" s="11">
        <f>[22]Abril!$B$7</f>
        <v>24.979166666666671</v>
      </c>
      <c r="E26" s="11">
        <f>[22]Abril!$B$8</f>
        <v>25.816666666666666</v>
      </c>
      <c r="F26" s="11">
        <f>[22]Abril!$B$9</f>
        <v>24.662499999999998</v>
      </c>
      <c r="G26" s="11">
        <f>[22]Abril!$B$10</f>
        <v>20.350000000000001</v>
      </c>
      <c r="H26" s="11">
        <f>[22]Abril!$B$11</f>
        <v>21.070833333333333</v>
      </c>
      <c r="I26" s="11">
        <f>[22]Abril!$B$12</f>
        <v>21.304166666666664</v>
      </c>
      <c r="J26" s="11">
        <f>[22]Abril!$B$13</f>
        <v>22.679166666666664</v>
      </c>
      <c r="K26" s="11">
        <f>[22]Abril!$B$14</f>
        <v>23.054166666666664</v>
      </c>
      <c r="L26" s="11">
        <f>[22]Abril!$B$15</f>
        <v>23.687500000000004</v>
      </c>
      <c r="M26" s="11">
        <f>[22]Abril!$B$16</f>
        <v>24.441666666666666</v>
      </c>
      <c r="N26" s="11">
        <f>[22]Abril!$B$17</f>
        <v>24.579166666666669</v>
      </c>
      <c r="O26" s="11">
        <f>[22]Abril!$B$18</f>
        <v>25.066666666666674</v>
      </c>
      <c r="P26" s="11">
        <f>[22]Abril!$B$19</f>
        <v>25.666666666666661</v>
      </c>
      <c r="Q26" s="11">
        <f>[22]Abril!$B$20</f>
        <v>26.004166666666666</v>
      </c>
      <c r="R26" s="11">
        <f>[22]Abril!$B$21</f>
        <v>25.616666666666664</v>
      </c>
      <c r="S26" s="11">
        <f>[22]Abril!$B$22</f>
        <v>24.987500000000001</v>
      </c>
      <c r="T26" s="11">
        <f>[22]Abril!$B$23</f>
        <v>26.5</v>
      </c>
      <c r="U26" s="11">
        <f>[22]Abril!$B$24</f>
        <v>27.137500000000003</v>
      </c>
      <c r="V26" s="11">
        <f>[22]Abril!$B$25</f>
        <v>23.929166666666664</v>
      </c>
      <c r="W26" s="11">
        <f>[22]Abril!$B$26</f>
        <v>21.508333333333336</v>
      </c>
      <c r="X26" s="11">
        <f>[22]Abril!$B$27</f>
        <v>24.604166666666661</v>
      </c>
      <c r="Y26" s="11">
        <f>[22]Abril!$B$28</f>
        <v>25.970833333333335</v>
      </c>
      <c r="Z26" s="11">
        <f>[22]Abril!$B$29</f>
        <v>26.379166666666674</v>
      </c>
      <c r="AA26" s="11">
        <f>[22]Abril!$B$30</f>
        <v>26.212500000000002</v>
      </c>
      <c r="AB26" s="11">
        <f>[22]Abril!$B$31</f>
        <v>25.504166666666663</v>
      </c>
      <c r="AC26" s="11">
        <f>[22]Abril!$B$32</f>
        <v>24.479166666666668</v>
      </c>
      <c r="AD26" s="11">
        <f>[22]Abril!$B$33</f>
        <v>23.099999999999998</v>
      </c>
      <c r="AE26" s="11">
        <f>[22]Abril!$B$34</f>
        <v>24.279166666666672</v>
      </c>
      <c r="AF26" s="93">
        <f t="shared" si="3"/>
        <v>24.434999999999999</v>
      </c>
      <c r="AH26" s="12" t="s">
        <v>47</v>
      </c>
      <c r="AI26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[23]Abril!$B$5</f>
        <v>24.183333333333334</v>
      </c>
      <c r="C27" s="11">
        <f>[23]Abril!$B$6</f>
        <v>23.308333333333334</v>
      </c>
      <c r="D27" s="11">
        <f>[23]Abril!$B$7</f>
        <v>23.562499999999996</v>
      </c>
      <c r="E27" s="11">
        <f>[23]Abril!$B$8</f>
        <v>25.608333333333331</v>
      </c>
      <c r="F27" s="11">
        <f>[23]Abril!$B$9</f>
        <v>23.595833333333342</v>
      </c>
      <c r="G27" s="11">
        <f>[23]Abril!$B$10</f>
        <v>19.833333333333332</v>
      </c>
      <c r="H27" s="11">
        <f>[23]Abril!$B$11</f>
        <v>20.337500000000002</v>
      </c>
      <c r="I27" s="11">
        <f>[23]Abril!$B$12</f>
        <v>20.612500000000004</v>
      </c>
      <c r="J27" s="11">
        <f>[23]Abril!$B$13</f>
        <v>21.983333333333334</v>
      </c>
      <c r="K27" s="11">
        <f>[23]Abril!$B$14</f>
        <v>22.862500000000001</v>
      </c>
      <c r="L27" s="11">
        <f>[23]Abril!$B$15</f>
        <v>23.129166666666674</v>
      </c>
      <c r="M27" s="11">
        <f>[23]Abril!$B$16</f>
        <v>23.958333333333329</v>
      </c>
      <c r="N27" s="11">
        <f>[23]Abril!$B$17</f>
        <v>24.224999999999998</v>
      </c>
      <c r="O27" s="11">
        <f>[23]Abril!$B$18</f>
        <v>24.887500000000003</v>
      </c>
      <c r="P27" s="11">
        <f>[23]Abril!$B$19</f>
        <v>25.208333333333339</v>
      </c>
      <c r="Q27" s="11">
        <f>[23]Abril!$B$20</f>
        <v>25.154166666666672</v>
      </c>
      <c r="R27" s="11">
        <f>[23]Abril!$B$21</f>
        <v>22.849999999999998</v>
      </c>
      <c r="S27" s="11">
        <f>[23]Abril!$B$22</f>
        <v>18.818181818181817</v>
      </c>
      <c r="T27" s="11" t="str">
        <f>[23]Abril!$B$23</f>
        <v>*</v>
      </c>
      <c r="U27" s="11" t="str">
        <f>[23]Abril!$B$24</f>
        <v>*</v>
      </c>
      <c r="V27" s="11" t="str">
        <f>[23]Abril!$B$25</f>
        <v>*</v>
      </c>
      <c r="W27" s="11" t="str">
        <f>[23]Abril!$B$26</f>
        <v>*</v>
      </c>
      <c r="X27" s="11" t="str">
        <f>[23]Abril!$B$27</f>
        <v>*</v>
      </c>
      <c r="Y27" s="11" t="str">
        <f>[23]Abril!$B$28</f>
        <v>*</v>
      </c>
      <c r="Z27" s="11" t="str">
        <f>[23]Abril!$B$29</f>
        <v>*</v>
      </c>
      <c r="AA27" s="11" t="str">
        <f>[23]Abril!$B$30</f>
        <v>*</v>
      </c>
      <c r="AB27" s="11" t="str">
        <f>[23]Abril!$B$31</f>
        <v>*</v>
      </c>
      <c r="AC27" s="11" t="str">
        <f>[23]Abril!$B$32</f>
        <v>*</v>
      </c>
      <c r="AD27" s="11" t="str">
        <f>[23]Abril!$B$33</f>
        <v>*</v>
      </c>
      <c r="AE27" s="11" t="str">
        <f>[23]Abril!$B$34</f>
        <v>*</v>
      </c>
      <c r="AF27" s="93">
        <f t="shared" si="1"/>
        <v>23.006565656565659</v>
      </c>
      <c r="AI27" t="s">
        <v>47</v>
      </c>
      <c r="AJ27" t="s">
        <v>47</v>
      </c>
    </row>
    <row r="28" spans="1:38" x14ac:dyDescent="0.2">
      <c r="A28" s="58" t="s">
        <v>9</v>
      </c>
      <c r="B28" s="11">
        <f>[24]Abril!$B$5</f>
        <v>25.849999999999998</v>
      </c>
      <c r="C28" s="11">
        <f>[24]Abril!$B$6</f>
        <v>25.166666666666657</v>
      </c>
      <c r="D28" s="11">
        <f>[24]Abril!$B$7</f>
        <v>25.087499999999995</v>
      </c>
      <c r="E28" s="11">
        <f>[24]Abril!$B$8</f>
        <v>26.562500000000004</v>
      </c>
      <c r="F28" s="11">
        <f>[24]Abril!$B$9</f>
        <v>25.1875</v>
      </c>
      <c r="G28" s="11">
        <f>[24]Abril!$B$10</f>
        <v>21.19166666666667</v>
      </c>
      <c r="H28" s="11">
        <f>[24]Abril!$B$11</f>
        <v>21.141666666666669</v>
      </c>
      <c r="I28" s="11">
        <f>[24]Abril!$B$12</f>
        <v>21.595833333333331</v>
      </c>
      <c r="J28" s="11">
        <f>[24]Abril!$B$13</f>
        <v>23.016666666666666</v>
      </c>
      <c r="K28" s="11">
        <f>[24]Abril!$B$14</f>
        <v>23.645833333333339</v>
      </c>
      <c r="L28" s="11">
        <f>[24]Abril!$B$15</f>
        <v>24.437500000000004</v>
      </c>
      <c r="M28" s="11">
        <f>[24]Abril!$B$16</f>
        <v>25.287499999999994</v>
      </c>
      <c r="N28" s="11">
        <f>[24]Abril!$B$17</f>
        <v>24.633333333333329</v>
      </c>
      <c r="O28" s="11">
        <f>[24]Abril!$B$18</f>
        <v>24.724999999999998</v>
      </c>
      <c r="P28" s="11">
        <f>[24]Abril!$B$19</f>
        <v>25.729166666666668</v>
      </c>
      <c r="Q28" s="11">
        <f>[24]Abril!$B$20</f>
        <v>26.487500000000001</v>
      </c>
      <c r="R28" s="11">
        <f>[24]Abril!$B$21</f>
        <v>26.283333333333331</v>
      </c>
      <c r="S28" s="11">
        <f>[24]Abril!$B$22</f>
        <v>25.454166666666666</v>
      </c>
      <c r="T28" s="11">
        <f>[24]Abril!$B$23</f>
        <v>26.941666666666663</v>
      </c>
      <c r="U28" s="11">
        <f>[24]Abril!$B$24</f>
        <v>27.458333333333332</v>
      </c>
      <c r="V28" s="11">
        <f>[24]Abril!$B$25</f>
        <v>25.258333333333336</v>
      </c>
      <c r="W28" s="11">
        <f>[24]Abril!$B$26</f>
        <v>22.654166666666665</v>
      </c>
      <c r="X28" s="11">
        <f>[24]Abril!$B$27</f>
        <v>25.162499999999998</v>
      </c>
      <c r="Y28" s="11">
        <f>[24]Abril!$B$28</f>
        <v>26.058333333333334</v>
      </c>
      <c r="Z28" s="11">
        <f>[24]Abril!$B$29</f>
        <v>27.095833333333335</v>
      </c>
      <c r="AA28" s="11">
        <f>[24]Abril!$B$30</f>
        <v>27.2</v>
      </c>
      <c r="AB28" s="11">
        <f>[24]Abril!$B$31</f>
        <v>26.629166666666666</v>
      </c>
      <c r="AC28" s="11">
        <f>[24]Abril!$B$32</f>
        <v>24.083333333333332</v>
      </c>
      <c r="AD28" s="11">
        <f>[24]Abril!$B$33</f>
        <v>23.295833333333334</v>
      </c>
      <c r="AE28" s="11">
        <f>[24]Abril!$B$34</f>
        <v>24.804166666666664</v>
      </c>
      <c r="AF28" s="93">
        <f t="shared" si="1"/>
        <v>24.937500000000004</v>
      </c>
      <c r="AG28" t="s">
        <v>47</v>
      </c>
      <c r="AI28" t="s">
        <v>47</v>
      </c>
      <c r="AJ28" t="s">
        <v>47</v>
      </c>
    </row>
    <row r="29" spans="1:38" x14ac:dyDescent="0.2">
      <c r="A29" s="58" t="s">
        <v>42</v>
      </c>
      <c r="B29" s="11">
        <f>[25]Abril!$B$5</f>
        <v>25.695833333333336</v>
      </c>
      <c r="C29" s="11">
        <f>[25]Abril!$B$6</f>
        <v>25.712500000000002</v>
      </c>
      <c r="D29" s="11">
        <f>[25]Abril!$B$7</f>
        <v>25.191666666666666</v>
      </c>
      <c r="E29" s="11">
        <f>[25]Abril!$B$8</f>
        <v>25.858333333333338</v>
      </c>
      <c r="F29" s="11">
        <f>[25]Abril!$B$9</f>
        <v>25.4375</v>
      </c>
      <c r="G29" s="11">
        <f>[25]Abril!$B$10</f>
        <v>18.862500000000001</v>
      </c>
      <c r="H29" s="11">
        <f>[25]Abril!$B$11</f>
        <v>20.862500000000001</v>
      </c>
      <c r="I29" s="11">
        <f>[25]Abril!$B$12</f>
        <v>21.179166666666664</v>
      </c>
      <c r="J29" s="11">
        <f>[25]Abril!$B$13</f>
        <v>21.974999999999998</v>
      </c>
      <c r="K29" s="11">
        <f>[25]Abril!$B$14</f>
        <v>23.533333333333331</v>
      </c>
      <c r="L29" s="11">
        <f>[25]Abril!$B$15</f>
        <v>25.216666666666665</v>
      </c>
      <c r="M29" s="11">
        <f>[25]Abril!$B$16</f>
        <v>24.952173913043477</v>
      </c>
      <c r="N29" s="11">
        <f>[25]Abril!$B$17</f>
        <v>24.887500000000003</v>
      </c>
      <c r="O29" s="11">
        <f>[25]Abril!$B$18</f>
        <v>26.450000000000003</v>
      </c>
      <c r="P29" s="11">
        <f>[25]Abril!$B$19</f>
        <v>27.516666666666669</v>
      </c>
      <c r="Q29" s="11">
        <f>[25]Abril!$B$20</f>
        <v>26.549999999999997</v>
      </c>
      <c r="R29" s="11">
        <f>[25]Abril!$B$21</f>
        <v>26.55</v>
      </c>
      <c r="S29" s="11">
        <f>[25]Abril!$B$22</f>
        <v>27.029166666666672</v>
      </c>
      <c r="T29" s="11">
        <f>[25]Abril!$B$23</f>
        <v>27.262500000000003</v>
      </c>
      <c r="U29" s="11">
        <f>[25]Abril!$B$24</f>
        <v>27.700000000000006</v>
      </c>
      <c r="V29" s="11">
        <f>[25]Abril!$B$25</f>
        <v>25.037499999999998</v>
      </c>
      <c r="W29" s="11">
        <f>[25]Abril!$B$26</f>
        <v>22.549999999999997</v>
      </c>
      <c r="X29" s="11">
        <f>[25]Abril!$B$27</f>
        <v>24.383333333333336</v>
      </c>
      <c r="Y29" s="11">
        <f>[25]Abril!$B$28</f>
        <v>26.254166666666663</v>
      </c>
      <c r="Z29" s="11">
        <f>[25]Abril!$B$29</f>
        <v>27.054166666666674</v>
      </c>
      <c r="AA29" s="11">
        <f>[25]Abril!$B$30</f>
        <v>27.254166666666663</v>
      </c>
      <c r="AB29" s="11">
        <f>[25]Abril!$B$31</f>
        <v>25.529166666666665</v>
      </c>
      <c r="AC29" s="11">
        <f>[25]Abril!$B$32</f>
        <v>23.966666666666669</v>
      </c>
      <c r="AD29" s="11">
        <f>[25]Abril!$B$33</f>
        <v>23.520833333333332</v>
      </c>
      <c r="AE29" s="11">
        <f>[25]Abril!$B$34</f>
        <v>24.416666666666661</v>
      </c>
      <c r="AF29" s="93">
        <f t="shared" si="1"/>
        <v>24.946322463768116</v>
      </c>
      <c r="AH29" s="12" t="s">
        <v>47</v>
      </c>
    </row>
    <row r="30" spans="1:38" x14ac:dyDescent="0.2">
      <c r="A30" s="58" t="s">
        <v>10</v>
      </c>
      <c r="B30" s="11">
        <f>[26]Abril!$B$5</f>
        <v>23.95</v>
      </c>
      <c r="C30" s="11">
        <f>[26]Abril!$B$6</f>
        <v>23.091666666666672</v>
      </c>
      <c r="D30" s="11">
        <f>[26]Abril!$B$7</f>
        <v>24.375</v>
      </c>
      <c r="E30" s="11">
        <f>[26]Abril!$B$8</f>
        <v>25.704166666666666</v>
      </c>
      <c r="F30" s="11">
        <f>[26]Abril!$B$9</f>
        <v>23.766666666666666</v>
      </c>
      <c r="G30" s="11">
        <f>[26]Abril!$B$10</f>
        <v>19.274999999999995</v>
      </c>
      <c r="H30" s="11">
        <f>[26]Abril!$B$11</f>
        <v>20.533333333333335</v>
      </c>
      <c r="I30" s="11">
        <f>[26]Abril!$B$12</f>
        <v>20.504166666666666</v>
      </c>
      <c r="J30" s="11">
        <f>[26]Abril!$B$13</f>
        <v>21.895833333333332</v>
      </c>
      <c r="K30" s="11">
        <f>[26]Abril!$B$14</f>
        <v>23.208333333333332</v>
      </c>
      <c r="L30" s="11">
        <f>[26]Abril!$B$15</f>
        <v>23.337500000000002</v>
      </c>
      <c r="M30" s="11">
        <f>[26]Abril!$B$16</f>
        <v>23.695833333333336</v>
      </c>
      <c r="N30" s="11">
        <f>[26]Abril!$B$17</f>
        <v>23.820833333333336</v>
      </c>
      <c r="O30" s="11">
        <f>[26]Abril!$B$18</f>
        <v>24.795833333333331</v>
      </c>
      <c r="P30" s="11">
        <f>[26]Abril!$B$19</f>
        <v>25.6875</v>
      </c>
      <c r="Q30" s="11">
        <f>[26]Abril!$B$20</f>
        <v>25.779166666666665</v>
      </c>
      <c r="R30" s="11">
        <f>[26]Abril!$B$21</f>
        <v>23.995833333333334</v>
      </c>
      <c r="S30" s="11">
        <f>[26]Abril!$B$22</f>
        <v>24.237499999999997</v>
      </c>
      <c r="T30" s="11">
        <f>[26]Abril!$B$23</f>
        <v>26.350000000000009</v>
      </c>
      <c r="U30" s="11">
        <f>[26]Abril!$B$24</f>
        <v>27.441666666666666</v>
      </c>
      <c r="V30" s="11">
        <f>[26]Abril!$B$25</f>
        <v>22.108333333333331</v>
      </c>
      <c r="W30" s="11">
        <f>[26]Abril!$B$26</f>
        <v>21.933333333333326</v>
      </c>
      <c r="X30" s="11">
        <f>[26]Abril!$B$27</f>
        <v>23.779166666666669</v>
      </c>
      <c r="Y30" s="11">
        <f>[26]Abril!$B$28</f>
        <v>25.679166666666671</v>
      </c>
      <c r="Z30" s="11">
        <f>[26]Abril!$B$29</f>
        <v>26.729166666666668</v>
      </c>
      <c r="AA30" s="11">
        <f>[26]Abril!$B$30</f>
        <v>26.900000000000002</v>
      </c>
      <c r="AB30" s="11">
        <f>[26]Abril!$B$31</f>
        <v>23.999999999999996</v>
      </c>
      <c r="AC30" s="11">
        <f>[26]Abril!$B$32</f>
        <v>22.766666666666669</v>
      </c>
      <c r="AD30" s="11">
        <f>[26]Abril!$B$33</f>
        <v>21.216666666666669</v>
      </c>
      <c r="AE30" s="11">
        <f>[26]Abril!$B$34</f>
        <v>23.958333333333332</v>
      </c>
      <c r="AF30" s="93">
        <f t="shared" si="1"/>
        <v>23.817222222222224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[27]Abril!$B$5</f>
        <v>22.55</v>
      </c>
      <c r="C31" s="11">
        <f>[27]Abril!$B$6</f>
        <v>22.741666666666664</v>
      </c>
      <c r="D31" s="11">
        <f>[27]Abril!$B$7</f>
        <v>23.104166666666661</v>
      </c>
      <c r="E31" s="11">
        <f>[27]Abril!$B$8</f>
        <v>24.220833333333331</v>
      </c>
      <c r="F31" s="11">
        <f>[27]Abril!$B$9</f>
        <v>23.020833333333332</v>
      </c>
      <c r="G31" s="11">
        <f>[27]Abril!$B$10</f>
        <v>18.324999999999999</v>
      </c>
      <c r="H31" s="11">
        <f>[27]Abril!$B$11</f>
        <v>19.637500000000003</v>
      </c>
      <c r="I31" s="11">
        <f>[27]Abril!$B$12</f>
        <v>19.554166666666664</v>
      </c>
      <c r="J31" s="11">
        <f>[27]Abril!$B$13</f>
        <v>20.854166666666668</v>
      </c>
      <c r="K31" s="11">
        <f>[27]Abril!$B$14</f>
        <v>21.612499999999997</v>
      </c>
      <c r="L31" s="11">
        <f>[27]Abril!$B$15</f>
        <v>22.474999999999998</v>
      </c>
      <c r="M31" s="11">
        <f>[27]Abril!$B$16</f>
        <v>22.833333333333332</v>
      </c>
      <c r="N31" s="11">
        <f>[27]Abril!$B$17</f>
        <v>22.762499999999999</v>
      </c>
      <c r="O31" s="11">
        <f>[27]Abril!$B$18</f>
        <v>23.558333333333334</v>
      </c>
      <c r="P31" s="11">
        <f>[27]Abril!$B$19</f>
        <v>24.270833333333332</v>
      </c>
      <c r="Q31" s="11">
        <f>[27]Abril!$B$20</f>
        <v>24.658333333333342</v>
      </c>
      <c r="R31" s="11">
        <f>[27]Abril!$B$21</f>
        <v>24.229166666666671</v>
      </c>
      <c r="S31" s="11">
        <f>[27]Abril!$B$22</f>
        <v>23.416666666666668</v>
      </c>
      <c r="T31" s="11">
        <f>[27]Abril!$B$23</f>
        <v>24.941666666666674</v>
      </c>
      <c r="U31" s="11">
        <f>[27]Abril!$B$24</f>
        <v>25.975000000000005</v>
      </c>
      <c r="V31" s="11">
        <f>[27]Abril!$B$25</f>
        <v>21.675000000000001</v>
      </c>
      <c r="W31" s="11">
        <f>[27]Abril!$B$26</f>
        <v>20.666666666666675</v>
      </c>
      <c r="X31" s="11">
        <f>[27]Abril!$B$27</f>
        <v>23.112500000000001</v>
      </c>
      <c r="Y31" s="11">
        <f>[27]Abril!$B$28</f>
        <v>24.545833333333338</v>
      </c>
      <c r="Z31" s="11">
        <f>[27]Abril!$B$29</f>
        <v>24.754166666666666</v>
      </c>
      <c r="AA31" s="11">
        <f>[27]Abril!$B$30</f>
        <v>25.066666666666666</v>
      </c>
      <c r="AB31" s="11">
        <f>[27]Abril!$B$31</f>
        <v>24.162499999999998</v>
      </c>
      <c r="AC31" s="11">
        <f>[27]Abril!$B$32</f>
        <v>22.008333333333336</v>
      </c>
      <c r="AD31" s="11">
        <f>[27]Abril!$B$33</f>
        <v>20.779166666666665</v>
      </c>
      <c r="AE31" s="11">
        <f>[27]Abril!$B$34</f>
        <v>22.420833333333331</v>
      </c>
      <c r="AF31" s="93">
        <f>AVERAGE(B31:AE31)</f>
        <v>22.797777777777785</v>
      </c>
      <c r="AG31" s="12" t="s">
        <v>47</v>
      </c>
      <c r="AJ31" t="s">
        <v>47</v>
      </c>
    </row>
    <row r="32" spans="1:38" x14ac:dyDescent="0.2">
      <c r="A32" s="58" t="s">
        <v>11</v>
      </c>
      <c r="B32" s="11">
        <f>[28]Abril!$B$5</f>
        <v>24.095833333333331</v>
      </c>
      <c r="C32" s="11">
        <f>[28]Abril!$B$6</f>
        <v>24.733333333333338</v>
      </c>
      <c r="D32" s="11">
        <f>[28]Abril!$B$7</f>
        <v>25.383333333333336</v>
      </c>
      <c r="E32" s="11">
        <f>[28]Abril!$B$8</f>
        <v>25.358333333333338</v>
      </c>
      <c r="F32" s="11">
        <f>[28]Abril!$B$9</f>
        <v>24.129166666666666</v>
      </c>
      <c r="G32" s="11">
        <f>[28]Abril!$B$10</f>
        <v>19.979166666666671</v>
      </c>
      <c r="H32" s="11">
        <f>[28]Abril!$B$11</f>
        <v>20.920833333333334</v>
      </c>
      <c r="I32" s="11">
        <f>[28]Abril!$B$12</f>
        <v>20.891666666666662</v>
      </c>
      <c r="J32" s="11">
        <f>[28]Abril!$B$13</f>
        <v>21.729166666666668</v>
      </c>
      <c r="K32" s="11">
        <f>[28]Abril!$B$14</f>
        <v>22.220833333333331</v>
      </c>
      <c r="L32" s="11">
        <f>[28]Abril!$B$15</f>
        <v>23.533333333333335</v>
      </c>
      <c r="M32" s="11">
        <f>[28]Abril!$B$16</f>
        <v>23.083333333333332</v>
      </c>
      <c r="N32" s="11">
        <f>[28]Abril!$B$17</f>
        <v>23.112499999999997</v>
      </c>
      <c r="O32" s="11">
        <f>[28]Abril!$B$18</f>
        <v>24.229166666666668</v>
      </c>
      <c r="P32" s="11">
        <f>[28]Abril!$B$19</f>
        <v>25.070833333333336</v>
      </c>
      <c r="Q32" s="11">
        <f>[28]Abril!$B$20</f>
        <v>25.499999999999996</v>
      </c>
      <c r="R32" s="11">
        <f>[28]Abril!$B$21</f>
        <v>25.679166666666671</v>
      </c>
      <c r="S32" s="11">
        <f>[28]Abril!$B$22</f>
        <v>24.433333333333337</v>
      </c>
      <c r="T32" s="11">
        <f>[28]Abril!$B$23</f>
        <v>25.0625</v>
      </c>
      <c r="U32" s="11">
        <f>[28]Abril!$B$24</f>
        <v>25.879166666666666</v>
      </c>
      <c r="V32" s="11">
        <f>[28]Abril!$B$25</f>
        <v>23.625</v>
      </c>
      <c r="W32" s="11">
        <f>[28]Abril!$B$26</f>
        <v>21.229166666666668</v>
      </c>
      <c r="X32" s="11">
        <f>[28]Abril!$B$27</f>
        <v>23.654166666666672</v>
      </c>
      <c r="Y32" s="11">
        <f>[28]Abril!$B$28</f>
        <v>24.516666666666666</v>
      </c>
      <c r="Z32" s="11">
        <f>[28]Abril!$B$29</f>
        <v>24.595833333333328</v>
      </c>
      <c r="AA32" s="11">
        <f>[28]Abril!$B$30</f>
        <v>25.8125</v>
      </c>
      <c r="AB32" s="11">
        <f>[28]Abril!$B$31</f>
        <v>25.120833333333337</v>
      </c>
      <c r="AC32" s="11">
        <f>[28]Abril!$B$32</f>
        <v>23.612499999999997</v>
      </c>
      <c r="AD32" s="11">
        <f>[28]Abril!$B$33</f>
        <v>22.829166666666666</v>
      </c>
      <c r="AE32" s="11">
        <f>[28]Abril!$B$34</f>
        <v>23.262500000000003</v>
      </c>
      <c r="AF32" s="93">
        <f t="shared" si="1"/>
        <v>23.77611111111111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[29]Abril!$B$5</f>
        <v>26.954166666666662</v>
      </c>
      <c r="C33" s="11">
        <f>[29]Abril!$B$6</f>
        <v>26.295833333333331</v>
      </c>
      <c r="D33" s="11">
        <f>[29]Abril!$B$7</f>
        <v>24.024999999999995</v>
      </c>
      <c r="E33" s="11">
        <f>[29]Abril!$B$8</f>
        <v>26.917391304347827</v>
      </c>
      <c r="F33" s="11">
        <f>[29]Abril!$B$9</f>
        <v>26.470833333333335</v>
      </c>
      <c r="G33" s="11">
        <f>[29]Abril!$B$10</f>
        <v>20.079166666666669</v>
      </c>
      <c r="H33" s="11">
        <f>[29]Abril!$B$11</f>
        <v>22.041666666666668</v>
      </c>
      <c r="I33" s="11">
        <f>[29]Abril!$B$12</f>
        <v>21.904166666666665</v>
      </c>
      <c r="J33" s="11">
        <f>[29]Abril!$B$13</f>
        <v>22.524999999999995</v>
      </c>
      <c r="K33" s="11">
        <f>[29]Abril!$B$14</f>
        <v>24.854166666666668</v>
      </c>
      <c r="L33" s="11">
        <f>[29]Abril!$B$15</f>
        <v>25.379166666666666</v>
      </c>
      <c r="M33" s="11">
        <f>[29]Abril!$B$16</f>
        <v>25.508333333333329</v>
      </c>
      <c r="N33" s="11">
        <f>[29]Abril!$B$17</f>
        <v>26.1875</v>
      </c>
      <c r="O33" s="11">
        <f>[29]Abril!$B$18</f>
        <v>26.625000000000004</v>
      </c>
      <c r="P33" s="11">
        <f>[29]Abril!$B$19</f>
        <v>27.624999999999996</v>
      </c>
      <c r="Q33" s="11">
        <f>[29]Abril!$B$20</f>
        <v>26.216666666666665</v>
      </c>
      <c r="R33" s="11">
        <f>[29]Abril!$B$21</f>
        <v>26.537499999999994</v>
      </c>
      <c r="S33" s="11">
        <f>[29]Abril!$B$22</f>
        <v>27.012499999999999</v>
      </c>
      <c r="T33" s="11">
        <f>[29]Abril!$B$23</f>
        <v>27.483333333333334</v>
      </c>
      <c r="U33" s="11">
        <f>[29]Abril!$B$24</f>
        <v>28.025000000000002</v>
      </c>
      <c r="V33" s="11">
        <f>[29]Abril!$B$25</f>
        <v>26.620833333333337</v>
      </c>
      <c r="W33" s="11">
        <f>[29]Abril!$B$26</f>
        <v>23.375000000000004</v>
      </c>
      <c r="X33" s="11">
        <f>[29]Abril!$B$27</f>
        <v>24.904166666666669</v>
      </c>
      <c r="Y33" s="11">
        <f>[29]Abril!$B$28</f>
        <v>26.454166666666666</v>
      </c>
      <c r="Z33" s="11">
        <f>[29]Abril!$B$29</f>
        <v>27.333333333333329</v>
      </c>
      <c r="AA33" s="11">
        <f>[29]Abril!$B$30</f>
        <v>27.004166666666666</v>
      </c>
      <c r="AB33" s="11">
        <f>[29]Abril!$B$31</f>
        <v>26.533333333333331</v>
      </c>
      <c r="AC33" s="11">
        <f>[29]Abril!$B$32</f>
        <v>25.341666666666669</v>
      </c>
      <c r="AD33" s="11">
        <f>[29]Abril!$B$33</f>
        <v>25.30416666666666</v>
      </c>
      <c r="AE33" s="11">
        <f>[29]Abril!$B$34</f>
        <v>25.766666666666662</v>
      </c>
      <c r="AF33" s="93">
        <f t="shared" si="1"/>
        <v>25.576829710144928</v>
      </c>
      <c r="AI33" s="5" t="s">
        <v>47</v>
      </c>
      <c r="AJ33" s="5" t="s">
        <v>47</v>
      </c>
    </row>
    <row r="34" spans="1:37" x14ac:dyDescent="0.2">
      <c r="A34" s="58" t="s">
        <v>13</v>
      </c>
      <c r="B34" s="11">
        <f>[30]Abril!$B$5</f>
        <v>27.953333333333333</v>
      </c>
      <c r="C34" s="11">
        <f>[30]Abril!$B$6</f>
        <v>30.028571428571432</v>
      </c>
      <c r="D34" s="11">
        <f>[30]Abril!$B$7</f>
        <v>26.611764705882351</v>
      </c>
      <c r="E34" s="11">
        <f>[30]Abril!$B$8</f>
        <v>27.963157894736845</v>
      </c>
      <c r="F34" s="11">
        <f>[30]Abril!$B$9</f>
        <v>27.504166666666674</v>
      </c>
      <c r="G34" s="11">
        <f>[30]Abril!$B$10</f>
        <v>19.666666666666668</v>
      </c>
      <c r="H34" s="11">
        <f>[30]Abril!$B$11</f>
        <v>22.711764705882356</v>
      </c>
      <c r="I34" s="11">
        <f>[30]Abril!$B$12</f>
        <v>22.604166666666671</v>
      </c>
      <c r="J34" s="11">
        <f>[30]Abril!$B$13</f>
        <v>23.05</v>
      </c>
      <c r="K34" s="11">
        <f>[30]Abril!$B$14</f>
        <v>25.975000000000005</v>
      </c>
      <c r="L34" s="11">
        <f>[30]Abril!$B$15</f>
        <v>26.054166666666671</v>
      </c>
      <c r="M34" s="11">
        <f>[30]Abril!$B$16</f>
        <v>25.966666666666669</v>
      </c>
      <c r="N34" s="11">
        <f>[30]Abril!$B$17</f>
        <v>26.823809523809523</v>
      </c>
      <c r="O34" s="11">
        <f>[30]Abril!$B$18</f>
        <v>29.054545454545451</v>
      </c>
      <c r="P34" s="11">
        <f>[30]Abril!$B$19</f>
        <v>30.758333333333329</v>
      </c>
      <c r="Q34" s="11">
        <f>[30]Abril!$B$20</f>
        <v>28.48</v>
      </c>
      <c r="R34" s="11">
        <f>[30]Abril!$B$21</f>
        <v>27.077777777777776</v>
      </c>
      <c r="S34" s="11">
        <f>[30]Abril!$B$22</f>
        <v>28.772222222222222</v>
      </c>
      <c r="T34" s="11">
        <f>[30]Abril!$B$23</f>
        <v>28.924999999999994</v>
      </c>
      <c r="U34" s="11">
        <f>[30]Abril!$B$24</f>
        <v>28.999999999999996</v>
      </c>
      <c r="V34" s="11">
        <f>[30]Abril!$B$25</f>
        <v>28.638095238095236</v>
      </c>
      <c r="W34" s="11">
        <f>[30]Abril!$B$26</f>
        <v>25.549999999999997</v>
      </c>
      <c r="X34" s="11">
        <f>[30]Abril!$B$27</f>
        <v>26.220833333333335</v>
      </c>
      <c r="Y34" s="11">
        <f>[30]Abril!$B$28</f>
        <v>27.295833333333334</v>
      </c>
      <c r="Z34" s="11">
        <f>[30]Abril!$B$29</f>
        <v>27.112500000000001</v>
      </c>
      <c r="AA34" s="11">
        <f>[30]Abril!$B$30</f>
        <v>27.887500000000006</v>
      </c>
      <c r="AB34" s="11">
        <f>[30]Abril!$B$31</f>
        <v>26.754166666666663</v>
      </c>
      <c r="AC34" s="11">
        <f>[30]Abril!$B$32</f>
        <v>25.216666666666658</v>
      </c>
      <c r="AD34" s="11">
        <f>[30]Abril!$B$33</f>
        <v>26.362500000000008</v>
      </c>
      <c r="AE34" s="11">
        <f>[30]Abril!$B$34</f>
        <v>25.3</v>
      </c>
      <c r="AF34" s="93">
        <f t="shared" si="1"/>
        <v>26.710640298384099</v>
      </c>
      <c r="AI34" t="s">
        <v>47</v>
      </c>
      <c r="AK34" t="s">
        <v>47</v>
      </c>
    </row>
    <row r="35" spans="1:37" x14ac:dyDescent="0.2">
      <c r="A35" s="58" t="s">
        <v>173</v>
      </c>
      <c r="B35" s="11">
        <f>[31]Abril!$B$5</f>
        <v>27.6875</v>
      </c>
      <c r="C35" s="11">
        <f>[31]Abril!$B$6</f>
        <v>26.96875</v>
      </c>
      <c r="D35" s="11">
        <f>[31]Abril!$B$7</f>
        <v>27.612499999999994</v>
      </c>
      <c r="E35" s="11">
        <f>[31]Abril!$B$8</f>
        <v>28.462500000000002</v>
      </c>
      <c r="F35" s="11">
        <f>[31]Abril!$B$9</f>
        <v>26.77333333333333</v>
      </c>
      <c r="G35" s="11">
        <f>[31]Abril!$B$10</f>
        <v>21.071428571428573</v>
      </c>
      <c r="H35" s="11">
        <f>[31]Abril!$B$11</f>
        <v>22.443749999999998</v>
      </c>
      <c r="I35" s="11">
        <f>[31]Abril!$B$12</f>
        <v>23.273333333333326</v>
      </c>
      <c r="J35" s="11">
        <f>[31]Abril!$B$13</f>
        <v>25.37857142857143</v>
      </c>
      <c r="K35" s="11">
        <f>[31]Abril!$B$14</f>
        <v>25.466666666666665</v>
      </c>
      <c r="L35" s="11">
        <f>[31]Abril!$B$15</f>
        <v>26.321428571428566</v>
      </c>
      <c r="M35" s="11">
        <f>[31]Abril!$B$16</f>
        <v>27.221428571428579</v>
      </c>
      <c r="N35" s="11">
        <f>[31]Abril!$B$17</f>
        <v>26.064285714285713</v>
      </c>
      <c r="O35" s="11">
        <f>[31]Abril!$B$18</f>
        <v>27.261538461538461</v>
      </c>
      <c r="P35" s="11">
        <f>[31]Abril!$B$19</f>
        <v>27.571428571428566</v>
      </c>
      <c r="Q35" s="11">
        <f>[31]Abril!$B$20</f>
        <v>27.7</v>
      </c>
      <c r="R35" s="11">
        <f>[31]Abril!$B$21</f>
        <v>27.62</v>
      </c>
      <c r="S35" s="11">
        <f>[31]Abril!$B$22</f>
        <v>28.099999999999998</v>
      </c>
      <c r="T35" s="11">
        <f>[31]Abril!$B$23</f>
        <v>28.657142857142855</v>
      </c>
      <c r="U35" s="11">
        <f>[31]Abril!$B$24</f>
        <v>28.830769230769231</v>
      </c>
      <c r="V35" s="11">
        <f>[31]Abril!$B$25</f>
        <v>26.24285714285714</v>
      </c>
      <c r="W35" s="11">
        <f>[31]Abril!$B$26</f>
        <v>23.738461538461539</v>
      </c>
      <c r="X35" s="11">
        <f>[31]Abril!$B$27</f>
        <v>26.257142857142856</v>
      </c>
      <c r="Y35" s="11">
        <f>[31]Abril!$B$28</f>
        <v>28.523076923076925</v>
      </c>
      <c r="Z35" s="11">
        <f>[31]Abril!$B$29</f>
        <v>28.707692307692312</v>
      </c>
      <c r="AA35" s="11">
        <f>[31]Abril!$B$30</f>
        <v>29.271428571428569</v>
      </c>
      <c r="AB35" s="11">
        <f>[31]Abril!$B$31</f>
        <v>29.34615384615385</v>
      </c>
      <c r="AC35" s="11">
        <f>[31]Abril!$B$32</f>
        <v>26.099999999999998</v>
      </c>
      <c r="AD35" s="11">
        <f>[31]Abril!$B$33</f>
        <v>26.028571428571421</v>
      </c>
      <c r="AE35" s="11">
        <f>[31]Abril!$B$34</f>
        <v>27.338461538461534</v>
      </c>
      <c r="AF35" s="93">
        <f>AVERAGE(B35:AE35)</f>
        <v>26.734673382173387</v>
      </c>
      <c r="AJ35" t="s">
        <v>47</v>
      </c>
    </row>
    <row r="36" spans="1:37" x14ac:dyDescent="0.2">
      <c r="A36" s="58" t="s">
        <v>144</v>
      </c>
      <c r="B36" s="11" t="str">
        <f>[32]Abril!$B$5</f>
        <v>*</v>
      </c>
      <c r="C36" s="11" t="str">
        <f>[32]Abril!$B$6</f>
        <v>*</v>
      </c>
      <c r="D36" s="11" t="str">
        <f>[32]Abril!$B$7</f>
        <v>*</v>
      </c>
      <c r="E36" s="11" t="str">
        <f>[32]Abril!$B$8</f>
        <v>*</v>
      </c>
      <c r="F36" s="11" t="str">
        <f>[32]Abril!$B$9</f>
        <v>*</v>
      </c>
      <c r="G36" s="11" t="str">
        <f>[32]Abril!$B$10</f>
        <v>*</v>
      </c>
      <c r="H36" s="11" t="str">
        <f>[32]Abril!$B$11</f>
        <v>*</v>
      </c>
      <c r="I36" s="11" t="str">
        <f>[32]Abril!$B$12</f>
        <v>*</v>
      </c>
      <c r="J36" s="11" t="str">
        <f>[32]Abril!$B$13</f>
        <v>*</v>
      </c>
      <c r="K36" s="11" t="str">
        <f>[32]Abril!$B$14</f>
        <v>*</v>
      </c>
      <c r="L36" s="11" t="str">
        <f>[32]Abril!$B$15</f>
        <v>*</v>
      </c>
      <c r="M36" s="11" t="str">
        <f>[32]Abril!$B$16</f>
        <v>*</v>
      </c>
      <c r="N36" s="11" t="str">
        <f>[32]Abril!$B$17</f>
        <v>*</v>
      </c>
      <c r="O36" s="11" t="str">
        <f>[32]Abril!$B$18</f>
        <v>*</v>
      </c>
      <c r="P36" s="11" t="str">
        <f>[32]Abril!$B$19</f>
        <v>*</v>
      </c>
      <c r="Q36" s="11" t="str">
        <f>[32]Abril!$B$20</f>
        <v>*</v>
      </c>
      <c r="R36" s="11" t="str">
        <f>[32]Abril!$B$21</f>
        <v>*</v>
      </c>
      <c r="S36" s="11" t="str">
        <f>[32]Abril!$B$22</f>
        <v>*</v>
      </c>
      <c r="T36" s="11" t="str">
        <f>[32]Abril!$B$23</f>
        <v>*</v>
      </c>
      <c r="U36" s="11" t="str">
        <f>[32]Abril!$B$24</f>
        <v>*</v>
      </c>
      <c r="V36" s="11" t="str">
        <f>[32]Abril!$B$25</f>
        <v>*</v>
      </c>
      <c r="W36" s="11" t="str">
        <f>[32]Abril!$B$26</f>
        <v>*</v>
      </c>
      <c r="X36" s="11" t="str">
        <f>[32]Abril!$B$27</f>
        <v>*</v>
      </c>
      <c r="Y36" s="11" t="str">
        <f>[32]Abril!$B$28</f>
        <v>*</v>
      </c>
      <c r="Z36" s="11" t="str">
        <f>[32]Abril!$B$29</f>
        <v>*</v>
      </c>
      <c r="AA36" s="11" t="str">
        <f>[32]Abril!$B$30</f>
        <v>*</v>
      </c>
      <c r="AB36" s="11" t="str">
        <f>[32]Abril!$B$31</f>
        <v>*</v>
      </c>
      <c r="AC36" s="11" t="str">
        <f>[32]Abril!$B$32</f>
        <v>*</v>
      </c>
      <c r="AD36" s="11" t="str">
        <f>[32]Abril!$B$33</f>
        <v>*</v>
      </c>
      <c r="AE36" s="11" t="str">
        <f>[32]Abril!$B$34</f>
        <v>*</v>
      </c>
      <c r="AF36" s="134" t="s">
        <v>226</v>
      </c>
      <c r="AJ36" t="s">
        <v>47</v>
      </c>
    </row>
    <row r="37" spans="1:37" x14ac:dyDescent="0.2">
      <c r="A37" s="58" t="s">
        <v>14</v>
      </c>
      <c r="B37" s="11">
        <f>[33]Abril!$B$5</f>
        <v>25.658333333333331</v>
      </c>
      <c r="C37" s="11">
        <f>[33]Abril!$B$6</f>
        <v>25.870833333333337</v>
      </c>
      <c r="D37" s="11">
        <f>[33]Abril!$B$7</f>
        <v>27.787499999999998</v>
      </c>
      <c r="E37" s="11">
        <f>[33]Abril!$B$8</f>
        <v>27.270833333333332</v>
      </c>
      <c r="F37" s="11">
        <f>[33]Abril!$B$9</f>
        <v>26.445833333333329</v>
      </c>
      <c r="G37" s="11">
        <f>[33]Abril!$B$10</f>
        <v>26.324999999999992</v>
      </c>
      <c r="H37" s="11">
        <f>[33]Abril!$B$11</f>
        <v>24.770833333333339</v>
      </c>
      <c r="I37" s="11">
        <f>[33]Abril!$B$12</f>
        <v>23.524999999999991</v>
      </c>
      <c r="J37" s="11">
        <f>[33]Abril!$B$13</f>
        <v>26.033333333333342</v>
      </c>
      <c r="K37" s="11">
        <f>[33]Abril!$B$14</f>
        <v>25.756250000000005</v>
      </c>
      <c r="L37" s="11">
        <f>[33]Abril!$B$15</f>
        <v>27.200000000000003</v>
      </c>
      <c r="M37" s="11">
        <f>[33]Abril!$B$16</f>
        <v>26.853333333333335</v>
      </c>
      <c r="N37" s="11">
        <f>[33]Abril!$B$17</f>
        <v>28.309090909090912</v>
      </c>
      <c r="O37" s="11">
        <f>[33]Abril!$B$18</f>
        <v>26.661538461538463</v>
      </c>
      <c r="P37" s="11">
        <f>[33]Abril!$B$19</f>
        <v>28.160000000000004</v>
      </c>
      <c r="Q37" s="11">
        <f>[33]Abril!$B$20</f>
        <v>27.766666666666669</v>
      </c>
      <c r="R37" s="11">
        <f>[33]Abril!$B$21</f>
        <v>28.576923076923077</v>
      </c>
      <c r="S37" s="11">
        <f>[33]Abril!$B$22</f>
        <v>27.352941176470583</v>
      </c>
      <c r="T37" s="11">
        <f>[33]Abril!$B$23</f>
        <v>25.039130434782606</v>
      </c>
      <c r="U37" s="11">
        <f>[33]Abril!$B$24</f>
        <v>24.966666666666672</v>
      </c>
      <c r="V37" s="11">
        <f>[33]Abril!$B$25</f>
        <v>25.366666666666664</v>
      </c>
      <c r="W37" s="11">
        <f>[33]Abril!$B$26</f>
        <v>22.787499999999998</v>
      </c>
      <c r="X37" s="11">
        <f>[33]Abril!$B$27</f>
        <v>25.179166666666671</v>
      </c>
      <c r="Y37" s="11">
        <f>[33]Abril!$B$28</f>
        <v>26.004166666666666</v>
      </c>
      <c r="Z37" s="11">
        <f>[33]Abril!$B$29</f>
        <v>26.945833333333336</v>
      </c>
      <c r="AA37" s="11">
        <f>[33]Abril!$B$30</f>
        <v>26.460869565217394</v>
      </c>
      <c r="AB37" s="11">
        <f>[33]Abril!$B$31</f>
        <v>26.629166666666666</v>
      </c>
      <c r="AC37" s="11">
        <f>[33]Abril!$B$32</f>
        <v>25.904166666666669</v>
      </c>
      <c r="AD37" s="11">
        <f>[33]Abril!$B$33</f>
        <v>24.875000000000004</v>
      </c>
      <c r="AE37" s="11">
        <f>[33]Abril!$B$34</f>
        <v>25.420833333333334</v>
      </c>
      <c r="AF37" s="93">
        <f t="shared" si="1"/>
        <v>26.196780343023001</v>
      </c>
      <c r="AI37" t="s">
        <v>47</v>
      </c>
      <c r="AJ37" t="s">
        <v>47</v>
      </c>
    </row>
    <row r="38" spans="1:37" x14ac:dyDescent="0.2">
      <c r="A38" s="58" t="s">
        <v>174</v>
      </c>
      <c r="B38" s="11">
        <f>[34]Abril!$B$5</f>
        <v>26.818181818181817</v>
      </c>
      <c r="C38" s="11">
        <f>[34]Abril!$B$6</f>
        <v>27.333333333333329</v>
      </c>
      <c r="D38" s="11">
        <f>[34]Abril!$B$7</f>
        <v>26.53125</v>
      </c>
      <c r="E38" s="11">
        <f>[34]Abril!$B$8</f>
        <v>25.909999999999997</v>
      </c>
      <c r="F38" s="11">
        <f>[34]Abril!$B$9</f>
        <v>26.150000000000002</v>
      </c>
      <c r="G38" s="11">
        <f>[34]Abril!$B$10</f>
        <v>23.533333333333335</v>
      </c>
      <c r="H38" s="11">
        <f>[34]Abril!$B$11</f>
        <v>23.706250000000001</v>
      </c>
      <c r="I38" s="11">
        <f>[34]Abril!$B$12</f>
        <v>25.315384615384616</v>
      </c>
      <c r="J38" s="11">
        <f>[34]Abril!$B$13</f>
        <v>26.246153846153845</v>
      </c>
      <c r="K38" s="11">
        <f>[34]Abril!$B$14</f>
        <v>26.444444444444443</v>
      </c>
      <c r="L38" s="11">
        <f>[34]Abril!$B$15</f>
        <v>25.715384615384615</v>
      </c>
      <c r="M38" s="11">
        <f>[34]Abril!$B$16</f>
        <v>25.790909090909089</v>
      </c>
      <c r="N38" s="11">
        <f>[34]Abril!$B$17</f>
        <v>26.227272727272727</v>
      </c>
      <c r="O38" s="11">
        <f>[34]Abril!$B$18</f>
        <v>26.610000000000003</v>
      </c>
      <c r="P38" s="11">
        <f>[34]Abril!$B$19</f>
        <v>26.37777777777778</v>
      </c>
      <c r="Q38" s="11">
        <f>[34]Abril!$B$20</f>
        <v>26.900000000000002</v>
      </c>
      <c r="R38" s="11">
        <f>[34]Abril!$B$21</f>
        <v>26.144444444444442</v>
      </c>
      <c r="S38" s="11">
        <f>[34]Abril!$B$22</f>
        <v>27.218181818181822</v>
      </c>
      <c r="T38" s="11">
        <f>[34]Abril!$B$23</f>
        <v>27.145454545454548</v>
      </c>
      <c r="U38" s="11">
        <f>[34]Abril!$B$24</f>
        <v>26.387500000000003</v>
      </c>
      <c r="V38" s="11">
        <f>[34]Abril!$B$25</f>
        <v>27.527272727272734</v>
      </c>
      <c r="W38" s="11">
        <f>[34]Abril!$B$26</f>
        <v>23.25714285714286</v>
      </c>
      <c r="X38" s="11">
        <f>[34]Abril!$B$27</f>
        <v>25.888888888888889</v>
      </c>
      <c r="Y38" s="11">
        <f>[34]Abril!$B$28</f>
        <v>27.009999999999998</v>
      </c>
      <c r="Z38" s="11">
        <f>[34]Abril!$B$29</f>
        <v>26.487499999999997</v>
      </c>
      <c r="AA38" s="11">
        <f>[34]Abril!$B$30</f>
        <v>26.349999999999998</v>
      </c>
      <c r="AB38" s="11">
        <f>[34]Abril!$B$31</f>
        <v>25.95</v>
      </c>
      <c r="AC38" s="11">
        <f>[34]Abril!$B$32</f>
        <v>25.954545454545453</v>
      </c>
      <c r="AD38" s="11">
        <f>[34]Abril!$B$33</f>
        <v>26.0625</v>
      </c>
      <c r="AE38" s="11">
        <f>[34]Abril!$B$34</f>
        <v>25.515384615384615</v>
      </c>
      <c r="AF38" s="93">
        <f>AVERAGE(B38:AE38)</f>
        <v>26.08361636511637</v>
      </c>
      <c r="AH38" s="127" t="s">
        <v>47</v>
      </c>
      <c r="AI38" s="127" t="s">
        <v>47</v>
      </c>
    </row>
    <row r="39" spans="1:37" x14ac:dyDescent="0.2">
      <c r="A39" s="58" t="s">
        <v>15</v>
      </c>
      <c r="B39" s="11">
        <f>[35]Abril!$B$5</f>
        <v>20.824999999999992</v>
      </c>
      <c r="C39" s="11">
        <f>[35]Abril!$B$6</f>
        <v>21.995833333333337</v>
      </c>
      <c r="D39" s="11">
        <f>[35]Abril!$B$7</f>
        <v>23.141666666666666</v>
      </c>
      <c r="E39" s="11">
        <f>[35]Abril!$B$8</f>
        <v>23.758333333333336</v>
      </c>
      <c r="F39" s="11">
        <f>[35]Abril!$B$9</f>
        <v>22.395833333333332</v>
      </c>
      <c r="G39" s="11">
        <f>[35]Abril!$B$10</f>
        <v>15.891666666666667</v>
      </c>
      <c r="H39" s="11">
        <f>[35]Abril!$B$11</f>
        <v>17.729166666666671</v>
      </c>
      <c r="I39" s="11">
        <f>[35]Abril!$B$12</f>
        <v>18.966666666666665</v>
      </c>
      <c r="J39" s="11">
        <f>[35]Abril!$B$13</f>
        <v>21.054166666666671</v>
      </c>
      <c r="K39" s="11">
        <f>[35]Abril!$B$14</f>
        <v>20.891666666666669</v>
      </c>
      <c r="L39" s="11">
        <f>[35]Abril!$B$15</f>
        <v>22.075000000000003</v>
      </c>
      <c r="M39" s="11">
        <f>[35]Abril!$B$16</f>
        <v>22.945833333333336</v>
      </c>
      <c r="N39" s="11">
        <f>[35]Abril!$B$17</f>
        <v>23.262500000000003</v>
      </c>
      <c r="O39" s="11">
        <f>[35]Abril!$B$18</f>
        <v>23.508333333333329</v>
      </c>
      <c r="P39" s="11">
        <f>[35]Abril!$B$19</f>
        <v>23.870833333333334</v>
      </c>
      <c r="Q39" s="11">
        <f>[35]Abril!$B$20</f>
        <v>24.354166666666661</v>
      </c>
      <c r="R39" s="11">
        <f>[35]Abril!$B$21</f>
        <v>23.479166666666668</v>
      </c>
      <c r="S39" s="11">
        <f>[35]Abril!$B$22</f>
        <v>23.112499999999997</v>
      </c>
      <c r="T39" s="11">
        <f>[35]Abril!$B$23</f>
        <v>24.420833333333338</v>
      </c>
      <c r="U39" s="11">
        <f>[35]Abril!$B$24</f>
        <v>25.795833333333331</v>
      </c>
      <c r="V39" s="11">
        <f>[35]Abril!$B$25</f>
        <v>21.016666666666666</v>
      </c>
      <c r="W39" s="11">
        <f>[35]Abril!$B$26</f>
        <v>19.412499999999998</v>
      </c>
      <c r="X39" s="11">
        <f>[35]Abril!$B$27</f>
        <v>22.679166666666664</v>
      </c>
      <c r="Y39" s="11">
        <f>[35]Abril!$B$28</f>
        <v>23.837500000000002</v>
      </c>
      <c r="Z39" s="11">
        <f>[35]Abril!$B$29</f>
        <v>23.533333333333331</v>
      </c>
      <c r="AA39" s="11">
        <f>[35]Abril!$B$30</f>
        <v>24.037499999999994</v>
      </c>
      <c r="AB39" s="11">
        <f>[35]Abril!$B$31</f>
        <v>22.833333333333332</v>
      </c>
      <c r="AC39" s="11">
        <f>[35]Abril!$B$32</f>
        <v>20.491666666666667</v>
      </c>
      <c r="AD39" s="11">
        <f>[35]Abril!$B$33</f>
        <v>20.666666666666668</v>
      </c>
      <c r="AE39" s="11">
        <f>[35]Abril!$B$34</f>
        <v>21.379166666666663</v>
      </c>
      <c r="AF39" s="93">
        <f t="shared" si="1"/>
        <v>22.112083333333338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8" t="s">
        <v>16</v>
      </c>
      <c r="B40" s="11">
        <f>[36]Abril!$B$5</f>
        <v>27.859090909090909</v>
      </c>
      <c r="C40" s="11">
        <f>[36]Abril!$B$6</f>
        <v>29.358333333333331</v>
      </c>
      <c r="D40" s="11">
        <f>[36]Abril!$B$7</f>
        <v>25.116666666666671</v>
      </c>
      <c r="E40" s="11">
        <f>[36]Abril!$B$8</f>
        <v>27.562499999999996</v>
      </c>
      <c r="F40" s="11">
        <f>[36]Abril!$B$9</f>
        <v>25.056521739130439</v>
      </c>
      <c r="G40" s="11">
        <f>[36]Abril!$B$10</f>
        <v>21.425000000000001</v>
      </c>
      <c r="H40" s="11">
        <f>[36]Abril!$B$11</f>
        <v>20.962499999999999</v>
      </c>
      <c r="I40" s="11">
        <f>[36]Abril!$B$12</f>
        <v>21.00416666666667</v>
      </c>
      <c r="J40" s="11">
        <f>[36]Abril!$B$13</f>
        <v>21.866666666666664</v>
      </c>
      <c r="K40" s="11">
        <f>[36]Abril!$B$14</f>
        <v>23.962499999999995</v>
      </c>
      <c r="L40" s="11">
        <f>[36]Abril!$B$15</f>
        <v>25.974999999999998</v>
      </c>
      <c r="M40" s="11">
        <f>[36]Abril!$B$16</f>
        <v>25.05</v>
      </c>
      <c r="N40" s="11">
        <f>[36]Abril!$B$17</f>
        <v>26.120833333333326</v>
      </c>
      <c r="O40" s="11">
        <f>[36]Abril!$B$18</f>
        <v>28.083333333333332</v>
      </c>
      <c r="P40" s="11">
        <f>[36]Abril!$B$19</f>
        <v>28.154166666666665</v>
      </c>
      <c r="Q40" s="11">
        <f>[36]Abril!$B$20</f>
        <v>26.395833333333332</v>
      </c>
      <c r="R40" s="11">
        <f>[36]Abril!$B$21</f>
        <v>25.058333333333337</v>
      </c>
      <c r="S40" s="11">
        <f>[36]Abril!$B$22</f>
        <v>27.216666666666669</v>
      </c>
      <c r="T40" s="11">
        <f>[36]Abril!$B$23</f>
        <v>28.541666666666668</v>
      </c>
      <c r="U40" s="11">
        <f>[36]Abril!$B$24</f>
        <v>29.341666666666669</v>
      </c>
      <c r="V40" s="11">
        <f>[36]Abril!$B$25</f>
        <v>26.57826086956522</v>
      </c>
      <c r="W40" s="11">
        <f>[36]Abril!$B$26</f>
        <v>24.287500000000005</v>
      </c>
      <c r="X40" s="11">
        <f>[36]Abril!$B$27</f>
        <v>26.237499999999997</v>
      </c>
      <c r="Y40" s="11">
        <f>[36]Abril!$B$28</f>
        <v>26.912499999999998</v>
      </c>
      <c r="Z40" s="11">
        <f>[36]Abril!$B$29</f>
        <v>26.737500000000001</v>
      </c>
      <c r="AA40" s="11">
        <f>[36]Abril!$B$30</f>
        <v>26.775000000000002</v>
      </c>
      <c r="AB40" s="11">
        <f>[36]Abril!$B$31</f>
        <v>23.154166666666669</v>
      </c>
      <c r="AC40" s="11">
        <f>[36]Abril!$B$32</f>
        <v>22.270833333333332</v>
      </c>
      <c r="AD40" s="11">
        <f>[36]Abril!$B$33</f>
        <v>23.5625</v>
      </c>
      <c r="AE40" s="11">
        <f>[36]Abril!$B$34</f>
        <v>24.225000000000005</v>
      </c>
      <c r="AF40" s="93">
        <f t="shared" si="1"/>
        <v>25.495073561703997</v>
      </c>
      <c r="AH40" s="12" t="s">
        <v>47</v>
      </c>
      <c r="AJ40" t="s">
        <v>47</v>
      </c>
    </row>
    <row r="41" spans="1:37" x14ac:dyDescent="0.2">
      <c r="A41" s="58" t="s">
        <v>175</v>
      </c>
      <c r="B41" s="11">
        <f>[37]Abril!$B$5</f>
        <v>26.645</v>
      </c>
      <c r="C41" s="11">
        <f>[37]Abril!$B$6</f>
        <v>26.630000000000003</v>
      </c>
      <c r="D41" s="11">
        <f>[37]Abril!$B$7</f>
        <v>26.524999999999995</v>
      </c>
      <c r="E41" s="11">
        <f>[37]Abril!$B$8</f>
        <v>26.895</v>
      </c>
      <c r="F41" s="11">
        <f>[37]Abril!$B$9</f>
        <v>25.359999999999996</v>
      </c>
      <c r="G41" s="11">
        <f>[37]Abril!$B$10</f>
        <v>23.761904761904759</v>
      </c>
      <c r="H41" s="11">
        <f>[37]Abril!$B$11</f>
        <v>22.709523809523812</v>
      </c>
      <c r="I41" s="11">
        <f>[37]Abril!$B$12</f>
        <v>23.64</v>
      </c>
      <c r="J41" s="11">
        <f>[37]Abril!$B$13</f>
        <v>22.914285714285715</v>
      </c>
      <c r="K41" s="11">
        <f>[37]Abril!$B$14</f>
        <v>23.884999999999998</v>
      </c>
      <c r="L41" s="11">
        <f>[37]Abril!$B$15</f>
        <v>24.524999999999995</v>
      </c>
      <c r="M41" s="11">
        <f>[37]Abril!$B$16</f>
        <v>25.28</v>
      </c>
      <c r="N41" s="11">
        <f>[37]Abril!$B$17</f>
        <v>25.240000000000002</v>
      </c>
      <c r="O41" s="11">
        <f>[37]Abril!$B$18</f>
        <v>25.810000000000009</v>
      </c>
      <c r="P41" s="11">
        <f>[37]Abril!$B$19</f>
        <v>25.085000000000001</v>
      </c>
      <c r="Q41" s="11">
        <f>[37]Abril!$B$20</f>
        <v>26.51</v>
      </c>
      <c r="R41" s="11">
        <f>[37]Abril!$B$21</f>
        <v>26.405000000000001</v>
      </c>
      <c r="S41" s="11">
        <f>[37]Abril!$B$22</f>
        <v>26.48</v>
      </c>
      <c r="T41" s="11">
        <f>[37]Abril!$B$23</f>
        <v>27.815789473684209</v>
      </c>
      <c r="U41" s="11">
        <f>[37]Abril!$B$24</f>
        <v>28.827777777777776</v>
      </c>
      <c r="V41" s="11">
        <f>[37]Abril!$B$25</f>
        <v>26.544444444444437</v>
      </c>
      <c r="W41" s="11">
        <f>[37]Abril!$B$26</f>
        <v>23.670588235294115</v>
      </c>
      <c r="X41" s="11">
        <f>[37]Abril!$B$27</f>
        <v>25.694444444444443</v>
      </c>
      <c r="Y41" s="11">
        <f>[37]Abril!$B$28</f>
        <v>27.283333333333335</v>
      </c>
      <c r="Z41" s="11">
        <f>[37]Abril!$B$29</f>
        <v>27.941176470588228</v>
      </c>
      <c r="AA41" s="11">
        <f>[37]Abril!$B$30</f>
        <v>28.400000000000002</v>
      </c>
      <c r="AB41" s="11">
        <f>[37]Abril!$B$31</f>
        <v>28.094117647058823</v>
      </c>
      <c r="AC41" s="11">
        <f>[37]Abril!$B$32</f>
        <v>24.905882352941177</v>
      </c>
      <c r="AD41" s="11">
        <f>[37]Abril!$B$33</f>
        <v>25.511111111111109</v>
      </c>
      <c r="AE41" s="11">
        <f>[37]Abril!$B$34</f>
        <v>26.527777777777779</v>
      </c>
      <c r="AF41" s="93">
        <f t="shared" si="1"/>
        <v>25.850571911805652</v>
      </c>
      <c r="AH41" s="12" t="s">
        <v>47</v>
      </c>
      <c r="AJ41" t="s">
        <v>47</v>
      </c>
    </row>
    <row r="42" spans="1:37" x14ac:dyDescent="0.2">
      <c r="A42" s="58" t="s">
        <v>17</v>
      </c>
      <c r="B42" s="11">
        <f>[38]Abril!$B$5</f>
        <v>24.725000000000005</v>
      </c>
      <c r="C42" s="11">
        <f>[38]Abril!$B$6</f>
        <v>25.020833333333332</v>
      </c>
      <c r="D42" s="11">
        <f>[38]Abril!$B$7</f>
        <v>25.462499999999995</v>
      </c>
      <c r="E42" s="11">
        <f>[38]Abril!$B$8</f>
        <v>25.904166666666665</v>
      </c>
      <c r="F42" s="11">
        <f>[38]Abril!$B$9</f>
        <v>24.604166666666671</v>
      </c>
      <c r="G42" s="11">
        <f>[38]Abril!$B$10</f>
        <v>20.754166666666666</v>
      </c>
      <c r="H42" s="11">
        <f>[38]Abril!$B$11</f>
        <v>21.154166666666665</v>
      </c>
      <c r="I42" s="11">
        <f>[38]Abril!$B$12</f>
        <v>20.166666666666668</v>
      </c>
      <c r="J42" s="11">
        <f>[38]Abril!$B$13</f>
        <v>20.654166666666665</v>
      </c>
      <c r="K42" s="11">
        <f>[38]Abril!$B$14</f>
        <v>22.333333333333332</v>
      </c>
      <c r="L42" s="11">
        <f>[38]Abril!$B$15</f>
        <v>22.687500000000004</v>
      </c>
      <c r="M42" s="11">
        <f>[38]Abril!$B$16</f>
        <v>23.170833333333331</v>
      </c>
      <c r="N42" s="11">
        <f>[38]Abril!$B$17</f>
        <v>23.470833333333331</v>
      </c>
      <c r="O42" s="11">
        <f>[38]Abril!$B$18</f>
        <v>25.354166666666668</v>
      </c>
      <c r="P42" s="11">
        <f>[38]Abril!$B$19</f>
        <v>24.129166666666666</v>
      </c>
      <c r="Q42" s="11">
        <f>[38]Abril!$B$20</f>
        <v>25.770833333333332</v>
      </c>
      <c r="R42" s="11">
        <f>[38]Abril!$B$21</f>
        <v>25.354166666666668</v>
      </c>
      <c r="S42" s="11">
        <f>[38]Abril!$B$22</f>
        <v>24.129166666666666</v>
      </c>
      <c r="T42" s="11">
        <f>[38]Abril!$B$23</f>
        <v>25.770833333333332</v>
      </c>
      <c r="U42" s="11">
        <f>[38]Abril!$B$24</f>
        <v>26.595833333333342</v>
      </c>
      <c r="V42" s="11">
        <f>[38]Abril!$B$25</f>
        <v>23.837500000000002</v>
      </c>
      <c r="W42" s="11">
        <f>[38]Abril!$B$26</f>
        <v>21.974999999999998</v>
      </c>
      <c r="X42" s="11">
        <f>[38]Abril!$B$27</f>
        <v>24.716666666666672</v>
      </c>
      <c r="Y42" s="11">
        <f>[38]Abril!$B$28</f>
        <v>25.070833333333336</v>
      </c>
      <c r="Z42" s="11">
        <f>[38]Abril!$B$29</f>
        <v>26.291666666666671</v>
      </c>
      <c r="AA42" s="11">
        <f>[38]Abril!$B$30</f>
        <v>26.404166666666669</v>
      </c>
      <c r="AB42" s="11">
        <f>[38]Abril!$B$31</f>
        <v>25.995833333333334</v>
      </c>
      <c r="AC42" s="11">
        <f>[38]Abril!$B$32</f>
        <v>24.445833333333336</v>
      </c>
      <c r="AD42" s="11">
        <f>[38]Abril!$B$33</f>
        <v>23.554166666666671</v>
      </c>
      <c r="AE42" s="11">
        <f>[38]Abril!$B$34</f>
        <v>24.304166666666664</v>
      </c>
      <c r="AF42" s="93">
        <f t="shared" si="1"/>
        <v>24.126944444444444</v>
      </c>
      <c r="AH42" s="12" t="s">
        <v>47</v>
      </c>
      <c r="AJ42" t="s">
        <v>47</v>
      </c>
    </row>
    <row r="43" spans="1:37" x14ac:dyDescent="0.2">
      <c r="A43" s="58" t="s">
        <v>157</v>
      </c>
      <c r="B43" s="11">
        <f>[39]Abri!$B$5</f>
        <v>25.204166666666666</v>
      </c>
      <c r="C43" s="11">
        <f>[39]Abri!$B$6</f>
        <v>24.212500000000002</v>
      </c>
      <c r="D43" s="11">
        <f>[39]Abri!$B$7</f>
        <v>25.691666666666663</v>
      </c>
      <c r="E43" s="11">
        <f>[39]Abri!$B$8</f>
        <v>25.954166666666666</v>
      </c>
      <c r="F43" s="11">
        <f>[39]Abri!$B$9</f>
        <v>25.50833333333334</v>
      </c>
      <c r="G43" s="11">
        <f>[39]Abri!$B$10</f>
        <v>24.05416666666666</v>
      </c>
      <c r="H43" s="11">
        <f>[39]Abri!$B$11</f>
        <v>22.562499999999996</v>
      </c>
      <c r="I43" s="11">
        <f>[39]Abri!$B$12</f>
        <v>22.770833333333329</v>
      </c>
      <c r="J43" s="11">
        <f>[39]Abri!$B$13</f>
        <v>21.329166666666666</v>
      </c>
      <c r="K43" s="11">
        <f>[39]Abri!$B$14</f>
        <v>22.679166666666671</v>
      </c>
      <c r="L43" s="11">
        <f>[39]Abri!$B$15</f>
        <v>22.854166666666671</v>
      </c>
      <c r="M43" s="11">
        <f>[39]Abri!$B$16</f>
        <v>23.329166666666669</v>
      </c>
      <c r="N43" s="11">
        <f>[39]Abri!$B$17</f>
        <v>24.170833333333331</v>
      </c>
      <c r="O43" s="11">
        <f>[39]Abri!$B$18</f>
        <v>24.829166666666666</v>
      </c>
      <c r="P43" s="11">
        <f>[39]Abri!$B$19</f>
        <v>25.375</v>
      </c>
      <c r="Q43" s="11">
        <f>[39]Abri!$B$20</f>
        <v>24.799999999999997</v>
      </c>
      <c r="R43" s="11">
        <f>[39]Abri!$B$21</f>
        <v>25.054166666666671</v>
      </c>
      <c r="S43" s="11">
        <f>[39]Abri!$B$22</f>
        <v>23.924999999999997</v>
      </c>
      <c r="T43" s="11">
        <f>[39]Abri!$B$23</f>
        <v>24.579166666666669</v>
      </c>
      <c r="U43" s="11">
        <f>[39]Abri!$B$24</f>
        <v>26.695833333333329</v>
      </c>
      <c r="V43" s="11">
        <f>[39]Abri!$B$25</f>
        <v>26.07083333333334</v>
      </c>
      <c r="W43" s="11">
        <f>[39]Abri!$B$26</f>
        <v>22.986363636363627</v>
      </c>
      <c r="X43" s="11">
        <f>[39]Abri!$B$27</f>
        <v>24.662499999999998</v>
      </c>
      <c r="Y43" s="11">
        <f>[39]Abri!$B$28</f>
        <v>25.299999999999994</v>
      </c>
      <c r="Z43" s="11">
        <f>[39]Abri!$B$29</f>
        <v>25.8125</v>
      </c>
      <c r="AA43" s="11">
        <f>[39]Abri!$B$30</f>
        <v>25.595833333333335</v>
      </c>
      <c r="AB43" s="11">
        <f>[39]Abri!$B$31</f>
        <v>26.391666666666662</v>
      </c>
      <c r="AC43" s="11">
        <f>[39]Abri!$B$32</f>
        <v>23.158333333333335</v>
      </c>
      <c r="AD43" s="11">
        <f>[39]Abri!$B$33</f>
        <v>23.716666666666669</v>
      </c>
      <c r="AE43" s="11">
        <f>[39]Abri!$B$34</f>
        <v>24.883333333333329</v>
      </c>
      <c r="AF43" s="93">
        <f t="shared" si="1"/>
        <v>24.471906565656564</v>
      </c>
      <c r="AH43" s="12" t="s">
        <v>47</v>
      </c>
      <c r="AI43" t="s">
        <v>47</v>
      </c>
    </row>
    <row r="44" spans="1:37" x14ac:dyDescent="0.2">
      <c r="A44" s="58" t="s">
        <v>18</v>
      </c>
      <c r="B44" s="11">
        <f>[40]Abril!$B$5</f>
        <v>25.441666666666666</v>
      </c>
      <c r="C44" s="11">
        <f>[40]Abril!$B$6</f>
        <v>24.224999999999998</v>
      </c>
      <c r="D44" s="11">
        <f>[40]Abril!$B$7</f>
        <v>23.354166666666661</v>
      </c>
      <c r="E44" s="11">
        <f>[40]Abril!$B$8</f>
        <v>24.662499999999994</v>
      </c>
      <c r="F44" s="11">
        <f>[40]Abril!$B$9</f>
        <v>24.704166666666666</v>
      </c>
      <c r="G44" s="11">
        <f>[40]Abril!$B$10</f>
        <v>22.079166666666669</v>
      </c>
      <c r="H44" s="11">
        <f>[40]Abril!$B$11</f>
        <v>20.3</v>
      </c>
      <c r="I44" s="11">
        <f>[40]Abril!$B$12</f>
        <v>20.904166666666665</v>
      </c>
      <c r="J44" s="11">
        <f>[40]Abril!$B$13</f>
        <v>21.941666666666674</v>
      </c>
      <c r="K44" s="11">
        <f>[40]Abril!$B$14</f>
        <v>24.137500000000003</v>
      </c>
      <c r="L44" s="11">
        <f>[40]Abril!$B$15</f>
        <v>23.529166666666665</v>
      </c>
      <c r="M44" s="11">
        <f>[40]Abril!$B$16</f>
        <v>23.429166666666664</v>
      </c>
      <c r="N44" s="11">
        <f>[40]Abril!$B$17</f>
        <v>22.958333333333332</v>
      </c>
      <c r="O44" s="11">
        <f>[40]Abril!$B$18</f>
        <v>23.766666666666662</v>
      </c>
      <c r="P44" s="11">
        <f>[40]Abril!$B$19</f>
        <v>24.441666666666666</v>
      </c>
      <c r="Q44" s="11">
        <f>[40]Abril!$B$20</f>
        <v>24.504166666666663</v>
      </c>
      <c r="R44" s="11">
        <f>[40]Abril!$B$21</f>
        <v>24.174999999999994</v>
      </c>
      <c r="S44" s="11">
        <f>[40]Abril!$B$22</f>
        <v>23.616666666666664</v>
      </c>
      <c r="T44" s="11">
        <f>[40]Abril!$B$23</f>
        <v>24.25</v>
      </c>
      <c r="U44" s="11">
        <f>[40]Abril!$B$24</f>
        <v>24.733333333333334</v>
      </c>
      <c r="V44" s="11">
        <f>[40]Abril!$B$25</f>
        <v>25.224999999999998</v>
      </c>
      <c r="W44" s="11">
        <f>[40]Abril!$B$26</f>
        <v>21.720833333333335</v>
      </c>
      <c r="X44" s="11">
        <f>[40]Abril!$B$27</f>
        <v>23.366666666666674</v>
      </c>
      <c r="Y44" s="11">
        <f>[40]Abril!$B$28</f>
        <v>25.054166666666664</v>
      </c>
      <c r="Z44" s="11">
        <f>[40]Abril!$B$29</f>
        <v>25.041666666666671</v>
      </c>
      <c r="AA44" s="11">
        <f>[40]Abril!$B$30</f>
        <v>25.149999999999995</v>
      </c>
      <c r="AB44" s="11">
        <f>[40]Abril!$B$31</f>
        <v>24.75</v>
      </c>
      <c r="AC44" s="11">
        <f>[40]Abril!$B$32</f>
        <v>22.8</v>
      </c>
      <c r="AD44" s="11">
        <f>[40]Abril!$B$33</f>
        <v>22.541666666666668</v>
      </c>
      <c r="AE44" s="11">
        <f>[40]Abril!$B$34</f>
        <v>23.412500000000005</v>
      </c>
      <c r="AF44" s="93">
        <f t="shared" si="1"/>
        <v>23.673888888888886</v>
      </c>
      <c r="AJ44" t="s">
        <v>47</v>
      </c>
    </row>
    <row r="45" spans="1:37" x14ac:dyDescent="0.2">
      <c r="A45" s="58" t="s">
        <v>162</v>
      </c>
      <c r="B45" s="11">
        <f>[41]Abril!$B$5</f>
        <v>26.208333333333332</v>
      </c>
      <c r="C45" s="11">
        <f>[41]Abril!$B$6</f>
        <v>25.879166666666663</v>
      </c>
      <c r="D45" s="11">
        <f>[41]Abril!$B$7</f>
        <v>27.541666666666661</v>
      </c>
      <c r="E45" s="11">
        <f>[41]Abril!$B$8</f>
        <v>26.683333333333334</v>
      </c>
      <c r="F45" s="11">
        <f>[41]Abril!$B$9</f>
        <v>26.795833333333331</v>
      </c>
      <c r="G45" s="11">
        <f>[41]Abril!$B$10</f>
        <v>26.2</v>
      </c>
      <c r="H45" s="11">
        <f>[41]Abril!$B$11</f>
        <v>23.979166666666668</v>
      </c>
      <c r="I45" s="11">
        <f>[41]Abril!$B$12</f>
        <v>24.279166666666665</v>
      </c>
      <c r="J45" s="11">
        <f>[41]Abril!$B$13</f>
        <v>23.520833333333339</v>
      </c>
      <c r="K45" s="11">
        <f>[41]Abril!$B$14</f>
        <v>23.983333333333338</v>
      </c>
      <c r="L45" s="11">
        <f>[41]Abril!$B$15</f>
        <v>24.562499999999996</v>
      </c>
      <c r="M45" s="11">
        <f>[41]Abril!$B$16</f>
        <v>25.5625</v>
      </c>
      <c r="N45" s="11">
        <f>[41]Abril!$B$17</f>
        <v>25.004166666666666</v>
      </c>
      <c r="O45" s="11">
        <f>[41]Abril!$B$18</f>
        <v>25.058333333333337</v>
      </c>
      <c r="P45" s="11">
        <f>[41]Abril!$B$19</f>
        <v>25.420833333333331</v>
      </c>
      <c r="Q45" s="11">
        <f>[41]Abril!$B$20</f>
        <v>26.262500000000003</v>
      </c>
      <c r="R45" s="11">
        <f>[41]Abril!$B$21</f>
        <v>26.429166666666671</v>
      </c>
      <c r="S45" s="11">
        <f>[41]Abril!$B$22</f>
        <v>26.295833333333334</v>
      </c>
      <c r="T45" s="11">
        <f>[41]Abril!$B$23</f>
        <v>25.625000000000004</v>
      </c>
      <c r="U45" s="11">
        <f>[41]Abril!$B$24</f>
        <v>25.770833333333332</v>
      </c>
      <c r="V45" s="11">
        <f>[41]Abril!$B$25</f>
        <v>26.104166666666671</v>
      </c>
      <c r="W45" s="11">
        <f>[41]Abril!$B$26</f>
        <v>22.925000000000001</v>
      </c>
      <c r="X45" s="11">
        <f>[41]Abril!$B$27</f>
        <v>25.204166666666666</v>
      </c>
      <c r="Y45" s="11">
        <f>[41]Abril!$B$28</f>
        <v>25.574999999999999</v>
      </c>
      <c r="Z45" s="11">
        <f>[41]Abril!$B$29</f>
        <v>26.358333333333338</v>
      </c>
      <c r="AA45" s="11">
        <f>[41]Abril!$B$30</f>
        <v>26.316666666666674</v>
      </c>
      <c r="AB45" s="11">
        <f>[41]Abril!$B$31</f>
        <v>27.24166666666666</v>
      </c>
      <c r="AC45" s="11">
        <f>[41]Abril!$B$32</f>
        <v>25.549999999999997</v>
      </c>
      <c r="AD45" s="11">
        <f>[41]Abril!$B$33</f>
        <v>24.337499999999995</v>
      </c>
      <c r="AE45" s="11">
        <f>[41]Abril!$B$34</f>
        <v>25.333333333333332</v>
      </c>
      <c r="AF45" s="93">
        <f t="shared" si="1"/>
        <v>25.53361111111111</v>
      </c>
    </row>
    <row r="46" spans="1:37" x14ac:dyDescent="0.2">
      <c r="A46" s="58" t="s">
        <v>19</v>
      </c>
      <c r="B46" s="11">
        <f>[42]Abril!$B$5</f>
        <v>23.387500000000003</v>
      </c>
      <c r="C46" s="11">
        <f>[42]Abril!$B$6</f>
        <v>22.575000000000003</v>
      </c>
      <c r="D46" s="11">
        <f>[42]Abril!$B$7</f>
        <v>23.220833333333335</v>
      </c>
      <c r="E46" s="11">
        <f>[42]Abril!$B$8</f>
        <v>24.912500000000005</v>
      </c>
      <c r="F46" s="11">
        <f>[42]Abril!$B$9</f>
        <v>22.041666666666661</v>
      </c>
      <c r="G46" s="11">
        <f>[42]Abril!$B$10</f>
        <v>17.662499999999998</v>
      </c>
      <c r="H46" s="11">
        <f>[42]Abril!$B$11</f>
        <v>20.016666666666662</v>
      </c>
      <c r="I46" s="11">
        <f>[42]Abril!$B$12</f>
        <v>20.183333333333326</v>
      </c>
      <c r="J46" s="11">
        <f>[42]Abril!$B$13</f>
        <v>21.033333333333335</v>
      </c>
      <c r="K46" s="11">
        <f>[42]Abril!$B$14</f>
        <v>22.5</v>
      </c>
      <c r="L46" s="11">
        <f>[42]Abril!$B$15</f>
        <v>22.787499999999994</v>
      </c>
      <c r="M46" s="11">
        <f>[42]Abril!$B$16</f>
        <v>23.483333333333334</v>
      </c>
      <c r="N46" s="11">
        <f>[42]Abril!$B$17</f>
        <v>24.150000000000002</v>
      </c>
      <c r="O46" s="11">
        <f>[42]Abril!$B$18</f>
        <v>23.845833333333335</v>
      </c>
      <c r="P46" s="11">
        <f>[42]Abril!$B$19</f>
        <v>24.845833333333335</v>
      </c>
      <c r="Q46" s="11">
        <f>[42]Abril!$B$20</f>
        <v>25.162499999999998</v>
      </c>
      <c r="R46" s="11">
        <f>[42]Abril!$B$21</f>
        <v>21.308333333333326</v>
      </c>
      <c r="S46" s="11">
        <f>[42]Abril!$B$22</f>
        <v>22.275000000000006</v>
      </c>
      <c r="T46" s="11">
        <f>[42]Abril!$B$23</f>
        <v>24.745833333333334</v>
      </c>
      <c r="U46" s="11">
        <f>[42]Abril!$B$24</f>
        <v>25.566666666666663</v>
      </c>
      <c r="V46" s="11">
        <f>[42]Abril!$B$25</f>
        <v>20.545833333333334</v>
      </c>
      <c r="W46" s="11">
        <f>[42]Abril!$B$26</f>
        <v>21.629166666666666</v>
      </c>
      <c r="X46" s="11">
        <f>[42]Abril!$B$27</f>
        <v>23.162499999999998</v>
      </c>
      <c r="Y46" s="11">
        <f>[42]Abril!$B$28</f>
        <v>24.687499999999996</v>
      </c>
      <c r="Z46" s="11">
        <f>[42]Abril!$B$29</f>
        <v>24.916666666666668</v>
      </c>
      <c r="AA46" s="11">
        <f>[42]Abril!$B$30</f>
        <v>24.204166666666655</v>
      </c>
      <c r="AB46" s="11">
        <f>[42]Abril!$B$31</f>
        <v>22.412500000000005</v>
      </c>
      <c r="AC46" s="11">
        <f>[42]Abril!$B$32</f>
        <v>20.500000000000004</v>
      </c>
      <c r="AD46" s="11">
        <f>[42]Abril!$B$33</f>
        <v>19.433333333333334</v>
      </c>
      <c r="AE46" s="11">
        <f>[42]Abril!$B$34</f>
        <v>21.391666666666666</v>
      </c>
      <c r="AF46" s="93">
        <f t="shared" si="1"/>
        <v>22.619583333333331</v>
      </c>
      <c r="AG46" s="12" t="s">
        <v>47</v>
      </c>
      <c r="AH46" s="12" t="s">
        <v>47</v>
      </c>
      <c r="AJ46" t="s">
        <v>47</v>
      </c>
    </row>
    <row r="47" spans="1:37" x14ac:dyDescent="0.2">
      <c r="A47" s="58" t="s">
        <v>31</v>
      </c>
      <c r="B47" s="11">
        <f>[43]Abril!$B$5</f>
        <v>25.925000000000001</v>
      </c>
      <c r="C47" s="11">
        <f>[43]Abril!$B$6</f>
        <v>26.374999999999996</v>
      </c>
      <c r="D47" s="11">
        <f>[43]Abril!$B$7</f>
        <v>24.737499999999997</v>
      </c>
      <c r="E47" s="11">
        <f>[43]Abril!$B$8</f>
        <v>25.154166666666669</v>
      </c>
      <c r="F47" s="11">
        <f>[43]Abril!$B$9</f>
        <v>23.979166666666668</v>
      </c>
      <c r="G47" s="11">
        <f>[43]Abril!$B$10</f>
        <v>20.324999999999999</v>
      </c>
      <c r="H47" s="11">
        <f>[43]Abril!$B$11</f>
        <v>20.220833333333328</v>
      </c>
      <c r="I47" s="11">
        <f>[43]Abril!$B$12</f>
        <v>20.837500000000002</v>
      </c>
      <c r="J47" s="11">
        <f>[43]Abril!$B$13</f>
        <v>21.483333333333334</v>
      </c>
      <c r="K47" s="11">
        <f>[43]Abril!$B$14</f>
        <v>23.183333333333334</v>
      </c>
      <c r="L47" s="11">
        <f>[43]Abril!$B$15</f>
        <v>23.320833333333329</v>
      </c>
      <c r="M47" s="11">
        <f>[43]Abril!$B$16</f>
        <v>24.295833333333334</v>
      </c>
      <c r="N47" s="11">
        <f>[43]Abril!$B$17</f>
        <v>24.483333333333334</v>
      </c>
      <c r="O47" s="11">
        <f>[43]Abril!$B$18</f>
        <v>24.537499999999998</v>
      </c>
      <c r="P47" s="11">
        <f>[43]Abril!$B$19</f>
        <v>25.633333333333336</v>
      </c>
      <c r="Q47" s="11">
        <f>[43]Abril!$B$20</f>
        <v>25.541666666666668</v>
      </c>
      <c r="R47" s="11">
        <f>[43]Abril!$B$21</f>
        <v>25.554166666666674</v>
      </c>
      <c r="S47" s="11">
        <f>[43]Abril!$B$22</f>
        <v>25.320833333333326</v>
      </c>
      <c r="T47" s="11">
        <f>[43]Abril!$B$23</f>
        <v>26.470833333333335</v>
      </c>
      <c r="U47" s="11">
        <f>[43]Abril!$B$24</f>
        <v>26.908333333333335</v>
      </c>
      <c r="V47" s="11">
        <f>[43]Abril!$B$25</f>
        <v>25.087500000000002</v>
      </c>
      <c r="W47" s="11">
        <f>[43]Abril!$B$26</f>
        <v>21.095833333333335</v>
      </c>
      <c r="X47" s="11">
        <f>[43]Abril!$B$27</f>
        <v>23.337500000000002</v>
      </c>
      <c r="Y47" s="11">
        <f>[43]Abril!$B$28</f>
        <v>25.104166666666668</v>
      </c>
      <c r="Z47" s="11">
        <f>[43]Abril!$B$29</f>
        <v>25.783333333333331</v>
      </c>
      <c r="AA47" s="11">
        <f>[43]Abril!$B$30</f>
        <v>26.308333333333326</v>
      </c>
      <c r="AB47" s="11">
        <f>[43]Abril!$B$31</f>
        <v>25.829166666666662</v>
      </c>
      <c r="AC47" s="11">
        <f>[43]Abril!$B$32</f>
        <v>23.879166666666666</v>
      </c>
      <c r="AD47" s="11">
        <f>[43]Abril!$B$33</f>
        <v>23.758333333333326</v>
      </c>
      <c r="AE47" s="11">
        <f>[43]Abril!$B$34</f>
        <v>25.029166666666665</v>
      </c>
      <c r="AF47" s="93">
        <f t="shared" si="1"/>
        <v>24.316666666666666</v>
      </c>
      <c r="AJ47" t="s">
        <v>47</v>
      </c>
    </row>
    <row r="48" spans="1:37" x14ac:dyDescent="0.2">
      <c r="A48" s="58" t="s">
        <v>44</v>
      </c>
      <c r="B48" s="11">
        <f>[44]Abril!$B$5</f>
        <v>25.974999999999998</v>
      </c>
      <c r="C48" s="11">
        <f>[44]Abril!$B$6</f>
        <v>26.704166666666669</v>
      </c>
      <c r="D48" s="11">
        <f>[44]Abril!$B$7</f>
        <v>23.820833333333329</v>
      </c>
      <c r="E48" s="11">
        <f>[44]Abril!$B$8</f>
        <v>25.045833333333338</v>
      </c>
      <c r="F48" s="11">
        <f>[44]Abril!$B$9</f>
        <v>24.879166666666666</v>
      </c>
      <c r="G48" s="11">
        <f>[44]Abril!$B$10</f>
        <v>20.587500000000002</v>
      </c>
      <c r="H48" s="11">
        <f>[44]Abril!$B$11</f>
        <v>20.233333333333334</v>
      </c>
      <c r="I48" s="11">
        <f>[44]Abril!$B$12</f>
        <v>22.337499999999995</v>
      </c>
      <c r="J48" s="11">
        <f>[44]Abril!$B$13</f>
        <v>23.033333333333335</v>
      </c>
      <c r="K48" s="11">
        <f>[44]Abril!$B$14</f>
        <v>24.94583333333334</v>
      </c>
      <c r="L48" s="11">
        <f>[44]Abril!$B$15</f>
        <v>23.333333333333329</v>
      </c>
      <c r="M48" s="11">
        <f>[44]Abril!$B$16</f>
        <v>24.120833333333337</v>
      </c>
      <c r="N48" s="11">
        <f>[44]Abril!$B$17</f>
        <v>24.937499999999996</v>
      </c>
      <c r="O48" s="11">
        <f>[44]Abril!$B$18</f>
        <v>24.95</v>
      </c>
      <c r="P48" s="11">
        <f>[44]Abril!$B$19</f>
        <v>25.304166666666664</v>
      </c>
      <c r="Q48" s="11">
        <f>[44]Abril!$B$20</f>
        <v>24.883333333333326</v>
      </c>
      <c r="R48" s="11">
        <f>[44]Abril!$B$21</f>
        <v>24.766666666666666</v>
      </c>
      <c r="S48" s="11">
        <f>[44]Abril!$B$22</f>
        <v>25.166666666666668</v>
      </c>
      <c r="T48" s="11">
        <f>[44]Abril!$B$23</f>
        <v>25.245833333333326</v>
      </c>
      <c r="U48" s="11">
        <f>[44]Abril!$B$24</f>
        <v>25.708333333333332</v>
      </c>
      <c r="V48" s="11">
        <f>[44]Abril!$B$25</f>
        <v>26.358333333333324</v>
      </c>
      <c r="W48" s="11">
        <f>[44]Abril!$B$26</f>
        <v>23.025000000000002</v>
      </c>
      <c r="X48" s="11">
        <f>[44]Abril!$B$27</f>
        <v>24.570833333333336</v>
      </c>
      <c r="Y48" s="11">
        <f>[44]Abril!$B$28</f>
        <v>24.737499999999997</v>
      </c>
      <c r="Z48" s="11">
        <f>[44]Abril!$B$29</f>
        <v>25.724999999999994</v>
      </c>
      <c r="AA48" s="11">
        <f>[44]Abril!$B$30</f>
        <v>26.087499999999995</v>
      </c>
      <c r="AB48" s="11">
        <f>[44]Abril!$B$31</f>
        <v>25.741666666666671</v>
      </c>
      <c r="AC48" s="11">
        <f>[44]Abril!$B$32</f>
        <v>24.108333333333334</v>
      </c>
      <c r="AD48" s="11">
        <f>[44]Abril!$B$33</f>
        <v>24.991666666666664</v>
      </c>
      <c r="AE48" s="11">
        <f>[44]Abril!$B$34</f>
        <v>25.158333333333342</v>
      </c>
      <c r="AF48" s="93">
        <f t="shared" si="1"/>
        <v>24.54944444444444</v>
      </c>
      <c r="AG48" s="12" t="s">
        <v>47</v>
      </c>
      <c r="AH48" s="12" t="s">
        <v>47</v>
      </c>
    </row>
    <row r="49" spans="1:36" x14ac:dyDescent="0.2">
      <c r="A49" s="58" t="s">
        <v>20</v>
      </c>
      <c r="B49" s="11">
        <f>[45]Abril!$B$5</f>
        <v>27.295833333333331</v>
      </c>
      <c r="C49" s="11">
        <f>[45]Abril!$B$6</f>
        <v>26.375</v>
      </c>
      <c r="D49" s="11">
        <f>[45]Abril!$B$7</f>
        <v>28.616666666666671</v>
      </c>
      <c r="E49" s="11">
        <f>[45]Abril!$B$8</f>
        <v>27.891666666666662</v>
      </c>
      <c r="F49" s="11">
        <f>[45]Abril!$B$9</f>
        <v>28.145833333333332</v>
      </c>
      <c r="G49" s="11">
        <f>[45]Abril!$B$10</f>
        <v>26.604166666666668</v>
      </c>
      <c r="H49" s="11">
        <f>[45]Abril!$B$11</f>
        <v>23.633333333333329</v>
      </c>
      <c r="I49" s="11">
        <f>[45]Abril!$B$12</f>
        <v>24.387500000000003</v>
      </c>
      <c r="J49" s="11">
        <f>[45]Abril!$B$13</f>
        <v>23.841666666666669</v>
      </c>
      <c r="K49" s="11">
        <f>[45]Abril!$B$14</f>
        <v>24.108333333333334</v>
      </c>
      <c r="L49" s="11">
        <f>[45]Abril!$B$15</f>
        <v>24.570833333333336</v>
      </c>
      <c r="M49" s="11">
        <f>[45]Abril!$B$16</f>
        <v>25.862500000000001</v>
      </c>
      <c r="N49" s="11">
        <f>[45]Abril!$B$17</f>
        <v>26.029166666666665</v>
      </c>
      <c r="O49" s="11">
        <f>[45]Abril!$B$18</f>
        <v>25.866666666666671</v>
      </c>
      <c r="P49" s="11">
        <f>[45]Abril!$B$19</f>
        <v>26.737500000000001</v>
      </c>
      <c r="Q49" s="11">
        <f>[45]Abril!$B$20</f>
        <v>26.995833333333337</v>
      </c>
      <c r="R49" s="11">
        <f>[45]Abril!$B$21</f>
        <v>27.479166666666668</v>
      </c>
      <c r="S49" s="11">
        <f>[45]Abril!$B$22</f>
        <v>27.479166666666671</v>
      </c>
      <c r="T49" s="11">
        <f>[45]Abril!$B$23</f>
        <v>26.787500000000005</v>
      </c>
      <c r="U49" s="11">
        <f>[45]Abril!$B$24</f>
        <v>27.3125</v>
      </c>
      <c r="V49" s="11">
        <f>[45]Abril!$B$25</f>
        <v>27.320833333333329</v>
      </c>
      <c r="W49" s="11">
        <f>[45]Abril!$B$26</f>
        <v>23.358333333333331</v>
      </c>
      <c r="X49" s="11">
        <f>[45]Abril!$B$27</f>
        <v>25.408333333333331</v>
      </c>
      <c r="Y49" s="11">
        <f>[45]Abril!$B$28</f>
        <v>26.895833333333339</v>
      </c>
      <c r="Z49" s="11">
        <f>[45]Abril!$B$29</f>
        <v>27.625</v>
      </c>
      <c r="AA49" s="11">
        <f>[45]Abril!$B$30</f>
        <v>27.854166666666661</v>
      </c>
      <c r="AB49" s="11">
        <f>[45]Abril!$B$31</f>
        <v>28.266666666666662</v>
      </c>
      <c r="AC49" s="11">
        <f>[45]Abril!$B$32</f>
        <v>25.720833333333331</v>
      </c>
      <c r="AD49" s="11">
        <f>[45]Abril!$B$33</f>
        <v>24.424999999999997</v>
      </c>
      <c r="AE49" s="11">
        <f>[45]Abril!$B$34</f>
        <v>25.504166666666663</v>
      </c>
      <c r="AF49" s="93">
        <f t="shared" si="1"/>
        <v>26.279999999999994</v>
      </c>
      <c r="AH49" s="12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4">AVERAGE(B5:B49)</f>
        <v>25.411305301316336</v>
      </c>
      <c r="C50" s="13">
        <f t="shared" si="4"/>
        <v>25.337556204212454</v>
      </c>
      <c r="D50" s="13">
        <f t="shared" si="4"/>
        <v>25.290884465712729</v>
      </c>
      <c r="E50" s="13">
        <f t="shared" si="4"/>
        <v>26.121129743049018</v>
      </c>
      <c r="F50" s="13">
        <f t="shared" si="4"/>
        <v>25.023469462935999</v>
      </c>
      <c r="G50" s="13">
        <f t="shared" si="4"/>
        <v>21.295680253623189</v>
      </c>
      <c r="H50" s="13">
        <f t="shared" si="4"/>
        <v>21.60555167259211</v>
      </c>
      <c r="I50" s="13">
        <f t="shared" si="4"/>
        <v>21.884484702797202</v>
      </c>
      <c r="J50" s="13">
        <f t="shared" si="4"/>
        <v>22.679285714285712</v>
      </c>
      <c r="K50" s="13">
        <f t="shared" si="4"/>
        <v>23.913738478809204</v>
      </c>
      <c r="L50" s="13">
        <f t="shared" si="4"/>
        <v>24.262956057422976</v>
      </c>
      <c r="M50" s="13">
        <f t="shared" si="4"/>
        <v>24.713428265575004</v>
      </c>
      <c r="N50" s="13">
        <f t="shared" si="4"/>
        <v>24.947080221861473</v>
      </c>
      <c r="O50" s="13">
        <f t="shared" si="4"/>
        <v>25.462075976107222</v>
      </c>
      <c r="P50" s="13">
        <f t="shared" si="4"/>
        <v>26.037250992063498</v>
      </c>
      <c r="Q50" s="13">
        <f t="shared" si="4"/>
        <v>25.971432900432898</v>
      </c>
      <c r="R50" s="13">
        <f t="shared" si="4"/>
        <v>25.48612176018425</v>
      </c>
      <c r="S50" s="13">
        <f t="shared" si="4"/>
        <v>25.467608585858589</v>
      </c>
      <c r="T50" s="13">
        <f t="shared" si="4"/>
        <v>26.464036649213988</v>
      </c>
      <c r="U50" s="13">
        <f t="shared" si="4"/>
        <v>27.077311313113995</v>
      </c>
      <c r="V50" s="13">
        <f t="shared" si="4"/>
        <v>25.12446830142482</v>
      </c>
      <c r="W50" s="13">
        <f t="shared" si="4"/>
        <v>22.527121748492124</v>
      </c>
      <c r="X50" s="13">
        <f t="shared" si="4"/>
        <v>24.758397037744864</v>
      </c>
      <c r="Y50" s="13">
        <f t="shared" si="4"/>
        <v>26.008630703132969</v>
      </c>
      <c r="Z50" s="13">
        <f t="shared" si="4"/>
        <v>26.449336253238961</v>
      </c>
      <c r="AA50" s="13">
        <f t="shared" si="4"/>
        <v>26.622921203192945</v>
      </c>
      <c r="AB50" s="13">
        <f t="shared" si="4"/>
        <v>25.788563127420591</v>
      </c>
      <c r="AC50" s="13">
        <f t="shared" si="4"/>
        <v>23.923739645155457</v>
      </c>
      <c r="AD50" s="13">
        <f t="shared" si="4"/>
        <v>23.620088013838011</v>
      </c>
      <c r="AE50" s="13">
        <f t="shared" si="4"/>
        <v>24.512487922779066</v>
      </c>
      <c r="AF50" s="92">
        <f>AVERAGE(AF5:AF49)</f>
        <v>24.775764919209276</v>
      </c>
      <c r="AH50" s="5" t="s">
        <v>47</v>
      </c>
      <c r="AI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  <c r="AJ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90"/>
      <c r="AF52" s="88"/>
      <c r="AH52" s="1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  <c r="AH56" t="s">
        <v>47</v>
      </c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</row>
    <row r="59" spans="1:36" x14ac:dyDescent="0.2">
      <c r="AH59" s="12" t="s">
        <v>47</v>
      </c>
    </row>
    <row r="60" spans="1:36" x14ac:dyDescent="0.2">
      <c r="N60" s="2" t="s">
        <v>47</v>
      </c>
      <c r="AD60" s="2" t="s">
        <v>47</v>
      </c>
    </row>
    <row r="61" spans="1:36" x14ac:dyDescent="0.2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2" t="s">
        <v>47</v>
      </c>
    </row>
    <row r="62" spans="1:36" x14ac:dyDescent="0.2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2" t="s">
        <v>47</v>
      </c>
      <c r="W62" s="2" t="s">
        <v>47</v>
      </c>
      <c r="Y62" s="2" t="s">
        <v>47</v>
      </c>
      <c r="AF62" s="7" t="s">
        <v>47</v>
      </c>
    </row>
    <row r="63" spans="1:36" x14ac:dyDescent="0.2">
      <c r="Z63" s="2" t="s">
        <v>47</v>
      </c>
      <c r="AE63" s="2" t="s">
        <v>47</v>
      </c>
    </row>
    <row r="64" spans="1:36" x14ac:dyDescent="0.2">
      <c r="AB64" s="2" t="s">
        <v>47</v>
      </c>
    </row>
    <row r="65" spans="9:32" x14ac:dyDescent="0.2">
      <c r="AF65" s="7" t="s">
        <v>47</v>
      </c>
    </row>
    <row r="67" spans="9:32" x14ac:dyDescent="0.2">
      <c r="I67" s="2" t="s">
        <v>47</v>
      </c>
    </row>
    <row r="70" spans="9:32" x14ac:dyDescent="0.2">
      <c r="AE70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abSelected="1" zoomScale="90" zoomScaleNormal="90" workbookViewId="0">
      <selection activeCell="AI66" sqref="AI66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45" t="s">
        <v>30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69"/>
    </row>
    <row r="2" spans="1:34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04"/>
    </row>
    <row r="3" spans="1:34" s="5" customFormat="1" ht="20.100000000000001" customHeight="1" x14ac:dyDescent="0.2">
      <c r="A3" s="148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75">
        <v>30</v>
      </c>
      <c r="AF3" s="122" t="s">
        <v>39</v>
      </c>
      <c r="AG3" s="106" t="s">
        <v>37</v>
      </c>
      <c r="AH3" s="114" t="s">
        <v>225</v>
      </c>
    </row>
    <row r="4" spans="1:34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8" t="s">
        <v>35</v>
      </c>
      <c r="AG4" s="107" t="s">
        <v>35</v>
      </c>
      <c r="AH4" s="103" t="s">
        <v>35</v>
      </c>
    </row>
    <row r="5" spans="1:34" s="5" customFormat="1" x14ac:dyDescent="0.2">
      <c r="A5" s="58" t="s">
        <v>40</v>
      </c>
      <c r="B5" s="126">
        <f>[1]Abril!$K$5</f>
        <v>0</v>
      </c>
      <c r="C5" s="126">
        <f>[1]Abril!$K$6</f>
        <v>0</v>
      </c>
      <c r="D5" s="126">
        <f>[1]Abril!$K$7</f>
        <v>21</v>
      </c>
      <c r="E5" s="126">
        <f>[1]Abril!$K$8</f>
        <v>0.2</v>
      </c>
      <c r="F5" s="126">
        <f>[1]Abril!$K$9</f>
        <v>1.6</v>
      </c>
      <c r="G5" s="126">
        <f>[1]Abril!$K$10</f>
        <v>43.6</v>
      </c>
      <c r="H5" s="126">
        <f>[1]Abril!$K$11</f>
        <v>2</v>
      </c>
      <c r="I5" s="126">
        <f>[1]Abril!$K$12</f>
        <v>0</v>
      </c>
      <c r="J5" s="126">
        <f>[1]Abril!$K$13</f>
        <v>0</v>
      </c>
      <c r="K5" s="126">
        <f>[1]Abril!$K$14</f>
        <v>0</v>
      </c>
      <c r="L5" s="126">
        <f>[1]Abril!$K$15</f>
        <v>0</v>
      </c>
      <c r="M5" s="126">
        <f>[1]Abril!$K$16</f>
        <v>0</v>
      </c>
      <c r="N5" s="126">
        <f>[1]Abril!$K$17</f>
        <v>0.4</v>
      </c>
      <c r="O5" s="126">
        <f>[1]Abril!$K$18</f>
        <v>0</v>
      </c>
      <c r="P5" s="126">
        <f>[1]Abril!$K$19</f>
        <v>41.2</v>
      </c>
      <c r="Q5" s="126">
        <f>[1]Abril!$K$20</f>
        <v>0</v>
      </c>
      <c r="R5" s="126">
        <f>[1]Abril!$K$21</f>
        <v>0</v>
      </c>
      <c r="S5" s="126">
        <f>[1]Abril!$K$22</f>
        <v>0</v>
      </c>
      <c r="T5" s="126">
        <f>[1]Abril!$K$23</f>
        <v>0</v>
      </c>
      <c r="U5" s="126">
        <f>[1]Abril!$K$24</f>
        <v>0</v>
      </c>
      <c r="V5" s="126">
        <f>[1]Abril!$K$25</f>
        <v>0</v>
      </c>
      <c r="W5" s="126">
        <f>[1]Abril!$K$26</f>
        <v>17.8</v>
      </c>
      <c r="X5" s="126">
        <f>[1]Abril!$K$27</f>
        <v>0</v>
      </c>
      <c r="Y5" s="126">
        <f>[1]Abril!$K$28</f>
        <v>0</v>
      </c>
      <c r="Z5" s="126">
        <f>[1]Abril!$K$29</f>
        <v>12</v>
      </c>
      <c r="AA5" s="126">
        <f>[1]Abril!$K$30</f>
        <v>0</v>
      </c>
      <c r="AB5" s="126">
        <f>[1]Abril!$K$31</f>
        <v>0</v>
      </c>
      <c r="AC5" s="126">
        <f>[1]Abril!$K$32</f>
        <v>31.2</v>
      </c>
      <c r="AD5" s="126">
        <f>[1]Abril!$K$33</f>
        <v>0.4</v>
      </c>
      <c r="AE5" s="126">
        <f>[1]Abril!$K$34</f>
        <v>0</v>
      </c>
      <c r="AF5" s="15">
        <f>SUM(B5:AE5)</f>
        <v>171.4</v>
      </c>
      <c r="AG5" s="16">
        <f>MAX(B5:AE5)</f>
        <v>43.6</v>
      </c>
      <c r="AH5" s="67">
        <f>COUNTIF(B5:AE5,"=0,0")</f>
        <v>19</v>
      </c>
    </row>
    <row r="6" spans="1:34" x14ac:dyDescent="0.2">
      <c r="A6" s="58" t="s">
        <v>0</v>
      </c>
      <c r="B6" s="11">
        <f>[2]Abril!$K$5</f>
        <v>0</v>
      </c>
      <c r="C6" s="11">
        <f>[2]Abril!$K$6</f>
        <v>0</v>
      </c>
      <c r="D6" s="11">
        <f>[2]Abril!$K$7</f>
        <v>0</v>
      </c>
      <c r="E6" s="11">
        <f>[2]Abril!$K$8</f>
        <v>0</v>
      </c>
      <c r="F6" s="11">
        <f>[2]Abril!$K$9</f>
        <v>0</v>
      </c>
      <c r="G6" s="11">
        <f>[2]Abril!$K$10</f>
        <v>0</v>
      </c>
      <c r="H6" s="11">
        <f>[2]Abril!$K$11</f>
        <v>0</v>
      </c>
      <c r="I6" s="11">
        <f>[2]Abril!$K$12</f>
        <v>0</v>
      </c>
      <c r="J6" s="11">
        <f>[2]Abril!$K$13</f>
        <v>0</v>
      </c>
      <c r="K6" s="11">
        <f>[2]Abril!$K$14</f>
        <v>0</v>
      </c>
      <c r="L6" s="11">
        <f>[2]Abril!$K$15</f>
        <v>0</v>
      </c>
      <c r="M6" s="11">
        <f>[2]Abril!$K$16</f>
        <v>0</v>
      </c>
      <c r="N6" s="11">
        <f>[2]Abril!$K$17</f>
        <v>0</v>
      </c>
      <c r="O6" s="11">
        <f>[2]Abril!$K$18</f>
        <v>0</v>
      </c>
      <c r="P6" s="11">
        <f>[2]Abril!$K$19</f>
        <v>0</v>
      </c>
      <c r="Q6" s="11">
        <f>[2]Abril!$K$20</f>
        <v>0</v>
      </c>
      <c r="R6" s="11">
        <f>[2]Abril!$K$21</f>
        <v>0</v>
      </c>
      <c r="S6" s="11">
        <f>[2]Abril!$K$22</f>
        <v>0</v>
      </c>
      <c r="T6" s="11">
        <f>[2]Abril!$K$23</f>
        <v>0</v>
      </c>
      <c r="U6" s="11">
        <f>[2]Abril!$K$24</f>
        <v>0</v>
      </c>
      <c r="V6" s="11">
        <f>[2]Abril!$K$25</f>
        <v>0</v>
      </c>
      <c r="W6" s="11">
        <f>[2]Abril!$K$26</f>
        <v>0</v>
      </c>
      <c r="X6" s="11">
        <f>[2]Abril!$K$27</f>
        <v>0</v>
      </c>
      <c r="Y6" s="11">
        <f>[2]Abril!$K$28</f>
        <v>0</v>
      </c>
      <c r="Z6" s="11">
        <f>[2]Abril!$K$29</f>
        <v>0</v>
      </c>
      <c r="AA6" s="11">
        <f>[2]Abril!$K$30</f>
        <v>0</v>
      </c>
      <c r="AB6" s="11">
        <f>[2]Abril!$K$31</f>
        <v>0</v>
      </c>
      <c r="AC6" s="11">
        <f>[2]Abril!$K$32</f>
        <v>0</v>
      </c>
      <c r="AD6" s="11">
        <f>[2]Abril!$K$33</f>
        <v>0</v>
      </c>
      <c r="AE6" s="11">
        <f>[2]Abril!$K$34</f>
        <v>0</v>
      </c>
      <c r="AF6" s="15">
        <f>SUM(B6:AE6)</f>
        <v>0</v>
      </c>
      <c r="AG6" s="16">
        <f>MAX(B6:AE6)</f>
        <v>0</v>
      </c>
      <c r="AH6" s="67">
        <f>COUNTIF(B6:AE6,"=0,0")</f>
        <v>30</v>
      </c>
    </row>
    <row r="7" spans="1:34" x14ac:dyDescent="0.2">
      <c r="A7" s="58" t="s">
        <v>104</v>
      </c>
      <c r="B7" s="11">
        <f>[3]Abril!$K$5</f>
        <v>0</v>
      </c>
      <c r="C7" s="11">
        <f>[3]Abril!$K$6</f>
        <v>0</v>
      </c>
      <c r="D7" s="11">
        <f>[3]Abril!$K$7</f>
        <v>0</v>
      </c>
      <c r="E7" s="11">
        <f>[3]Abril!$K$8</f>
        <v>0</v>
      </c>
      <c r="F7" s="11">
        <f>[3]Abril!$K$9</f>
        <v>10</v>
      </c>
      <c r="G7" s="11">
        <f>[3]Abril!$K$10</f>
        <v>1.8</v>
      </c>
      <c r="H7" s="11">
        <f>[3]Abril!$K$11</f>
        <v>0</v>
      </c>
      <c r="I7" s="11">
        <f>[3]Abril!$K$12</f>
        <v>0</v>
      </c>
      <c r="J7" s="11">
        <f>[3]Abril!$K$13</f>
        <v>0</v>
      </c>
      <c r="K7" s="11">
        <f>[3]Abril!$K$14</f>
        <v>0</v>
      </c>
      <c r="L7" s="11">
        <f>[3]Abril!$K$15</f>
        <v>0</v>
      </c>
      <c r="M7" s="11">
        <f>[3]Abril!$K$16</f>
        <v>0</v>
      </c>
      <c r="N7" s="11">
        <f>[3]Abril!$K$17</f>
        <v>1.4</v>
      </c>
      <c r="O7" s="11">
        <f>[3]Abril!$K$18</f>
        <v>1.2</v>
      </c>
      <c r="P7" s="11">
        <f>[3]Abril!$K$19</f>
        <v>0</v>
      </c>
      <c r="Q7" s="11">
        <f>[3]Abril!$K$20</f>
        <v>0</v>
      </c>
      <c r="R7" s="11">
        <f>[3]Abril!$K$21</f>
        <v>0</v>
      </c>
      <c r="S7" s="11">
        <f>[3]Abril!$K$22</f>
        <v>0</v>
      </c>
      <c r="T7" s="11">
        <f>[3]Abril!$K$23</f>
        <v>0</v>
      </c>
      <c r="U7" s="11">
        <f>[3]Abril!$K$24</f>
        <v>0</v>
      </c>
      <c r="V7" s="11">
        <f>[3]Abril!$K$25</f>
        <v>10.4</v>
      </c>
      <c r="W7" s="11">
        <f>[3]Abril!$K$26</f>
        <v>5</v>
      </c>
      <c r="X7" s="11">
        <f>[3]Abril!$K$27</f>
        <v>0</v>
      </c>
      <c r="Y7" s="11">
        <f>[3]Abril!$K$28</f>
        <v>0</v>
      </c>
      <c r="Z7" s="11">
        <f>[3]Abril!$K$29</f>
        <v>0</v>
      </c>
      <c r="AA7" s="11">
        <f>[3]Abril!$K$30</f>
        <v>0</v>
      </c>
      <c r="AB7" s="11">
        <f>[3]Abril!$K$31</f>
        <v>0</v>
      </c>
      <c r="AC7" s="11">
        <f>[3]Abril!$K$32</f>
        <v>0</v>
      </c>
      <c r="AD7" s="11">
        <f>[3]Abril!$K$33</f>
        <v>0</v>
      </c>
      <c r="AE7" s="11">
        <f>[3]Abril!$K$34</f>
        <v>0</v>
      </c>
      <c r="AF7" s="15">
        <f>SUM(B7:AE7)</f>
        <v>29.8</v>
      </c>
      <c r="AG7" s="16">
        <f>MAX(B7:AE7)</f>
        <v>10.4</v>
      </c>
      <c r="AH7" s="67">
        <f>COUNTIF(B7:AE7,"=0,0")</f>
        <v>24</v>
      </c>
    </row>
    <row r="8" spans="1:34" x14ac:dyDescent="0.2">
      <c r="A8" s="58" t="s">
        <v>1</v>
      </c>
      <c r="B8" s="11">
        <f>[4]Abril!$K$5</f>
        <v>0</v>
      </c>
      <c r="C8" s="11">
        <f>[4]Abril!$K$6</f>
        <v>0</v>
      </c>
      <c r="D8" s="11">
        <f>[4]Abril!$K$7</f>
        <v>0</v>
      </c>
      <c r="E8" s="11">
        <f>[4]Abril!$K$8</f>
        <v>0</v>
      </c>
      <c r="F8" s="11">
        <f>[4]Abril!$K$9</f>
        <v>34</v>
      </c>
      <c r="G8" s="11">
        <f>[4]Abril!$K$10</f>
        <v>3.2</v>
      </c>
      <c r="H8" s="11">
        <f>[4]Abril!$K$11</f>
        <v>0</v>
      </c>
      <c r="I8" s="11">
        <f>[4]Abril!$K$12</f>
        <v>0</v>
      </c>
      <c r="J8" s="11">
        <f>[4]Abril!$K$13</f>
        <v>0</v>
      </c>
      <c r="K8" s="11">
        <f>[4]Abril!$K$14</f>
        <v>0</v>
      </c>
      <c r="L8" s="11">
        <f>[4]Abril!$K$15</f>
        <v>0</v>
      </c>
      <c r="M8" s="11">
        <f>[4]Abril!$K$16</f>
        <v>0</v>
      </c>
      <c r="N8" s="11">
        <f>[4]Abril!$K$17</f>
        <v>0</v>
      </c>
      <c r="O8" s="11">
        <f>[4]Abril!$K$18</f>
        <v>0</v>
      </c>
      <c r="P8" s="11">
        <f>[4]Abril!$K$19</f>
        <v>0</v>
      </c>
      <c r="Q8" s="11">
        <f>[4]Abril!$K$20</f>
        <v>0</v>
      </c>
      <c r="R8" s="11">
        <f>[4]Abril!$K$21</f>
        <v>0</v>
      </c>
      <c r="S8" s="11">
        <f>[4]Abril!$K$22</f>
        <v>0</v>
      </c>
      <c r="T8" s="11">
        <f>[4]Abril!$K$23</f>
        <v>0</v>
      </c>
      <c r="U8" s="11">
        <f>[4]Abril!$K$24</f>
        <v>0</v>
      </c>
      <c r="V8" s="11">
        <f>[4]Abril!$K$25</f>
        <v>24.6</v>
      </c>
      <c r="W8" s="11">
        <f>[4]Abril!$K$26</f>
        <v>4.5999999999999996</v>
      </c>
      <c r="X8" s="11">
        <f>[4]Abril!$K$27</f>
        <v>0</v>
      </c>
      <c r="Y8" s="11">
        <f>[4]Abril!$K$28</f>
        <v>0</v>
      </c>
      <c r="Z8" s="11">
        <f>[4]Abril!$K$29</f>
        <v>0</v>
      </c>
      <c r="AA8" s="11">
        <f>[4]Abril!$K$30</f>
        <v>0</v>
      </c>
      <c r="AB8" s="11">
        <f>[4]Abril!$K$31</f>
        <v>8.1999999999999993</v>
      </c>
      <c r="AC8" s="11">
        <f>[4]Abril!$K$32</f>
        <v>0.2</v>
      </c>
      <c r="AD8" s="11">
        <f>[4]Abril!$K$33</f>
        <v>0</v>
      </c>
      <c r="AE8" s="11">
        <f>[4]Abril!$K$34</f>
        <v>24.6</v>
      </c>
      <c r="AF8" s="15">
        <f>SUM(B8:AE8)</f>
        <v>99.4</v>
      </c>
      <c r="AG8" s="16">
        <f>MAX(B8:AE8)</f>
        <v>34</v>
      </c>
      <c r="AH8" s="67">
        <f>COUNTIF(B8:AE8,"=0,0")</f>
        <v>23</v>
      </c>
    </row>
    <row r="9" spans="1:34" x14ac:dyDescent="0.2">
      <c r="A9" s="58" t="s">
        <v>167</v>
      </c>
      <c r="B9" s="11">
        <f>[5]Abril!$K$5</f>
        <v>9.8000000000000007</v>
      </c>
      <c r="C9" s="11">
        <f>[5]Abril!$K$6</f>
        <v>3.0000000000000004</v>
      </c>
      <c r="D9" s="11">
        <f>[5]Abril!$K$7</f>
        <v>1.4000000000000001</v>
      </c>
      <c r="E9" s="11">
        <f>[5]Abril!$K$8</f>
        <v>0</v>
      </c>
      <c r="F9" s="11">
        <f>[5]Abril!$K$9</f>
        <v>50.600000000000009</v>
      </c>
      <c r="G9" s="11">
        <f>[5]Abril!$K$10</f>
        <v>7</v>
      </c>
      <c r="H9" s="11">
        <f>[5]Abril!$K$11</f>
        <v>0</v>
      </c>
      <c r="I9" s="11">
        <f>[5]Abril!$K$12</f>
        <v>0</v>
      </c>
      <c r="J9" s="11">
        <f>[5]Abril!$K$13</f>
        <v>0</v>
      </c>
      <c r="K9" s="11">
        <f>[5]Abril!$K$14</f>
        <v>0</v>
      </c>
      <c r="L9" s="11">
        <f>[5]Abril!$K$15</f>
        <v>0</v>
      </c>
      <c r="M9" s="11">
        <f>[5]Abril!$K$16</f>
        <v>0</v>
      </c>
      <c r="N9" s="11">
        <f>[5]Abril!$K$17</f>
        <v>15.4</v>
      </c>
      <c r="O9" s="11">
        <f>[5]Abril!$K$18</f>
        <v>2</v>
      </c>
      <c r="P9" s="11">
        <f>[5]Abril!$K$19</f>
        <v>0</v>
      </c>
      <c r="Q9" s="11">
        <f>[5]Abril!$K$20</f>
        <v>0.4</v>
      </c>
      <c r="R9" s="11">
        <f>[5]Abril!$K$21</f>
        <v>2.2000000000000002</v>
      </c>
      <c r="S9" s="11">
        <f>[5]Abril!$K$22</f>
        <v>0</v>
      </c>
      <c r="T9" s="11">
        <f>[5]Abril!$K$23</f>
        <v>0</v>
      </c>
      <c r="U9" s="11">
        <f>[5]Abril!$K$24</f>
        <v>0</v>
      </c>
      <c r="V9" s="11">
        <f>[5]Abril!$K$25</f>
        <v>33.400000000000006</v>
      </c>
      <c r="W9" s="11">
        <f>[5]Abril!$K$26</f>
        <v>17.599999999999998</v>
      </c>
      <c r="X9" s="11">
        <f>[5]Abril!$K$27</f>
        <v>0</v>
      </c>
      <c r="Y9" s="11">
        <f>[5]Abril!$K$28</f>
        <v>0</v>
      </c>
      <c r="Z9" s="11">
        <f>[5]Abril!$K$29</f>
        <v>0</v>
      </c>
      <c r="AA9" s="11">
        <f>[5]Abril!$K$30</f>
        <v>1.8</v>
      </c>
      <c r="AB9" s="11">
        <f>[5]Abril!$K$31</f>
        <v>1.6</v>
      </c>
      <c r="AC9" s="11">
        <f>[5]Abril!$K$32</f>
        <v>11</v>
      </c>
      <c r="AD9" s="11">
        <f>[5]Abril!$K$33</f>
        <v>0.2</v>
      </c>
      <c r="AE9" s="11">
        <f>[5]Abril!$K$34</f>
        <v>2.4</v>
      </c>
      <c r="AF9" s="15">
        <f>SUM(B9:AE9)</f>
        <v>159.80000000000004</v>
      </c>
      <c r="AG9" s="16">
        <f>MAX(B9:AE9)</f>
        <v>50.600000000000009</v>
      </c>
      <c r="AH9" s="67">
        <f>COUNTIF(B9:AE9,"=0,0")</f>
        <v>14</v>
      </c>
    </row>
    <row r="10" spans="1:34" x14ac:dyDescent="0.2">
      <c r="A10" s="58" t="s">
        <v>111</v>
      </c>
      <c r="B10" s="11" t="str">
        <f>[6]Abril!$K$5</f>
        <v>*</v>
      </c>
      <c r="C10" s="11" t="str">
        <f>[6]Abril!$K$6</f>
        <v>*</v>
      </c>
      <c r="D10" s="11" t="str">
        <f>[6]Abril!$K$7</f>
        <v>*</v>
      </c>
      <c r="E10" s="11" t="str">
        <f>[6]Abril!$K$8</f>
        <v>*</v>
      </c>
      <c r="F10" s="11" t="str">
        <f>[6]Abril!$K$9</f>
        <v>*</v>
      </c>
      <c r="G10" s="11" t="str">
        <f>[6]Abril!$K$10</f>
        <v>*</v>
      </c>
      <c r="H10" s="11" t="str">
        <f>[6]Abril!$K$11</f>
        <v>*</v>
      </c>
      <c r="I10" s="11" t="str">
        <f>[6]Abril!$K$12</f>
        <v>*</v>
      </c>
      <c r="J10" s="11" t="str">
        <f>[6]Abril!$K$13</f>
        <v>*</v>
      </c>
      <c r="K10" s="11" t="str">
        <f>[6]Abril!$K$14</f>
        <v>*</v>
      </c>
      <c r="L10" s="11" t="str">
        <f>[6]Abril!$K$15</f>
        <v>*</v>
      </c>
      <c r="M10" s="11" t="str">
        <f>[6]Abril!$K$16</f>
        <v>*</v>
      </c>
      <c r="N10" s="11" t="str">
        <f>[6]Abril!$K$17</f>
        <v>*</v>
      </c>
      <c r="O10" s="11" t="str">
        <f>[6]Abril!$K$18</f>
        <v>*</v>
      </c>
      <c r="P10" s="11" t="str">
        <f>[6]Abril!$K$19</f>
        <v>*</v>
      </c>
      <c r="Q10" s="11" t="str">
        <f>[6]Abril!$K$20</f>
        <v>*</v>
      </c>
      <c r="R10" s="11" t="str">
        <f>[6]Abril!$K$21</f>
        <v>*</v>
      </c>
      <c r="S10" s="11" t="str">
        <f>[6]Abril!$K$22</f>
        <v>*</v>
      </c>
      <c r="T10" s="11" t="str">
        <f>[6]Abril!$K$23</f>
        <v>*</v>
      </c>
      <c r="U10" s="11" t="str">
        <f>[6]Abril!$K$24</f>
        <v>*</v>
      </c>
      <c r="V10" s="11" t="str">
        <f>[6]Abril!$K$25</f>
        <v>*</v>
      </c>
      <c r="W10" s="11" t="str">
        <f>[6]Abril!$K$26</f>
        <v>*</v>
      </c>
      <c r="X10" s="11" t="str">
        <f>[6]Abril!$K$27</f>
        <v>*</v>
      </c>
      <c r="Y10" s="11" t="str">
        <f>[6]Abril!$K$28</f>
        <v>*</v>
      </c>
      <c r="Z10" s="11" t="str">
        <f>[6]Abril!$K$29</f>
        <v>*</v>
      </c>
      <c r="AA10" s="11" t="str">
        <f>[6]Abril!$K$30</f>
        <v>*</v>
      </c>
      <c r="AB10" s="11" t="str">
        <f>[6]Abril!$K$31</f>
        <v>*</v>
      </c>
      <c r="AC10" s="11" t="str">
        <f>[6]Abril!$K$32</f>
        <v>*</v>
      </c>
      <c r="AD10" s="11" t="str">
        <f>[6]Abril!$K$33</f>
        <v>*</v>
      </c>
      <c r="AE10" s="11" t="str">
        <f>[6]Abril!$K$34</f>
        <v>*</v>
      </c>
      <c r="AF10" s="15" t="s">
        <v>226</v>
      </c>
      <c r="AG10" s="16" t="s">
        <v>226</v>
      </c>
      <c r="AH10" s="67" t="s">
        <v>226</v>
      </c>
    </row>
    <row r="11" spans="1:34" x14ac:dyDescent="0.2">
      <c r="A11" s="58" t="s">
        <v>64</v>
      </c>
      <c r="B11" s="11">
        <f>[7]Abril!$K$5</f>
        <v>0</v>
      </c>
      <c r="C11" s="11">
        <f>[7]Abril!$K$6</f>
        <v>0</v>
      </c>
      <c r="D11" s="11">
        <f>[7]Abril!$K$7</f>
        <v>0</v>
      </c>
      <c r="E11" s="11">
        <f>[7]Abril!$K$8</f>
        <v>0</v>
      </c>
      <c r="F11" s="11">
        <f>[7]Abril!$K$9</f>
        <v>0.2</v>
      </c>
      <c r="G11" s="11">
        <f>[7]Abril!$K$10</f>
        <v>0.8</v>
      </c>
      <c r="H11" s="11">
        <f>[7]Abril!$K$11</f>
        <v>0</v>
      </c>
      <c r="I11" s="11">
        <f>[7]Abril!$K$12</f>
        <v>0</v>
      </c>
      <c r="J11" s="11">
        <f>[7]Abril!$K$13</f>
        <v>0.2</v>
      </c>
      <c r="K11" s="11">
        <f>[7]Abril!$K$14</f>
        <v>0</v>
      </c>
      <c r="L11" s="11">
        <f>[7]Abril!$K$15</f>
        <v>0</v>
      </c>
      <c r="M11" s="11">
        <f>[7]Abril!$K$16</f>
        <v>0</v>
      </c>
      <c r="N11" s="11">
        <f>[7]Abril!$K$17</f>
        <v>0</v>
      </c>
      <c r="O11" s="11">
        <f>[7]Abril!$K$18</f>
        <v>0</v>
      </c>
      <c r="P11" s="11">
        <f>[7]Abril!$K$19</f>
        <v>0</v>
      </c>
      <c r="Q11" s="11">
        <f>[7]Abril!$K$20</f>
        <v>0</v>
      </c>
      <c r="R11" s="11">
        <f>[7]Abril!$K$21</f>
        <v>0</v>
      </c>
      <c r="S11" s="11">
        <f>[7]Abril!$K$22</f>
        <v>0</v>
      </c>
      <c r="T11" s="11">
        <f>[7]Abril!$K$23</f>
        <v>0</v>
      </c>
      <c r="U11" s="11">
        <f>[7]Abril!$K$24</f>
        <v>0</v>
      </c>
      <c r="V11" s="11">
        <f>[7]Abril!$K$25</f>
        <v>0</v>
      </c>
      <c r="W11" s="11" t="str">
        <f>[7]Abril!$K$26</f>
        <v>*</v>
      </c>
      <c r="X11" s="11">
        <f>[7]Abril!$K$27</f>
        <v>0</v>
      </c>
      <c r="Y11" s="11">
        <f>[7]Abril!$K$28</f>
        <v>0</v>
      </c>
      <c r="Z11" s="11">
        <f>[7]Abril!$K$29</f>
        <v>0</v>
      </c>
      <c r="AA11" s="11">
        <f>[7]Abril!$K$30</f>
        <v>0</v>
      </c>
      <c r="AB11" s="11">
        <f>[7]Abril!$K$31</f>
        <v>1.2</v>
      </c>
      <c r="AC11" s="11">
        <f>[7]Abril!$K$32</f>
        <v>1.4</v>
      </c>
      <c r="AD11" s="11">
        <f>[7]Abril!$K$33</f>
        <v>0</v>
      </c>
      <c r="AE11" s="11">
        <f>[7]Abril!$K$34</f>
        <v>0</v>
      </c>
      <c r="AF11" s="15">
        <f t="shared" ref="AF11:AF21" si="1">SUM(B11:AE11)</f>
        <v>3.8</v>
      </c>
      <c r="AG11" s="16">
        <f t="shared" ref="AG11:AG21" si="2">MAX(B11:AE11)</f>
        <v>1.4</v>
      </c>
      <c r="AH11" s="67">
        <f t="shared" ref="AH11:AH20" si="3">COUNTIF(B11:AE11,"=0,0")</f>
        <v>24</v>
      </c>
    </row>
    <row r="12" spans="1:34" x14ac:dyDescent="0.2">
      <c r="A12" s="58" t="s">
        <v>41</v>
      </c>
      <c r="B12" s="11">
        <f>[8]Abril!$K$5</f>
        <v>30.599999999999994</v>
      </c>
      <c r="C12" s="11">
        <f>[8]Abril!$K$6</f>
        <v>6.6000000000000005</v>
      </c>
      <c r="D12" s="11">
        <f>[8]Abril!$K$7</f>
        <v>25.400000000000002</v>
      </c>
      <c r="E12" s="11">
        <f>[8]Abril!$K$8</f>
        <v>0</v>
      </c>
      <c r="F12" s="11">
        <f>[8]Abril!$K$9</f>
        <v>27.199999999999996</v>
      </c>
      <c r="G12" s="11">
        <f>[8]Abril!$K$10</f>
        <v>5.0000000000000009</v>
      </c>
      <c r="H12" s="11">
        <f>[8]Abril!$K$11</f>
        <v>0.2</v>
      </c>
      <c r="I12" s="11">
        <f>[8]Abril!$K$12</f>
        <v>0.2</v>
      </c>
      <c r="J12" s="11">
        <f>[8]Abril!$K$13</f>
        <v>0.2</v>
      </c>
      <c r="K12" s="11">
        <f>[8]Abril!$K$14</f>
        <v>0.2</v>
      </c>
      <c r="L12" s="11">
        <f>[8]Abril!$K$15</f>
        <v>0</v>
      </c>
      <c r="M12" s="11">
        <f>[8]Abril!$K$16</f>
        <v>0</v>
      </c>
      <c r="N12" s="11">
        <f>[8]Abril!$K$17</f>
        <v>0</v>
      </c>
      <c r="O12" s="11">
        <f>[8]Abril!$K$18</f>
        <v>28.8</v>
      </c>
      <c r="P12" s="11">
        <f>[8]Abril!$K$19</f>
        <v>0.2</v>
      </c>
      <c r="Q12" s="11">
        <f>[8]Abril!$K$20</f>
        <v>0</v>
      </c>
      <c r="R12" s="11">
        <f>[8]Abril!$K$21</f>
        <v>0</v>
      </c>
      <c r="S12" s="11">
        <f>[8]Abril!$K$22</f>
        <v>0.2</v>
      </c>
      <c r="T12" s="11">
        <f>[8]Abril!$K$23</f>
        <v>0</v>
      </c>
      <c r="U12" s="11">
        <f>[8]Abril!$K$24</f>
        <v>0</v>
      </c>
      <c r="V12" s="11">
        <f>[8]Abril!$K$25</f>
        <v>28.4</v>
      </c>
      <c r="W12" s="11">
        <f>[8]Abril!$K$26</f>
        <v>40.6</v>
      </c>
      <c r="X12" s="11">
        <f>[8]Abril!$K$27</f>
        <v>0</v>
      </c>
      <c r="Y12" s="11">
        <f>[8]Abril!$K$28</f>
        <v>0</v>
      </c>
      <c r="Z12" s="11">
        <f>[8]Abril!$K$29</f>
        <v>0</v>
      </c>
      <c r="AA12" s="11">
        <f>[8]Abril!$K$30</f>
        <v>0</v>
      </c>
      <c r="AB12" s="11">
        <f>[8]Abril!$K$31</f>
        <v>14.799999999999999</v>
      </c>
      <c r="AC12" s="11">
        <f>[8]Abril!$K$32</f>
        <v>0.8</v>
      </c>
      <c r="AD12" s="11">
        <f>[8]Abril!$K$33</f>
        <v>0.2</v>
      </c>
      <c r="AE12" s="11">
        <f>[8]Abril!$K$34</f>
        <v>22.4</v>
      </c>
      <c r="AF12" s="15">
        <f t="shared" si="1"/>
        <v>232</v>
      </c>
      <c r="AG12" s="16">
        <f t="shared" si="2"/>
        <v>40.6</v>
      </c>
      <c r="AH12" s="67">
        <f t="shared" si="3"/>
        <v>12</v>
      </c>
    </row>
    <row r="13" spans="1:34" x14ac:dyDescent="0.2">
      <c r="A13" s="58" t="s">
        <v>114</v>
      </c>
      <c r="B13" s="11" t="str">
        <f>[9]Abril!$K$5</f>
        <v>*</v>
      </c>
      <c r="C13" s="11" t="str">
        <f>[9]Abril!$K$6</f>
        <v>*</v>
      </c>
      <c r="D13" s="11" t="str">
        <f>[9]Abril!$K$7</f>
        <v>*</v>
      </c>
      <c r="E13" s="11" t="str">
        <f>[9]Abril!$K$8</f>
        <v>*</v>
      </c>
      <c r="F13" s="11" t="str">
        <f>[9]Abril!$K$9</f>
        <v>*</v>
      </c>
      <c r="G13" s="11" t="str">
        <f>[9]Abril!$K$10</f>
        <v>*</v>
      </c>
      <c r="H13" s="11" t="str">
        <f>[9]Abril!$K$11</f>
        <v>*</v>
      </c>
      <c r="I13" s="11" t="str">
        <f>[9]Abril!$K$12</f>
        <v>*</v>
      </c>
      <c r="J13" s="11" t="str">
        <f>[9]Abril!$K$13</f>
        <v>*</v>
      </c>
      <c r="K13" s="11" t="str">
        <f>[9]Abril!$K$14</f>
        <v>*</v>
      </c>
      <c r="L13" s="11" t="str">
        <f>[9]Abril!$K$15</f>
        <v>*</v>
      </c>
      <c r="M13" s="11" t="str">
        <f>[9]Abril!$K$16</f>
        <v>*</v>
      </c>
      <c r="N13" s="11" t="str">
        <f>[9]Abril!$K$17</f>
        <v>*</v>
      </c>
      <c r="O13" s="11" t="str">
        <f>[9]Abril!$K$18</f>
        <v>*</v>
      </c>
      <c r="P13" s="11" t="str">
        <f>[9]Abril!$K$19</f>
        <v>*</v>
      </c>
      <c r="Q13" s="11" t="str">
        <f>[9]Abril!$K$20</f>
        <v>*</v>
      </c>
      <c r="R13" s="11" t="str">
        <f>[9]Abril!$K$21</f>
        <v>*</v>
      </c>
      <c r="S13" s="11" t="str">
        <f>[9]Abril!$K$22</f>
        <v>*</v>
      </c>
      <c r="T13" s="11" t="str">
        <f>[9]Abril!$K$23</f>
        <v>*</v>
      </c>
      <c r="U13" s="11" t="str">
        <f>[9]Abril!$K$24</f>
        <v>*</v>
      </c>
      <c r="V13" s="11" t="str">
        <f>[9]Abril!$K$25</f>
        <v>*</v>
      </c>
      <c r="W13" s="11" t="str">
        <f>[9]Abril!$K$26</f>
        <v>*</v>
      </c>
      <c r="X13" s="11" t="str">
        <f>[9]Abril!$K$27</f>
        <v>*</v>
      </c>
      <c r="Y13" s="11" t="str">
        <f>[9]Abril!$K$28</f>
        <v>*</v>
      </c>
      <c r="Z13" s="11" t="str">
        <f>[9]Abril!$K$29</f>
        <v>*</v>
      </c>
      <c r="AA13" s="11" t="str">
        <f>[9]Abril!$K$30</f>
        <v>*</v>
      </c>
      <c r="AB13" s="11" t="str">
        <f>[9]Abril!$K$31</f>
        <v>*</v>
      </c>
      <c r="AC13" s="11" t="str">
        <f>[9]Abril!$K$32</f>
        <v>*</v>
      </c>
      <c r="AD13" s="11" t="str">
        <f>[9]Abril!$K$33</f>
        <v>*</v>
      </c>
      <c r="AE13" s="11" t="str">
        <f>[9]Abril!$K$34</f>
        <v>*</v>
      </c>
      <c r="AF13" s="14" t="s">
        <v>226</v>
      </c>
      <c r="AG13" s="137" t="s">
        <v>226</v>
      </c>
      <c r="AH13" s="67" t="s">
        <v>226</v>
      </c>
    </row>
    <row r="14" spans="1:34" x14ac:dyDescent="0.2">
      <c r="A14" s="58" t="s">
        <v>118</v>
      </c>
      <c r="B14" s="11">
        <f>[10]Abril!$K$5</f>
        <v>0</v>
      </c>
      <c r="C14" s="11">
        <f>[10]Abril!$K$6</f>
        <v>0</v>
      </c>
      <c r="D14" s="11">
        <f>[10]Abril!$K$7</f>
        <v>0</v>
      </c>
      <c r="E14" s="11">
        <f>[10]Abril!$K$8</f>
        <v>0</v>
      </c>
      <c r="F14" s="11">
        <f>[10]Abril!$K$9</f>
        <v>2.4</v>
      </c>
      <c r="G14" s="11">
        <f>[10]Abril!$K$10</f>
        <v>15.200000000000001</v>
      </c>
      <c r="H14" s="11">
        <f>[10]Abril!$K$11</f>
        <v>20.599999999999998</v>
      </c>
      <c r="I14" s="11">
        <f>[10]Abril!$K$12</f>
        <v>0</v>
      </c>
      <c r="J14" s="11">
        <f>[10]Abril!$K$13</f>
        <v>0</v>
      </c>
      <c r="K14" s="11">
        <f>[10]Abril!$K$14</f>
        <v>0</v>
      </c>
      <c r="L14" s="11">
        <f>[10]Abril!$K$15</f>
        <v>0</v>
      </c>
      <c r="M14" s="11">
        <f>[10]Abril!$K$16</f>
        <v>0</v>
      </c>
      <c r="N14" s="11">
        <f>[10]Abril!$K$17</f>
        <v>4.5999999999999996</v>
      </c>
      <c r="O14" s="11">
        <f>[10]Abril!$K$18</f>
        <v>0.4</v>
      </c>
      <c r="P14" s="11">
        <f>[10]Abril!$K$19</f>
        <v>0</v>
      </c>
      <c r="Q14" s="11">
        <f>[10]Abril!$K$20</f>
        <v>0</v>
      </c>
      <c r="R14" s="11">
        <f>[10]Abril!$K$21</f>
        <v>0</v>
      </c>
      <c r="S14" s="11">
        <f>[10]Abril!$K$22</f>
        <v>0</v>
      </c>
      <c r="T14" s="11">
        <f>[10]Abril!$K$23</f>
        <v>0</v>
      </c>
      <c r="U14" s="11">
        <f>[10]Abril!$K$24</f>
        <v>0</v>
      </c>
      <c r="V14" s="11">
        <f>[10]Abril!$K$25</f>
        <v>0</v>
      </c>
      <c r="W14" s="11">
        <f>[10]Abril!$K$26</f>
        <v>9.5999999999999979</v>
      </c>
      <c r="X14" s="11">
        <f>[10]Abril!$K$27</f>
        <v>0.2</v>
      </c>
      <c r="Y14" s="11">
        <f>[10]Abril!$K$28</f>
        <v>0</v>
      </c>
      <c r="Z14" s="11">
        <f>[10]Abril!$K$29</f>
        <v>0</v>
      </c>
      <c r="AA14" s="11">
        <f>[10]Abril!$K$30</f>
        <v>0</v>
      </c>
      <c r="AB14" s="11">
        <f>[10]Abril!$K$31</f>
        <v>0</v>
      </c>
      <c r="AC14" s="11">
        <f>[10]Abril!$K$32</f>
        <v>0</v>
      </c>
      <c r="AD14" s="11">
        <f>[10]Abril!$K$33</f>
        <v>0.2</v>
      </c>
      <c r="AE14" s="11">
        <f>[10]Abril!$K$34</f>
        <v>0</v>
      </c>
      <c r="AF14" s="15">
        <f t="shared" ref="AF14:AF15" si="4">SUM(B14:AE14)</f>
        <v>53.2</v>
      </c>
      <c r="AG14" s="16">
        <f t="shared" ref="AG14:AG15" si="5">MAX(B14:AE14)</f>
        <v>20.599999999999998</v>
      </c>
      <c r="AH14" s="67">
        <f t="shared" ref="AH14:AH15" si="6">COUNTIF(B14:AE14,"=0,0")</f>
        <v>22</v>
      </c>
    </row>
    <row r="15" spans="1:34" x14ac:dyDescent="0.2">
      <c r="A15" s="58" t="s">
        <v>121</v>
      </c>
      <c r="B15" s="11">
        <f>[11]Abril!$K$5</f>
        <v>0</v>
      </c>
      <c r="C15" s="11">
        <f>[11]Abril!$K$6</f>
        <v>8.7999999999999989</v>
      </c>
      <c r="D15" s="11">
        <f>[11]Abril!$K$7</f>
        <v>0.2</v>
      </c>
      <c r="E15" s="11">
        <f>[11]Abril!$K$8</f>
        <v>0</v>
      </c>
      <c r="F15" s="11">
        <f>[11]Abril!$K$9</f>
        <v>22.799999999999997</v>
      </c>
      <c r="G15" s="11">
        <f>[11]Abril!$K$10</f>
        <v>7.8</v>
      </c>
      <c r="H15" s="11">
        <f>[11]Abril!$K$11</f>
        <v>0.2</v>
      </c>
      <c r="I15" s="11">
        <f>[11]Abril!$K$12</f>
        <v>0</v>
      </c>
      <c r="J15" s="11">
        <f>[11]Abril!$K$13</f>
        <v>0</v>
      </c>
      <c r="K15" s="11">
        <f>[11]Abril!$K$14</f>
        <v>0</v>
      </c>
      <c r="L15" s="11">
        <f>[11]Abril!$K$15</f>
        <v>0</v>
      </c>
      <c r="M15" s="11">
        <f>[11]Abril!$K$16</f>
        <v>0</v>
      </c>
      <c r="N15" s="11">
        <f>[11]Abril!$K$17</f>
        <v>0</v>
      </c>
      <c r="O15" s="11">
        <f>[11]Abril!$K$18</f>
        <v>0</v>
      </c>
      <c r="P15" s="11">
        <f>[11]Abril!$K$19</f>
        <v>0</v>
      </c>
      <c r="Q15" s="11">
        <f>[11]Abril!$K$20</f>
        <v>7.6000000000000005</v>
      </c>
      <c r="R15" s="11">
        <f>[11]Abril!$K$21</f>
        <v>0</v>
      </c>
      <c r="S15" s="11">
        <f>[11]Abril!$K$22</f>
        <v>0</v>
      </c>
      <c r="T15" s="11">
        <f>[11]Abril!$K$23</f>
        <v>0</v>
      </c>
      <c r="U15" s="11">
        <f>[11]Abril!$K$24</f>
        <v>0</v>
      </c>
      <c r="V15" s="11">
        <f>[11]Abril!$K$25</f>
        <v>0</v>
      </c>
      <c r="W15" s="11">
        <f>[11]Abril!$K$26</f>
        <v>0.2</v>
      </c>
      <c r="X15" s="11">
        <f>[11]Abril!$K$27</f>
        <v>0</v>
      </c>
      <c r="Y15" s="11">
        <f>[11]Abril!$K$28</f>
        <v>0</v>
      </c>
      <c r="Z15" s="11">
        <f>[11]Abril!$K$29</f>
        <v>0</v>
      </c>
      <c r="AA15" s="11">
        <f>[11]Abril!$K$30</f>
        <v>0</v>
      </c>
      <c r="AB15" s="11">
        <f>[11]Abril!$K$31</f>
        <v>0</v>
      </c>
      <c r="AC15" s="11">
        <f>[11]Abril!$K$32</f>
        <v>1.2</v>
      </c>
      <c r="AD15" s="11">
        <f>[11]Abril!$K$33</f>
        <v>0.2</v>
      </c>
      <c r="AE15" s="11">
        <f>[11]Abril!$K$34</f>
        <v>0</v>
      </c>
      <c r="AF15" s="15">
        <f t="shared" si="4"/>
        <v>49.000000000000007</v>
      </c>
      <c r="AG15" s="16">
        <f t="shared" si="5"/>
        <v>22.799999999999997</v>
      </c>
      <c r="AH15" s="67">
        <f t="shared" si="6"/>
        <v>21</v>
      </c>
    </row>
    <row r="16" spans="1:34" x14ac:dyDescent="0.2">
      <c r="A16" s="58" t="s">
        <v>168</v>
      </c>
      <c r="B16" s="11" t="str">
        <f>[12]Abril!$K$5</f>
        <v>*</v>
      </c>
      <c r="C16" s="11" t="str">
        <f>[12]Abril!$K$6</f>
        <v>*</v>
      </c>
      <c r="D16" s="11" t="str">
        <f>[12]Abril!$K$7</f>
        <v>*</v>
      </c>
      <c r="E16" s="11" t="str">
        <f>[12]Abril!$K$8</f>
        <v>*</v>
      </c>
      <c r="F16" s="11" t="str">
        <f>[12]Abril!$K$9</f>
        <v>*</v>
      </c>
      <c r="G16" s="11" t="str">
        <f>[12]Abril!$K$10</f>
        <v>*</v>
      </c>
      <c r="H16" s="11" t="str">
        <f>[12]Abril!$K$11</f>
        <v>*</v>
      </c>
      <c r="I16" s="11" t="str">
        <f>[12]Abril!$K$12</f>
        <v>*</v>
      </c>
      <c r="J16" s="11" t="str">
        <f>[12]Abril!$K$13</f>
        <v>*</v>
      </c>
      <c r="K16" s="11" t="str">
        <f>[12]Abril!$K$14</f>
        <v>*</v>
      </c>
      <c r="L16" s="11" t="str">
        <f>[12]Abril!$K$15</f>
        <v>*</v>
      </c>
      <c r="M16" s="11" t="str">
        <f>[12]Abril!$K$16</f>
        <v>*</v>
      </c>
      <c r="N16" s="11" t="str">
        <f>[12]Abril!$K$17</f>
        <v>*</v>
      </c>
      <c r="O16" s="11" t="str">
        <f>[12]Abril!$K$18</f>
        <v>*</v>
      </c>
      <c r="P16" s="11" t="str">
        <f>[12]Abril!$K$19</f>
        <v>*</v>
      </c>
      <c r="Q16" s="11" t="str">
        <f>[12]Abril!$K$20</f>
        <v>*</v>
      </c>
      <c r="R16" s="11" t="str">
        <f>[12]Abril!$K$21</f>
        <v>*</v>
      </c>
      <c r="S16" s="11" t="str">
        <f>[12]Abril!$K$22</f>
        <v>*</v>
      </c>
      <c r="T16" s="11" t="str">
        <f>[12]Abril!$K$23</f>
        <v>*</v>
      </c>
      <c r="U16" s="11" t="str">
        <f>[12]Abril!$K$24</f>
        <v>*</v>
      </c>
      <c r="V16" s="11" t="str">
        <f>[12]Abril!$K$25</f>
        <v>*</v>
      </c>
      <c r="W16" s="11" t="str">
        <f>[12]Abril!$K$26</f>
        <v>*</v>
      </c>
      <c r="X16" s="11" t="str">
        <f>[12]Abril!$K$27</f>
        <v>*</v>
      </c>
      <c r="Y16" s="11" t="str">
        <f>[12]Abril!$K$28</f>
        <v>*</v>
      </c>
      <c r="Z16" s="11" t="str">
        <f>[12]Abril!$K$29</f>
        <v>*</v>
      </c>
      <c r="AA16" s="11" t="str">
        <f>[12]Abril!$K$30</f>
        <v>*</v>
      </c>
      <c r="AB16" s="11" t="str">
        <f>[12]Abril!$K$31</f>
        <v>*</v>
      </c>
      <c r="AC16" s="11" t="str">
        <f>[12]Abril!$K$32</f>
        <v>*</v>
      </c>
      <c r="AD16" s="11" t="str">
        <f>[12]Abril!$K$33</f>
        <v>*</v>
      </c>
      <c r="AE16" s="11" t="str">
        <f>[12]Abril!$K$34</f>
        <v>*</v>
      </c>
      <c r="AF16" s="14" t="s">
        <v>226</v>
      </c>
      <c r="AG16" s="137" t="s">
        <v>226</v>
      </c>
      <c r="AH16" s="67" t="s">
        <v>226</v>
      </c>
    </row>
    <row r="17" spans="1:36" x14ac:dyDescent="0.2">
      <c r="A17" s="58" t="s">
        <v>2</v>
      </c>
      <c r="B17" s="11">
        <f>[13]Abril!$K$5</f>
        <v>0</v>
      </c>
      <c r="C17" s="11">
        <f>[13]Abril!$K$6</f>
        <v>0</v>
      </c>
      <c r="D17" s="11">
        <f>[13]Abril!$K$7</f>
        <v>0</v>
      </c>
      <c r="E17" s="11">
        <f>[13]Abril!$K$8</f>
        <v>0</v>
      </c>
      <c r="F17" s="11">
        <f>[13]Abril!$K$9</f>
        <v>25.2</v>
      </c>
      <c r="G17" s="11">
        <f>[13]Abril!$K$10</f>
        <v>8</v>
      </c>
      <c r="H17" s="11">
        <f>[13]Abril!$K$11</f>
        <v>0.60000000000000009</v>
      </c>
      <c r="I17" s="11">
        <f>[13]Abril!$K$12</f>
        <v>0</v>
      </c>
      <c r="J17" s="11">
        <f>[13]Abril!$K$13</f>
        <v>0</v>
      </c>
      <c r="K17" s="11">
        <f>[13]Abril!$K$14</f>
        <v>0</v>
      </c>
      <c r="L17" s="11">
        <f>[13]Abril!$K$15</f>
        <v>0</v>
      </c>
      <c r="M17" s="11">
        <f>[13]Abril!$K$16</f>
        <v>0</v>
      </c>
      <c r="N17" s="11">
        <f>[13]Abril!$K$17</f>
        <v>0.2</v>
      </c>
      <c r="O17" s="11">
        <f>[13]Abril!$K$18</f>
        <v>0</v>
      </c>
      <c r="P17" s="11">
        <f>[13]Abril!$K$19</f>
        <v>7.6</v>
      </c>
      <c r="Q17" s="11">
        <f>[13]Abril!$K$20</f>
        <v>0</v>
      </c>
      <c r="R17" s="11">
        <f>[13]Abril!$K$21</f>
        <v>0</v>
      </c>
      <c r="S17" s="11">
        <f>[13]Abril!$K$22</f>
        <v>0</v>
      </c>
      <c r="T17" s="11">
        <f>[13]Abril!$K$23</f>
        <v>0</v>
      </c>
      <c r="U17" s="11">
        <f>[13]Abril!$K$24</f>
        <v>0</v>
      </c>
      <c r="V17" s="11">
        <f>[13]Abril!$K$25</f>
        <v>0</v>
      </c>
      <c r="W17" s="11">
        <f>[13]Abril!$K$26</f>
        <v>57.8</v>
      </c>
      <c r="X17" s="11">
        <f>[13]Abril!$K$27</f>
        <v>2.4</v>
      </c>
      <c r="Y17" s="11">
        <f>[13]Abril!$K$28</f>
        <v>0</v>
      </c>
      <c r="Z17" s="11">
        <f>[13]Abril!$K$29</f>
        <v>0.4</v>
      </c>
      <c r="AA17" s="11">
        <f>[13]Abril!$K$30</f>
        <v>0</v>
      </c>
      <c r="AB17" s="11">
        <f>[13]Abril!$K$31</f>
        <v>0</v>
      </c>
      <c r="AC17" s="11">
        <f>[13]Abril!$K$32</f>
        <v>2.2000000000000002</v>
      </c>
      <c r="AD17" s="11">
        <f>[13]Abril!$K$33</f>
        <v>0</v>
      </c>
      <c r="AE17" s="11">
        <f>[13]Abril!$K$34</f>
        <v>0</v>
      </c>
      <c r="AF17" s="15">
        <f t="shared" si="1"/>
        <v>104.40000000000002</v>
      </c>
      <c r="AG17" s="16">
        <f t="shared" si="2"/>
        <v>57.8</v>
      </c>
      <c r="AH17" s="67">
        <f t="shared" si="3"/>
        <v>21</v>
      </c>
      <c r="AJ17" s="12" t="s">
        <v>47</v>
      </c>
    </row>
    <row r="18" spans="1:36" x14ac:dyDescent="0.2">
      <c r="A18" s="58" t="s">
        <v>3</v>
      </c>
      <c r="B18" s="11">
        <f>[14]Abril!$K$5</f>
        <v>0</v>
      </c>
      <c r="C18" s="11">
        <f>[14]Abril!$K$6</f>
        <v>0</v>
      </c>
      <c r="D18" s="11">
        <f>[14]Abril!$K$7</f>
        <v>6.1999999999999993</v>
      </c>
      <c r="E18" s="11">
        <f>[14]Abril!$K$8</f>
        <v>1</v>
      </c>
      <c r="F18" s="11">
        <f>[14]Abril!$K$9</f>
        <v>7.6</v>
      </c>
      <c r="G18" s="11">
        <f>[14]Abril!$K$10</f>
        <v>4.6000000000000005</v>
      </c>
      <c r="H18" s="11">
        <f>[14]Abril!$K$11</f>
        <v>6.8000000000000007</v>
      </c>
      <c r="I18" s="11">
        <f>[14]Abril!$K$12</f>
        <v>15.399999999999997</v>
      </c>
      <c r="J18" s="11">
        <f>[14]Abril!$K$13</f>
        <v>1</v>
      </c>
      <c r="K18" s="11">
        <f>[14]Abril!$K$14</f>
        <v>0</v>
      </c>
      <c r="L18" s="11">
        <f>[14]Abril!$K$15</f>
        <v>0</v>
      </c>
      <c r="M18" s="11">
        <f>[14]Abril!$K$16</f>
        <v>0.2</v>
      </c>
      <c r="N18" s="11">
        <f>[14]Abril!$K$17</f>
        <v>43.800000000000004</v>
      </c>
      <c r="O18" s="11">
        <f>[14]Abril!$K$18</f>
        <v>0.8</v>
      </c>
      <c r="P18" s="11">
        <f>[14]Abril!$K$19</f>
        <v>0</v>
      </c>
      <c r="Q18" s="11">
        <f>[14]Abril!$K$20</f>
        <v>5.8</v>
      </c>
      <c r="R18" s="11">
        <f>[14]Abril!$K$21</f>
        <v>0.2</v>
      </c>
      <c r="S18" s="11">
        <f>[14]Abril!$K$22</f>
        <v>0</v>
      </c>
      <c r="T18" s="11">
        <f>[14]Abril!$K$23</f>
        <v>0</v>
      </c>
      <c r="U18" s="11">
        <f>[14]Abril!$K$24</f>
        <v>0</v>
      </c>
      <c r="V18" s="11">
        <f>[14]Abril!$K$25</f>
        <v>0</v>
      </c>
      <c r="W18" s="11">
        <f>[14]Abril!$K$26</f>
        <v>7</v>
      </c>
      <c r="X18" s="11">
        <f>[14]Abril!$K$27</f>
        <v>0.4</v>
      </c>
      <c r="Y18" s="11">
        <f>[14]Abril!$K$28</f>
        <v>1.4</v>
      </c>
      <c r="Z18" s="11">
        <f>[14]Abril!$K$29</f>
        <v>0</v>
      </c>
      <c r="AA18" s="11">
        <f>[14]Abril!$K$30</f>
        <v>0</v>
      </c>
      <c r="AB18" s="11">
        <f>[14]Abril!$K$31</f>
        <v>0</v>
      </c>
      <c r="AC18" s="11">
        <f>[14]Abril!$K$32</f>
        <v>21</v>
      </c>
      <c r="AD18" s="11">
        <f>[14]Abril!$K$33</f>
        <v>6.6</v>
      </c>
      <c r="AE18" s="11">
        <f>[14]Abril!$K$34</f>
        <v>18.399999999999999</v>
      </c>
      <c r="AF18" s="15">
        <f t="shared" si="1"/>
        <v>148.20000000000002</v>
      </c>
      <c r="AG18" s="16">
        <f t="shared" si="2"/>
        <v>43.800000000000004</v>
      </c>
      <c r="AH18" s="67">
        <f t="shared" si="3"/>
        <v>12</v>
      </c>
      <c r="AI18" s="12" t="s">
        <v>47</v>
      </c>
      <c r="AJ18" s="12" t="s">
        <v>47</v>
      </c>
    </row>
    <row r="19" spans="1:36" x14ac:dyDescent="0.2">
      <c r="A19" s="58" t="s">
        <v>4</v>
      </c>
      <c r="B19" s="11">
        <f>[15]Abril!$K$5</f>
        <v>0</v>
      </c>
      <c r="C19" s="11">
        <f>[15]Abril!$K$6</f>
        <v>0</v>
      </c>
      <c r="D19" s="11">
        <f>[15]Abril!$K$7</f>
        <v>11.4</v>
      </c>
      <c r="E19" s="11">
        <f>[15]Abril!$K$8</f>
        <v>0.2</v>
      </c>
      <c r="F19" s="11">
        <f>[15]Abril!$K$9</f>
        <v>20.399999999999999</v>
      </c>
      <c r="G19" s="11">
        <f>[15]Abril!$K$10</f>
        <v>0.60000000000000009</v>
      </c>
      <c r="H19" s="11">
        <f>[15]Abril!$K$11</f>
        <v>28</v>
      </c>
      <c r="I19" s="11">
        <f>[15]Abril!$K$12</f>
        <v>6.0000000000000018</v>
      </c>
      <c r="J19" s="11">
        <f>[15]Abril!$K$13</f>
        <v>8.7999999999999989</v>
      </c>
      <c r="K19" s="11">
        <f>[15]Abril!$K$14</f>
        <v>1.2</v>
      </c>
      <c r="L19" s="11">
        <f>[15]Abril!$K$15</f>
        <v>0</v>
      </c>
      <c r="M19" s="11">
        <f>[15]Abril!$K$16</f>
        <v>19.999999999999996</v>
      </c>
      <c r="N19" s="11">
        <f>[15]Abril!$K$17</f>
        <v>1.8000000000000003</v>
      </c>
      <c r="O19" s="11">
        <f>[15]Abril!$K$18</f>
        <v>25.599999999999998</v>
      </c>
      <c r="P19" s="11">
        <f>[15]Abril!$K$19</f>
        <v>49.6</v>
      </c>
      <c r="Q19" s="11">
        <f>[15]Abril!$K$20</f>
        <v>0</v>
      </c>
      <c r="R19" s="11">
        <f>[15]Abril!$K$21</f>
        <v>0.2</v>
      </c>
      <c r="S19" s="11">
        <f>[15]Abril!$K$22</f>
        <v>0</v>
      </c>
      <c r="T19" s="11">
        <f>[15]Abril!$K$23</f>
        <v>0</v>
      </c>
      <c r="U19" s="11">
        <f>[15]Abril!$K$24</f>
        <v>0</v>
      </c>
      <c r="V19" s="11">
        <f>[15]Abril!$K$25</f>
        <v>0</v>
      </c>
      <c r="W19" s="11">
        <f>[15]Abril!$K$26</f>
        <v>16.599999999999998</v>
      </c>
      <c r="X19" s="11">
        <f>[15]Abril!$K$27</f>
        <v>0.2</v>
      </c>
      <c r="Y19" s="11">
        <f>[15]Abril!$K$28</f>
        <v>0</v>
      </c>
      <c r="Z19" s="11">
        <f>[15]Abril!$K$29</f>
        <v>0</v>
      </c>
      <c r="AA19" s="11">
        <f>[15]Abril!$K$30</f>
        <v>0</v>
      </c>
      <c r="AB19" s="11">
        <f>[15]Abril!$K$31</f>
        <v>0</v>
      </c>
      <c r="AC19" s="11">
        <f>[15]Abril!$K$32</f>
        <v>19.2</v>
      </c>
      <c r="AD19" s="11">
        <f>[15]Abril!$K$33</f>
        <v>0.2</v>
      </c>
      <c r="AE19" s="11">
        <f>[15]Abril!$K$34</f>
        <v>0</v>
      </c>
      <c r="AF19" s="15">
        <f t="shared" si="1"/>
        <v>209.99999999999994</v>
      </c>
      <c r="AG19" s="16">
        <f t="shared" si="2"/>
        <v>49.6</v>
      </c>
      <c r="AH19" s="67">
        <f t="shared" si="3"/>
        <v>13</v>
      </c>
    </row>
    <row r="20" spans="1:36" x14ac:dyDescent="0.2">
      <c r="A20" s="58" t="s">
        <v>5</v>
      </c>
      <c r="B20" s="11">
        <f>[16]Abril!$K$5</f>
        <v>8.4</v>
      </c>
      <c r="C20" s="11">
        <f>[16]Abril!$K$6</f>
        <v>3.5999999999999996</v>
      </c>
      <c r="D20" s="11">
        <f>[16]Abril!$K$7</f>
        <v>9.5999999999999979</v>
      </c>
      <c r="E20" s="11">
        <f>[16]Abril!$K$8</f>
        <v>7.8000000000000034</v>
      </c>
      <c r="F20" s="11">
        <f>[16]Abril!$K$9</f>
        <v>5.4000000000000012</v>
      </c>
      <c r="G20" s="11">
        <f>[16]Abril!$K$10</f>
        <v>5.6000000000000014</v>
      </c>
      <c r="H20" s="11">
        <f>[16]Abril!$K$11</f>
        <v>7.0000000000000018</v>
      </c>
      <c r="I20" s="11">
        <f>[16]Abril!$K$12</f>
        <v>0.2</v>
      </c>
      <c r="J20" s="11">
        <f>[16]Abril!$K$13</f>
        <v>0</v>
      </c>
      <c r="K20" s="11">
        <f>[16]Abril!$K$14</f>
        <v>0</v>
      </c>
      <c r="L20" s="11">
        <f>[16]Abril!$K$15</f>
        <v>0</v>
      </c>
      <c r="M20" s="11">
        <f>[16]Abril!$K$16</f>
        <v>0</v>
      </c>
      <c r="N20" s="11">
        <f>[16]Abril!$K$17</f>
        <v>0</v>
      </c>
      <c r="O20" s="11">
        <f>[16]Abril!$K$18</f>
        <v>0</v>
      </c>
      <c r="P20" s="11">
        <f>[16]Abril!$K$19</f>
        <v>0</v>
      </c>
      <c r="Q20" s="11">
        <f>[16]Abril!$K$20</f>
        <v>0</v>
      </c>
      <c r="R20" s="11">
        <f>[16]Abril!$K$21</f>
        <v>0</v>
      </c>
      <c r="S20" s="11">
        <f>[16]Abril!$K$22</f>
        <v>0</v>
      </c>
      <c r="T20" s="11">
        <f>[16]Abril!$K$23</f>
        <v>0</v>
      </c>
      <c r="U20" s="11">
        <f>[16]Abril!$K$24</f>
        <v>2.4000000000000004</v>
      </c>
      <c r="V20" s="11">
        <f>[16]Abril!$K$25</f>
        <v>8.6</v>
      </c>
      <c r="W20" s="11">
        <f>[16]Abril!$K$26</f>
        <v>8.4</v>
      </c>
      <c r="X20" s="11">
        <f>[16]Abril!$K$27</f>
        <v>8.6000000000000032</v>
      </c>
      <c r="Y20" s="11">
        <f>[16]Abril!$K$28</f>
        <v>30.2</v>
      </c>
      <c r="Z20" s="11">
        <f>[16]Abril!$K$29</f>
        <v>0</v>
      </c>
      <c r="AA20" s="11">
        <f>[16]Abril!$K$30</f>
        <v>0</v>
      </c>
      <c r="AB20" s="11">
        <f>[16]Abril!$K$31</f>
        <v>0</v>
      </c>
      <c r="AC20" s="11">
        <f>[16]Abril!$K$32</f>
        <v>0</v>
      </c>
      <c r="AD20" s="11">
        <f>[16]Abril!$K$33</f>
        <v>0.4</v>
      </c>
      <c r="AE20" s="11">
        <f>[16]Abril!$K$34</f>
        <v>43.000000000000007</v>
      </c>
      <c r="AF20" s="15">
        <f t="shared" si="1"/>
        <v>149.20000000000005</v>
      </c>
      <c r="AG20" s="16">
        <f t="shared" si="2"/>
        <v>43.000000000000007</v>
      </c>
      <c r="AH20" s="67">
        <f t="shared" si="3"/>
        <v>15</v>
      </c>
      <c r="AI20" s="12" t="s">
        <v>47</v>
      </c>
    </row>
    <row r="21" spans="1:36" x14ac:dyDescent="0.2">
      <c r="A21" s="58" t="s">
        <v>43</v>
      </c>
      <c r="B21" s="11">
        <f>[17]Abril!$K$5</f>
        <v>0</v>
      </c>
      <c r="C21" s="11">
        <f>[17]Abril!$K$6</f>
        <v>0.60000000000000009</v>
      </c>
      <c r="D21" s="11">
        <f>[17]Abril!$K$7</f>
        <v>0</v>
      </c>
      <c r="E21" s="11">
        <f>[17]Abril!$K$8</f>
        <v>0</v>
      </c>
      <c r="F21" s="11">
        <f>[17]Abril!$K$9</f>
        <v>0</v>
      </c>
      <c r="G21" s="11">
        <f>[17]Abril!$K$10</f>
        <v>9.6</v>
      </c>
      <c r="H21" s="11">
        <f>[17]Abril!$K$11</f>
        <v>15</v>
      </c>
      <c r="I21" s="11">
        <f>[17]Abril!$K$12</f>
        <v>10.399999999999999</v>
      </c>
      <c r="J21" s="11">
        <f>[17]Abril!$K$13</f>
        <v>6.6000000000000005</v>
      </c>
      <c r="K21" s="11">
        <f>[17]Abril!$K$14</f>
        <v>1.8</v>
      </c>
      <c r="L21" s="11">
        <f>[17]Abril!$K$15</f>
        <v>1.4</v>
      </c>
      <c r="M21" s="11">
        <f>[17]Abril!$K$16</f>
        <v>2.2000000000000002</v>
      </c>
      <c r="N21" s="11">
        <f>[17]Abril!$K$17</f>
        <v>22.6</v>
      </c>
      <c r="O21" s="11">
        <f>[17]Abril!$K$18</f>
        <v>36.599999999999994</v>
      </c>
      <c r="P21" s="11">
        <f>[17]Abril!$K$19</f>
        <v>12</v>
      </c>
      <c r="Q21" s="11">
        <f>[17]Abril!$K$20</f>
        <v>56.6</v>
      </c>
      <c r="R21" s="11">
        <f>[17]Abril!$K$21</f>
        <v>0</v>
      </c>
      <c r="S21" s="11">
        <f>[17]Abril!$K$22</f>
        <v>0</v>
      </c>
      <c r="T21" s="11">
        <f>[17]Abril!$K$23</f>
        <v>0</v>
      </c>
      <c r="U21" s="11">
        <f>[17]Abril!$K$24</f>
        <v>0</v>
      </c>
      <c r="V21" s="11">
        <f>[17]Abril!$K$25</f>
        <v>0</v>
      </c>
      <c r="W21" s="11">
        <f>[17]Abril!$K$26</f>
        <v>22.599999999999998</v>
      </c>
      <c r="X21" s="11">
        <f>[17]Abril!$K$27</f>
        <v>1.2</v>
      </c>
      <c r="Y21" s="11">
        <f>[17]Abril!$K$28</f>
        <v>0</v>
      </c>
      <c r="Z21" s="11">
        <f>[17]Abril!$K$29</f>
        <v>0.2</v>
      </c>
      <c r="AA21" s="11">
        <f>[17]Abril!$K$30</f>
        <v>0</v>
      </c>
      <c r="AB21" s="11">
        <f>[17]Abril!$K$31</f>
        <v>0</v>
      </c>
      <c r="AC21" s="11">
        <f>[17]Abril!$K$32</f>
        <v>22.8</v>
      </c>
      <c r="AD21" s="11">
        <f>[17]Abril!$K$33</f>
        <v>0.2</v>
      </c>
      <c r="AE21" s="11">
        <f>[17]Abril!$K$34</f>
        <v>0.2</v>
      </c>
      <c r="AF21" s="15">
        <f t="shared" si="1"/>
        <v>222.59999999999994</v>
      </c>
      <c r="AG21" s="16">
        <f t="shared" si="2"/>
        <v>56.6</v>
      </c>
      <c r="AH21" s="67">
        <f>COUNTIF(B21:AE21,"=0,0")</f>
        <v>12</v>
      </c>
    </row>
    <row r="22" spans="1:36" x14ac:dyDescent="0.2">
      <c r="A22" s="58" t="s">
        <v>6</v>
      </c>
      <c r="B22" s="11" t="str">
        <f>[18]Abril!$K$5</f>
        <v>*</v>
      </c>
      <c r="C22" s="11" t="str">
        <f>[18]Abril!$K$6</f>
        <v>*</v>
      </c>
      <c r="D22" s="11" t="str">
        <f>[18]Abril!$K$7</f>
        <v>*</v>
      </c>
      <c r="E22" s="11" t="str">
        <f>[18]Abril!$K$8</f>
        <v>*</v>
      </c>
      <c r="F22" s="11" t="str">
        <f>[18]Abril!$K$9</f>
        <v>*</v>
      </c>
      <c r="G22" s="11" t="str">
        <f>[18]Abril!$K$10</f>
        <v>*</v>
      </c>
      <c r="H22" s="11" t="str">
        <f>[18]Abril!$K$11</f>
        <v>*</v>
      </c>
      <c r="I22" s="11" t="str">
        <f>[18]Abril!$K$12</f>
        <v>*</v>
      </c>
      <c r="J22" s="11" t="str">
        <f>[18]Abril!$K$13</f>
        <v>*</v>
      </c>
      <c r="K22" s="11" t="str">
        <f>[18]Abril!$K$14</f>
        <v>*</v>
      </c>
      <c r="L22" s="11" t="str">
        <f>[18]Abril!$K$15</f>
        <v>*</v>
      </c>
      <c r="M22" s="11" t="str">
        <f>[18]Abril!$K$16</f>
        <v>*</v>
      </c>
      <c r="N22" s="11" t="str">
        <f>[18]Abril!$K$17</f>
        <v>*</v>
      </c>
      <c r="O22" s="11" t="str">
        <f>[18]Abril!$K$18</f>
        <v>*</v>
      </c>
      <c r="P22" s="11" t="str">
        <f>[18]Abril!$K$19</f>
        <v>*</v>
      </c>
      <c r="Q22" s="11" t="str">
        <f>[18]Abril!$K$20</f>
        <v>*</v>
      </c>
      <c r="R22" s="11" t="str">
        <f>[18]Abril!$K$21</f>
        <v>*</v>
      </c>
      <c r="S22" s="11" t="str">
        <f>[18]Abril!$K$22</f>
        <v>*</v>
      </c>
      <c r="T22" s="11" t="str">
        <f>[18]Abril!$K$23</f>
        <v>*</v>
      </c>
      <c r="U22" s="11" t="str">
        <f>[18]Abril!$K$24</f>
        <v>*</v>
      </c>
      <c r="V22" s="11" t="str">
        <f>[18]Abril!$K$25</f>
        <v>*</v>
      </c>
      <c r="W22" s="11" t="str">
        <f>[18]Abril!$K$26</f>
        <v>*</v>
      </c>
      <c r="X22" s="11" t="str">
        <f>[18]Abril!$K$27</f>
        <v>*</v>
      </c>
      <c r="Y22" s="11" t="str">
        <f>[18]Abril!$K$28</f>
        <v>*</v>
      </c>
      <c r="Z22" s="11" t="str">
        <f>[18]Abril!$K$29</f>
        <v>*</v>
      </c>
      <c r="AA22" s="11" t="str">
        <f>[18]Abril!$K$30</f>
        <v>*</v>
      </c>
      <c r="AB22" s="11" t="str">
        <f>[18]Abril!$K$31</f>
        <v>*</v>
      </c>
      <c r="AC22" s="11" t="str">
        <f>[18]Abril!$K$32</f>
        <v>*</v>
      </c>
      <c r="AD22" s="11" t="str">
        <f>[18]Abril!$K$33</f>
        <v>*</v>
      </c>
      <c r="AE22" s="11" t="str">
        <f>[18]Abril!$K$34</f>
        <v>*</v>
      </c>
      <c r="AF22" s="15" t="s">
        <v>226</v>
      </c>
      <c r="AG22" s="16" t="s">
        <v>226</v>
      </c>
      <c r="AH22" s="67" t="s">
        <v>226</v>
      </c>
    </row>
    <row r="23" spans="1:36" x14ac:dyDescent="0.2">
      <c r="A23" s="58" t="s">
        <v>7</v>
      </c>
      <c r="B23" s="11">
        <f>[19]Abril!$K$5</f>
        <v>0</v>
      </c>
      <c r="C23" s="11">
        <f>[19]Abril!$K$6</f>
        <v>12</v>
      </c>
      <c r="D23" s="11">
        <f>[19]Abril!$K$7</f>
        <v>0</v>
      </c>
      <c r="E23" s="11">
        <f>[19]Abril!$K$8</f>
        <v>0</v>
      </c>
      <c r="F23" s="11">
        <f>[19]Abril!$K$9</f>
        <v>6.3999999999999995</v>
      </c>
      <c r="G23" s="11">
        <f>[19]Abril!$K$10</f>
        <v>3.8000000000000003</v>
      </c>
      <c r="H23" s="11">
        <f>[19]Abril!$K$11</f>
        <v>0</v>
      </c>
      <c r="I23" s="11">
        <f>[19]Abril!$K$12</f>
        <v>0.2</v>
      </c>
      <c r="J23" s="11">
        <f>[19]Abril!$K$13</f>
        <v>0.2</v>
      </c>
      <c r="K23" s="11">
        <f>[19]Abril!$K$14</f>
        <v>0</v>
      </c>
      <c r="L23" s="11">
        <f>[19]Abril!$K$15</f>
        <v>0</v>
      </c>
      <c r="M23" s="11">
        <f>[19]Abril!$K$16</f>
        <v>0</v>
      </c>
      <c r="N23" s="11">
        <f>[19]Abril!$K$17</f>
        <v>0</v>
      </c>
      <c r="O23" s="11">
        <f>[19]Abril!$K$18</f>
        <v>0</v>
      </c>
      <c r="P23" s="11">
        <f>[19]Abril!$K$19</f>
        <v>0</v>
      </c>
      <c r="Q23" s="11">
        <f>[19]Abril!$K$20</f>
        <v>0</v>
      </c>
      <c r="R23" s="11">
        <f>[19]Abril!$K$21</f>
        <v>0</v>
      </c>
      <c r="S23" s="11">
        <f>[19]Abril!$K$22</f>
        <v>0</v>
      </c>
      <c r="T23" s="11">
        <f>[19]Abril!$K$23</f>
        <v>0</v>
      </c>
      <c r="U23" s="11">
        <f>[19]Abril!$K$24</f>
        <v>0</v>
      </c>
      <c r="V23" s="11">
        <f>[19]Abril!$K$25</f>
        <v>0.4</v>
      </c>
      <c r="W23" s="11">
        <f>[19]Abril!$K$26</f>
        <v>21</v>
      </c>
      <c r="X23" s="11">
        <f>[19]Abril!$K$27</f>
        <v>0</v>
      </c>
      <c r="Y23" s="11">
        <f>[19]Abril!$K$28</f>
        <v>0</v>
      </c>
      <c r="Z23" s="11">
        <f>[19]Abril!$K$29</f>
        <v>0</v>
      </c>
      <c r="AA23" s="11">
        <f>[19]Abril!$K$30</f>
        <v>0</v>
      </c>
      <c r="AB23" s="11">
        <f>[19]Abril!$K$31</f>
        <v>1.2</v>
      </c>
      <c r="AC23" s="11">
        <f>[19]Abril!$K$32</f>
        <v>0.60000000000000009</v>
      </c>
      <c r="AD23" s="11">
        <f>[19]Abril!$K$33</f>
        <v>0</v>
      </c>
      <c r="AE23" s="11">
        <f>[19]Abril!$K$34</f>
        <v>3</v>
      </c>
      <c r="AF23" s="15">
        <f t="shared" ref="AF23:AF49" si="7">SUM(B23:AE23)</f>
        <v>48.800000000000004</v>
      </c>
      <c r="AG23" s="16">
        <f t="shared" ref="AG23:AG49" si="8">MAX(B23:AE23)</f>
        <v>21</v>
      </c>
      <c r="AH23" s="67">
        <f t="shared" ref="AH23:AH49" si="9">COUNTIF(B23:AE23,"=0,0")</f>
        <v>20</v>
      </c>
    </row>
    <row r="24" spans="1:36" x14ac:dyDescent="0.2">
      <c r="A24" s="58" t="s">
        <v>169</v>
      </c>
      <c r="B24" s="11" t="str">
        <f>[20]Abril!$K$5</f>
        <v>*</v>
      </c>
      <c r="C24" s="11" t="str">
        <f>[20]Abril!$K$6</f>
        <v>*</v>
      </c>
      <c r="D24" s="11" t="str">
        <f>[20]Abril!$K$7</f>
        <v>*</v>
      </c>
      <c r="E24" s="11" t="str">
        <f>[20]Abril!$K$8</f>
        <v>*</v>
      </c>
      <c r="F24" s="11" t="str">
        <f>[20]Abril!$K$9</f>
        <v>*</v>
      </c>
      <c r="G24" s="11" t="str">
        <f>[20]Abril!$K$10</f>
        <v>*</v>
      </c>
      <c r="H24" s="11" t="str">
        <f>[20]Abril!$K$11</f>
        <v>*</v>
      </c>
      <c r="I24" s="11" t="str">
        <f>[20]Abril!$K$12</f>
        <v>*</v>
      </c>
      <c r="J24" s="11" t="str">
        <f>[20]Abril!$K$13</f>
        <v>*</v>
      </c>
      <c r="K24" s="11" t="str">
        <f>[20]Abril!$K$14</f>
        <v>*</v>
      </c>
      <c r="L24" s="11" t="str">
        <f>[20]Abril!$K$15</f>
        <v>*</v>
      </c>
      <c r="M24" s="11" t="str">
        <f>[20]Abril!$K$16</f>
        <v>*</v>
      </c>
      <c r="N24" s="11" t="str">
        <f>[20]Abril!$K$17</f>
        <v>*</v>
      </c>
      <c r="O24" s="11" t="str">
        <f>[20]Abril!$K$18</f>
        <v>*</v>
      </c>
      <c r="P24" s="11" t="str">
        <f>[20]Abril!$K$19</f>
        <v>*</v>
      </c>
      <c r="Q24" s="11" t="str">
        <f>[20]Abril!$K$20</f>
        <v>*</v>
      </c>
      <c r="R24" s="11" t="str">
        <f>[20]Abril!$K$21</f>
        <v>*</v>
      </c>
      <c r="S24" s="11" t="str">
        <f>[20]Abril!$K$22</f>
        <v>*</v>
      </c>
      <c r="T24" s="11" t="str">
        <f>[20]Abril!$K$23</f>
        <v>*</v>
      </c>
      <c r="U24" s="11" t="str">
        <f>[20]Abril!$K$24</f>
        <v>*</v>
      </c>
      <c r="V24" s="11" t="str">
        <f>[20]Abril!$K$25</f>
        <v>*</v>
      </c>
      <c r="W24" s="11" t="str">
        <f>[20]Abril!$K$26</f>
        <v>*</v>
      </c>
      <c r="X24" s="11" t="str">
        <f>[20]Abril!$K$27</f>
        <v>*</v>
      </c>
      <c r="Y24" s="11" t="str">
        <f>[20]Abril!$K$28</f>
        <v>*</v>
      </c>
      <c r="Z24" s="11" t="str">
        <f>[20]Abril!$K$29</f>
        <v>*</v>
      </c>
      <c r="AA24" s="11" t="str">
        <f>[20]Abril!$K$30</f>
        <v>*</v>
      </c>
      <c r="AB24" s="11" t="str">
        <f>[20]Abril!$K$31</f>
        <v>*</v>
      </c>
      <c r="AC24" s="11" t="str">
        <f>[20]Abril!$K$32</f>
        <v>*</v>
      </c>
      <c r="AD24" s="11" t="str">
        <f>[20]Abril!$K$33</f>
        <v>*</v>
      </c>
      <c r="AE24" s="11" t="str">
        <f>[20]Abril!$K$34</f>
        <v>*</v>
      </c>
      <c r="AF24" s="15" t="s">
        <v>226</v>
      </c>
      <c r="AG24" s="16" t="s">
        <v>226</v>
      </c>
      <c r="AH24" s="67" t="s">
        <v>226</v>
      </c>
    </row>
    <row r="25" spans="1:36" x14ac:dyDescent="0.2">
      <c r="A25" s="58" t="s">
        <v>170</v>
      </c>
      <c r="B25" s="11">
        <f>[21]Abril!$K$5</f>
        <v>0</v>
      </c>
      <c r="C25" s="11">
        <f>[21]Abril!$K$6</f>
        <v>0.2</v>
      </c>
      <c r="D25" s="11">
        <f>[21]Abril!$K$7</f>
        <v>0.2</v>
      </c>
      <c r="E25" s="11">
        <f>[21]Abril!$K$8</f>
        <v>7.4</v>
      </c>
      <c r="F25" s="11">
        <f>[21]Abril!$K$9</f>
        <v>5.6000000000000005</v>
      </c>
      <c r="G25" s="11">
        <f>[21]Abril!$K$10</f>
        <v>1</v>
      </c>
      <c r="H25" s="11">
        <f>[21]Abril!$K$11</f>
        <v>0.2</v>
      </c>
      <c r="I25" s="11">
        <f>[21]Abril!$K$12</f>
        <v>0</v>
      </c>
      <c r="J25" s="11">
        <f>[21]Abril!$K$13</f>
        <v>0</v>
      </c>
      <c r="K25" s="11">
        <f>[21]Abril!$K$14</f>
        <v>0</v>
      </c>
      <c r="L25" s="11">
        <f>[21]Abril!$K$15</f>
        <v>0</v>
      </c>
      <c r="M25" s="11">
        <f>[21]Abril!$K$16</f>
        <v>0</v>
      </c>
      <c r="N25" s="11">
        <f>[21]Abril!$K$17</f>
        <v>0</v>
      </c>
      <c r="O25" s="11">
        <f>[21]Abril!$K$18</f>
        <v>0</v>
      </c>
      <c r="P25" s="11">
        <f>[21]Abril!$K$19</f>
        <v>0</v>
      </c>
      <c r="Q25" s="11">
        <f>[21]Abril!$K$20</f>
        <v>4.2</v>
      </c>
      <c r="R25" s="11">
        <f>[21]Abril!$K$21</f>
        <v>0</v>
      </c>
      <c r="S25" s="11">
        <f>[21]Abril!$K$22</f>
        <v>0</v>
      </c>
      <c r="T25" s="11">
        <f>[21]Abril!$K$23</f>
        <v>0</v>
      </c>
      <c r="U25" s="11">
        <f>[21]Abril!$K$24</f>
        <v>8.6</v>
      </c>
      <c r="V25" s="11">
        <f>[21]Abril!$K$25</f>
        <v>0.60000000000000009</v>
      </c>
      <c r="W25" s="11">
        <f>[21]Abril!$K$26</f>
        <v>7</v>
      </c>
      <c r="X25" s="11">
        <f>[21]Abril!$K$27</f>
        <v>0</v>
      </c>
      <c r="Y25" s="11">
        <f>[21]Abril!$K$28</f>
        <v>0</v>
      </c>
      <c r="Z25" s="11">
        <f>[21]Abril!$K$29</f>
        <v>0</v>
      </c>
      <c r="AA25" s="11">
        <f>[21]Abril!$K$30</f>
        <v>3.1999999999999997</v>
      </c>
      <c r="AB25" s="11">
        <f>[21]Abril!$K$31</f>
        <v>1.7999999999999998</v>
      </c>
      <c r="AC25" s="11">
        <f>[21]Abril!$K$32</f>
        <v>1.4000000000000001</v>
      </c>
      <c r="AD25" s="11">
        <f>[21]Abril!$K$33</f>
        <v>0</v>
      </c>
      <c r="AE25" s="11">
        <f>[21]Abril!$K$34</f>
        <v>0</v>
      </c>
      <c r="AF25" s="15">
        <f t="shared" ref="AF25:AF26" si="10">SUM(B25:AE25)</f>
        <v>41.4</v>
      </c>
      <c r="AG25" s="16">
        <f t="shared" ref="AG25:AG26" si="11">MAX(B25:AE25)</f>
        <v>8.6</v>
      </c>
      <c r="AH25" s="67">
        <f t="shared" ref="AH25:AH26" si="12">COUNTIF(B25:AE25,"=0,0")</f>
        <v>17</v>
      </c>
      <c r="AI25" s="12" t="s">
        <v>47</v>
      </c>
    </row>
    <row r="26" spans="1:36" x14ac:dyDescent="0.2">
      <c r="A26" s="58" t="s">
        <v>171</v>
      </c>
      <c r="B26" s="11">
        <f>[22]Abril!$K$5</f>
        <v>0</v>
      </c>
      <c r="C26" s="11">
        <f>[22]Abril!$K$6</f>
        <v>16</v>
      </c>
      <c r="D26" s="11">
        <f>[22]Abril!$K$7</f>
        <v>0.2</v>
      </c>
      <c r="E26" s="11">
        <f>[22]Abril!$K$8</f>
        <v>0</v>
      </c>
      <c r="F26" s="11">
        <f>[22]Abril!$K$9</f>
        <v>4</v>
      </c>
      <c r="G26" s="11">
        <f>[22]Abril!$K$10</f>
        <v>8</v>
      </c>
      <c r="H26" s="11">
        <f>[22]Abril!$K$11</f>
        <v>0</v>
      </c>
      <c r="I26" s="11">
        <f>[22]Abril!$K$12</f>
        <v>0</v>
      </c>
      <c r="J26" s="11">
        <f>[22]Abril!$K$13</f>
        <v>0</v>
      </c>
      <c r="K26" s="11">
        <f>[22]Abril!$K$14</f>
        <v>0</v>
      </c>
      <c r="L26" s="11">
        <f>[22]Abril!$K$15</f>
        <v>0</v>
      </c>
      <c r="M26" s="11">
        <f>[22]Abril!$K$16</f>
        <v>0</v>
      </c>
      <c r="N26" s="11">
        <f>[22]Abril!$K$17</f>
        <v>0</v>
      </c>
      <c r="O26" s="11">
        <f>[22]Abril!$K$18</f>
        <v>0</v>
      </c>
      <c r="P26" s="11">
        <f>[22]Abril!$K$19</f>
        <v>0</v>
      </c>
      <c r="Q26" s="11">
        <f>[22]Abril!$K$20</f>
        <v>0</v>
      </c>
      <c r="R26" s="11">
        <f>[22]Abril!$K$21</f>
        <v>0</v>
      </c>
      <c r="S26" s="11">
        <f>[22]Abril!$K$22</f>
        <v>0</v>
      </c>
      <c r="T26" s="11">
        <f>[22]Abril!$K$23</f>
        <v>0</v>
      </c>
      <c r="U26" s="11">
        <f>[22]Abril!$K$24</f>
        <v>0</v>
      </c>
      <c r="V26" s="11">
        <f>[22]Abril!$K$25</f>
        <v>0</v>
      </c>
      <c r="W26" s="11">
        <f>[22]Abril!$K$26</f>
        <v>11.2</v>
      </c>
      <c r="X26" s="11">
        <f>[22]Abril!$K$27</f>
        <v>0</v>
      </c>
      <c r="Y26" s="11">
        <f>[22]Abril!$K$28</f>
        <v>0</v>
      </c>
      <c r="Z26" s="11">
        <f>[22]Abril!$K$29</f>
        <v>0</v>
      </c>
      <c r="AA26" s="11">
        <f>[22]Abril!$K$30</f>
        <v>0</v>
      </c>
      <c r="AB26" s="11">
        <f>[22]Abril!$K$31</f>
        <v>1.2</v>
      </c>
      <c r="AC26" s="11">
        <f>[22]Abril!$K$32</f>
        <v>0</v>
      </c>
      <c r="AD26" s="11">
        <f>[22]Abril!$K$33</f>
        <v>0</v>
      </c>
      <c r="AE26" s="11">
        <f>[22]Abril!$K$34</f>
        <v>3.8</v>
      </c>
      <c r="AF26" s="15">
        <f t="shared" si="10"/>
        <v>44.4</v>
      </c>
      <c r="AG26" s="16">
        <f t="shared" si="11"/>
        <v>16</v>
      </c>
      <c r="AH26" s="67">
        <f t="shared" si="12"/>
        <v>23</v>
      </c>
    </row>
    <row r="27" spans="1:36" x14ac:dyDescent="0.2">
      <c r="A27" s="58" t="s">
        <v>8</v>
      </c>
      <c r="B27" s="11">
        <f>[23]Abril!$K$5</f>
        <v>0</v>
      </c>
      <c r="C27" s="11">
        <f>[23]Abril!$K$6</f>
        <v>1.8</v>
      </c>
      <c r="D27" s="11">
        <f>[23]Abril!$K$7</f>
        <v>0.60000000000000009</v>
      </c>
      <c r="E27" s="11">
        <f>[23]Abril!$K$8</f>
        <v>0.4</v>
      </c>
      <c r="F27" s="11">
        <f>[23]Abril!$K$9</f>
        <v>20.2</v>
      </c>
      <c r="G27" s="11">
        <f>[23]Abril!$K$10</f>
        <v>4.6000000000000005</v>
      </c>
      <c r="H27" s="11">
        <f>[23]Abril!$K$11</f>
        <v>0</v>
      </c>
      <c r="I27" s="11">
        <f>[23]Abril!$K$12</f>
        <v>0</v>
      </c>
      <c r="J27" s="11">
        <f>[23]Abril!$K$13</f>
        <v>0</v>
      </c>
      <c r="K27" s="11">
        <f>[23]Abril!$K$14</f>
        <v>0</v>
      </c>
      <c r="L27" s="11">
        <f>[23]Abril!$K$15</f>
        <v>0</v>
      </c>
      <c r="M27" s="11">
        <f>[23]Abril!$K$16</f>
        <v>0</v>
      </c>
      <c r="N27" s="11">
        <f>[23]Abril!$K$17</f>
        <v>0</v>
      </c>
      <c r="O27" s="11">
        <f>[23]Abril!$K$18</f>
        <v>0</v>
      </c>
      <c r="P27" s="11">
        <f>[23]Abril!$K$19</f>
        <v>0</v>
      </c>
      <c r="Q27" s="11">
        <f>[23]Abril!$K$20</f>
        <v>0.4</v>
      </c>
      <c r="R27" s="11">
        <f>[23]Abril!$K$21</f>
        <v>0.2</v>
      </c>
      <c r="S27" s="11">
        <f>[23]Abril!$K$22</f>
        <v>0</v>
      </c>
      <c r="T27" s="11" t="str">
        <f>[23]Abril!$K$23</f>
        <v>*</v>
      </c>
      <c r="U27" s="11" t="str">
        <f>[23]Abril!$K$24</f>
        <v>*</v>
      </c>
      <c r="V27" s="11" t="str">
        <f>[23]Abril!$K$25</f>
        <v>*</v>
      </c>
      <c r="W27" s="11" t="str">
        <f>[23]Abril!$K$26</f>
        <v>*</v>
      </c>
      <c r="X27" s="11" t="str">
        <f>[23]Abril!$K$27</f>
        <v>*</v>
      </c>
      <c r="Y27" s="11" t="str">
        <f>[23]Abril!$K$28</f>
        <v>*</v>
      </c>
      <c r="Z27" s="11" t="str">
        <f>[23]Abril!$K$29</f>
        <v>*</v>
      </c>
      <c r="AA27" s="11" t="str">
        <f>[23]Abril!$K$30</f>
        <v>*</v>
      </c>
      <c r="AB27" s="11" t="str">
        <f>[23]Abril!$K$31</f>
        <v>*</v>
      </c>
      <c r="AC27" s="11" t="str">
        <f>[23]Abril!$K$32</f>
        <v>*</v>
      </c>
      <c r="AD27" s="11" t="str">
        <f>[23]Abril!$K$33</f>
        <v>*</v>
      </c>
      <c r="AE27" s="11" t="str">
        <f>[23]Abril!$K$34</f>
        <v>*</v>
      </c>
      <c r="AF27" s="15">
        <f t="shared" si="7"/>
        <v>28.2</v>
      </c>
      <c r="AG27" s="16">
        <f t="shared" si="8"/>
        <v>20.2</v>
      </c>
      <c r="AH27" s="67">
        <f t="shared" si="9"/>
        <v>11</v>
      </c>
    </row>
    <row r="28" spans="1:36" x14ac:dyDescent="0.2">
      <c r="A28" s="58" t="s">
        <v>9</v>
      </c>
      <c r="B28" s="11">
        <f>[24]Abril!$K$5</f>
        <v>0</v>
      </c>
      <c r="C28" s="11">
        <f>[24]Abril!$K$6</f>
        <v>0</v>
      </c>
      <c r="D28" s="11">
        <f>[24]Abril!$K$7</f>
        <v>11.4</v>
      </c>
      <c r="E28" s="11">
        <f>[24]Abril!$K$8</f>
        <v>0.2</v>
      </c>
      <c r="F28" s="11">
        <f>[24]Abril!$K$9</f>
        <v>25.4</v>
      </c>
      <c r="G28" s="11">
        <f>[24]Abril!$K$10</f>
        <v>1.9999999999999998</v>
      </c>
      <c r="H28" s="11">
        <f>[24]Abril!$K$11</f>
        <v>0.2</v>
      </c>
      <c r="I28" s="11">
        <f>[24]Abril!$K$12</f>
        <v>0.2</v>
      </c>
      <c r="J28" s="11">
        <f>[24]Abril!$K$13</f>
        <v>0</v>
      </c>
      <c r="K28" s="11">
        <f>[24]Abril!$K$14</f>
        <v>0</v>
      </c>
      <c r="L28" s="11">
        <f>[24]Abril!$K$15</f>
        <v>0</v>
      </c>
      <c r="M28" s="11">
        <f>[24]Abril!$K$16</f>
        <v>0</v>
      </c>
      <c r="N28" s="11">
        <f>[24]Abril!$K$17</f>
        <v>0.4</v>
      </c>
      <c r="O28" s="11">
        <f>[24]Abril!$K$18</f>
        <v>0.2</v>
      </c>
      <c r="P28" s="11">
        <f>[24]Abril!$K$19</f>
        <v>0</v>
      </c>
      <c r="Q28" s="11">
        <f>[24]Abril!$K$20</f>
        <v>0</v>
      </c>
      <c r="R28" s="11">
        <f>[24]Abril!$K$21</f>
        <v>0</v>
      </c>
      <c r="S28" s="11">
        <f>[24]Abril!$K$22</f>
        <v>0</v>
      </c>
      <c r="T28" s="11">
        <f>[24]Abril!$K$23</f>
        <v>0</v>
      </c>
      <c r="U28" s="11">
        <f>[24]Abril!$K$24</f>
        <v>0</v>
      </c>
      <c r="V28" s="11">
        <f>[24]Abril!$K$25</f>
        <v>0.2</v>
      </c>
      <c r="W28" s="11">
        <f>[24]Abril!$K$26</f>
        <v>12.399999999999999</v>
      </c>
      <c r="X28" s="11">
        <f>[24]Abril!$K$27</f>
        <v>0</v>
      </c>
      <c r="Y28" s="11">
        <f>[24]Abril!$K$28</f>
        <v>0</v>
      </c>
      <c r="Z28" s="11">
        <f>[24]Abril!$K$29</f>
        <v>0</v>
      </c>
      <c r="AA28" s="11">
        <f>[24]Abril!$K$30</f>
        <v>0</v>
      </c>
      <c r="AB28" s="11">
        <f>[24]Abril!$K$31</f>
        <v>0.6</v>
      </c>
      <c r="AC28" s="11">
        <f>[24]Abril!$K$32</f>
        <v>0</v>
      </c>
      <c r="AD28" s="11">
        <f>[24]Abril!$K$33</f>
        <v>0</v>
      </c>
      <c r="AE28" s="11">
        <f>[24]Abril!$K$34</f>
        <v>0</v>
      </c>
      <c r="AF28" s="15">
        <f t="shared" si="7"/>
        <v>53.20000000000001</v>
      </c>
      <c r="AG28" s="16">
        <f t="shared" si="8"/>
        <v>25.4</v>
      </c>
      <c r="AH28" s="67">
        <f t="shared" si="9"/>
        <v>19</v>
      </c>
    </row>
    <row r="29" spans="1:36" x14ac:dyDescent="0.2">
      <c r="A29" s="58" t="s">
        <v>42</v>
      </c>
      <c r="B29" s="11">
        <f>[25]Abril!$K$5</f>
        <v>2.2000000000000002</v>
      </c>
      <c r="C29" s="11">
        <f>[25]Abril!$K$6</f>
        <v>6.8000000000000007</v>
      </c>
      <c r="D29" s="11">
        <f>[25]Abril!$K$7</f>
        <v>1</v>
      </c>
      <c r="E29" s="11">
        <f>[25]Abril!$K$8</f>
        <v>1.4</v>
      </c>
      <c r="F29" s="11">
        <f>[25]Abril!$K$9</f>
        <v>14.6</v>
      </c>
      <c r="G29" s="11">
        <f>[25]Abril!$K$10</f>
        <v>1.8</v>
      </c>
      <c r="H29" s="11">
        <f>[25]Abril!$K$11</f>
        <v>0.2</v>
      </c>
      <c r="I29" s="11">
        <f>[25]Abril!$K$12</f>
        <v>0</v>
      </c>
      <c r="J29" s="11">
        <f>[25]Abril!$K$13</f>
        <v>0</v>
      </c>
      <c r="K29" s="11">
        <f>[25]Abril!$K$14</f>
        <v>0</v>
      </c>
      <c r="L29" s="11">
        <f>[25]Abril!$K$15</f>
        <v>0</v>
      </c>
      <c r="M29" s="11">
        <f>[25]Abril!$K$16</f>
        <v>0</v>
      </c>
      <c r="N29" s="11">
        <f>[25]Abril!$K$17</f>
        <v>0</v>
      </c>
      <c r="O29" s="11">
        <f>[25]Abril!$K$18</f>
        <v>0</v>
      </c>
      <c r="P29" s="11">
        <f>[25]Abril!$K$19</f>
        <v>0</v>
      </c>
      <c r="Q29" s="11">
        <f>[25]Abril!$K$20</f>
        <v>0</v>
      </c>
      <c r="R29" s="11">
        <f>[25]Abril!$K$21</f>
        <v>0</v>
      </c>
      <c r="S29" s="11">
        <f>[25]Abril!$K$22</f>
        <v>0</v>
      </c>
      <c r="T29" s="11">
        <f>[25]Abril!$K$23</f>
        <v>0</v>
      </c>
      <c r="U29" s="11">
        <f>[25]Abril!$K$24</f>
        <v>0</v>
      </c>
      <c r="V29" s="11">
        <f>[25]Abril!$K$25</f>
        <v>4.3999999999999995</v>
      </c>
      <c r="W29" s="11">
        <f>[25]Abril!$K$26</f>
        <v>31.999999999999996</v>
      </c>
      <c r="X29" s="11">
        <f>[25]Abril!$K$27</f>
        <v>0</v>
      </c>
      <c r="Y29" s="11">
        <f>[25]Abril!$K$28</f>
        <v>0</v>
      </c>
      <c r="Z29" s="11">
        <f>[25]Abril!$K$29</f>
        <v>0</v>
      </c>
      <c r="AA29" s="11">
        <f>[25]Abril!$K$30</f>
        <v>0</v>
      </c>
      <c r="AB29" s="11">
        <f>[25]Abril!$K$31</f>
        <v>2.4000000000000004</v>
      </c>
      <c r="AC29" s="11">
        <f>[25]Abril!$K$32</f>
        <v>0</v>
      </c>
      <c r="AD29" s="11">
        <f>[25]Abril!$K$33</f>
        <v>0</v>
      </c>
      <c r="AE29" s="11">
        <f>[25]Abril!$K$34</f>
        <v>61.400000000000006</v>
      </c>
      <c r="AF29" s="15">
        <f t="shared" si="7"/>
        <v>128.19999999999999</v>
      </c>
      <c r="AG29" s="16">
        <f t="shared" si="8"/>
        <v>61.400000000000006</v>
      </c>
      <c r="AH29" s="67">
        <f t="shared" si="9"/>
        <v>19</v>
      </c>
    </row>
    <row r="30" spans="1:36" x14ac:dyDescent="0.2">
      <c r="A30" s="58" t="s">
        <v>10</v>
      </c>
      <c r="B30" s="11">
        <f>[26]Abril!$K$5</f>
        <v>0</v>
      </c>
      <c r="C30" s="11">
        <f>[26]Abril!$K$6</f>
        <v>10.999999999999998</v>
      </c>
      <c r="D30" s="11">
        <f>[26]Abril!$K$7</f>
        <v>0.2</v>
      </c>
      <c r="E30" s="11">
        <f>[26]Abril!$K$8</f>
        <v>0</v>
      </c>
      <c r="F30" s="11">
        <f>[26]Abril!$K$9</f>
        <v>20.400000000000002</v>
      </c>
      <c r="G30" s="11">
        <f>[26]Abril!$K$10</f>
        <v>5.8</v>
      </c>
      <c r="H30" s="11">
        <f>[26]Abril!$K$11</f>
        <v>0.2</v>
      </c>
      <c r="I30" s="11">
        <f>[26]Abril!$K$12</f>
        <v>0</v>
      </c>
      <c r="J30" s="11">
        <f>[26]Abril!$K$13</f>
        <v>0.2</v>
      </c>
      <c r="K30" s="11">
        <f>[26]Abril!$K$14</f>
        <v>0</v>
      </c>
      <c r="L30" s="11">
        <f>[26]Abril!$K$15</f>
        <v>0</v>
      </c>
      <c r="M30" s="11">
        <f>[26]Abril!$K$16</f>
        <v>0</v>
      </c>
      <c r="N30" s="11">
        <f>[26]Abril!$K$17</f>
        <v>0</v>
      </c>
      <c r="O30" s="11">
        <f>[26]Abril!$K$18</f>
        <v>0</v>
      </c>
      <c r="P30" s="11">
        <f>[26]Abril!$K$19</f>
        <v>0</v>
      </c>
      <c r="Q30" s="11">
        <f>[26]Abril!$K$20</f>
        <v>0</v>
      </c>
      <c r="R30" s="11">
        <f>[26]Abril!$K$21</f>
        <v>0</v>
      </c>
      <c r="S30" s="11">
        <f>[26]Abril!$K$22</f>
        <v>0</v>
      </c>
      <c r="T30" s="11">
        <f>[26]Abril!$K$23</f>
        <v>0</v>
      </c>
      <c r="U30" s="11">
        <f>[26]Abril!$K$24</f>
        <v>16.399999999999999</v>
      </c>
      <c r="V30" s="11">
        <f>[26]Abril!$K$25</f>
        <v>15.4</v>
      </c>
      <c r="W30" s="11">
        <f>[26]Abril!$K$26</f>
        <v>29.4</v>
      </c>
      <c r="X30" s="11">
        <f>[26]Abril!$K$27</f>
        <v>0.2</v>
      </c>
      <c r="Y30" s="11">
        <f>[26]Abril!$K$28</f>
        <v>0</v>
      </c>
      <c r="Z30" s="11">
        <f>[26]Abril!$K$29</f>
        <v>0</v>
      </c>
      <c r="AA30" s="11">
        <f>[26]Abril!$K$30</f>
        <v>2</v>
      </c>
      <c r="AB30" s="11">
        <f>[26]Abril!$K$31</f>
        <v>27.400000000000002</v>
      </c>
      <c r="AC30" s="11">
        <f>[26]Abril!$K$32</f>
        <v>12.4</v>
      </c>
      <c r="AD30" s="11">
        <f>[26]Abril!$K$33</f>
        <v>0.2</v>
      </c>
      <c r="AE30" s="11">
        <f>[26]Abril!$K$34</f>
        <v>5.2</v>
      </c>
      <c r="AF30" s="15">
        <f t="shared" si="7"/>
        <v>146.39999999999998</v>
      </c>
      <c r="AG30" s="16">
        <f t="shared" si="8"/>
        <v>29.4</v>
      </c>
      <c r="AH30" s="67">
        <f t="shared" si="9"/>
        <v>15</v>
      </c>
    </row>
    <row r="31" spans="1:36" x14ac:dyDescent="0.2">
      <c r="A31" s="58" t="s">
        <v>172</v>
      </c>
      <c r="B31" s="11">
        <f>[27]Abril!$K$5</f>
        <v>0</v>
      </c>
      <c r="C31" s="11">
        <f>[27]Abril!$K$6</f>
        <v>2.8</v>
      </c>
      <c r="D31" s="11">
        <f>[27]Abril!$K$7</f>
        <v>28.2</v>
      </c>
      <c r="E31" s="11">
        <f>[27]Abril!$K$8</f>
        <v>0.60000000000000009</v>
      </c>
      <c r="F31" s="11">
        <f>[27]Abril!$K$9</f>
        <v>11</v>
      </c>
      <c r="G31" s="11">
        <f>[27]Abril!$K$10</f>
        <v>1.6</v>
      </c>
      <c r="H31" s="11">
        <f>[27]Abril!$K$11</f>
        <v>0.2</v>
      </c>
      <c r="I31" s="11">
        <f>[27]Abril!$K$12</f>
        <v>0.2</v>
      </c>
      <c r="J31" s="11">
        <f>[27]Abril!$K$13</f>
        <v>0</v>
      </c>
      <c r="K31" s="11">
        <f>[27]Abril!$K$14</f>
        <v>0</v>
      </c>
      <c r="L31" s="11">
        <f>[27]Abril!$K$15</f>
        <v>0</v>
      </c>
      <c r="M31" s="11">
        <f>[27]Abril!$K$16</f>
        <v>0</v>
      </c>
      <c r="N31" s="11">
        <f>[27]Abril!$K$17</f>
        <v>0</v>
      </c>
      <c r="O31" s="11">
        <f>[27]Abril!$K$18</f>
        <v>0</v>
      </c>
      <c r="P31" s="11">
        <f>[27]Abril!$K$19</f>
        <v>0</v>
      </c>
      <c r="Q31" s="11">
        <f>[27]Abril!$K$20</f>
        <v>0</v>
      </c>
      <c r="R31" s="11">
        <f>[27]Abril!$K$21</f>
        <v>0</v>
      </c>
      <c r="S31" s="11">
        <f>[27]Abril!$K$22</f>
        <v>0</v>
      </c>
      <c r="T31" s="11">
        <f>[27]Abril!$K$23</f>
        <v>0</v>
      </c>
      <c r="U31" s="11">
        <f>[27]Abril!$K$24</f>
        <v>0</v>
      </c>
      <c r="V31" s="11">
        <f>[27]Abril!$K$25</f>
        <v>11.2</v>
      </c>
      <c r="W31" s="11">
        <f>[27]Abril!$K$26</f>
        <v>13.2</v>
      </c>
      <c r="X31" s="11">
        <f>[27]Abril!$K$27</f>
        <v>0</v>
      </c>
      <c r="Y31" s="11">
        <f>[27]Abril!$K$28</f>
        <v>0</v>
      </c>
      <c r="Z31" s="11">
        <f>[27]Abril!$K$29</f>
        <v>0</v>
      </c>
      <c r="AA31" s="11">
        <f>[27]Abril!$K$30</f>
        <v>0</v>
      </c>
      <c r="AB31" s="11">
        <f>[27]Abril!$K$31</f>
        <v>0</v>
      </c>
      <c r="AC31" s="11">
        <f>[27]Abril!$K$32</f>
        <v>14.199999999999998</v>
      </c>
      <c r="AD31" s="11">
        <f>[27]Abril!$K$33</f>
        <v>0.2</v>
      </c>
      <c r="AE31" s="11">
        <f>[27]Abril!$K$34</f>
        <v>29</v>
      </c>
      <c r="AF31" s="15">
        <f>SUM(B31:AE31)</f>
        <v>112.40000000000002</v>
      </c>
      <c r="AG31" s="16">
        <f>MAX(B31:AE31)</f>
        <v>29</v>
      </c>
      <c r="AH31" s="67">
        <f>COUNTIF(B31:AE31,"=0,0")</f>
        <v>18</v>
      </c>
      <c r="AI31" s="12" t="s">
        <v>47</v>
      </c>
    </row>
    <row r="32" spans="1:36" x14ac:dyDescent="0.2">
      <c r="A32" s="58" t="s">
        <v>11</v>
      </c>
      <c r="B32" s="11">
        <f>[28]Abril!$K$5</f>
        <v>0</v>
      </c>
      <c r="C32" s="11">
        <f>[28]Abril!$K$6</f>
        <v>0.60000000000000009</v>
      </c>
      <c r="D32" s="11">
        <f>[28]Abril!$K$7</f>
        <v>0.4</v>
      </c>
      <c r="E32" s="11">
        <f>[28]Abril!$K$8</f>
        <v>0</v>
      </c>
      <c r="F32" s="11">
        <f>[28]Abril!$K$9</f>
        <v>9.8000000000000007</v>
      </c>
      <c r="G32" s="11">
        <f>[28]Abril!$K$10</f>
        <v>6.0000000000000009</v>
      </c>
      <c r="H32" s="11">
        <f>[28]Abril!$K$11</f>
        <v>0</v>
      </c>
      <c r="I32" s="11">
        <f>[28]Abril!$K$12</f>
        <v>0</v>
      </c>
      <c r="J32" s="11">
        <f>[28]Abril!$K$13</f>
        <v>0</v>
      </c>
      <c r="K32" s="11">
        <f>[28]Abril!$K$14</f>
        <v>0</v>
      </c>
      <c r="L32" s="11">
        <f>[28]Abril!$K$15</f>
        <v>0</v>
      </c>
      <c r="M32" s="11">
        <f>[28]Abril!$K$16</f>
        <v>0</v>
      </c>
      <c r="N32" s="11">
        <f>[28]Abril!$K$17</f>
        <v>1.4</v>
      </c>
      <c r="O32" s="11">
        <f>[28]Abril!$K$18</f>
        <v>0</v>
      </c>
      <c r="P32" s="11">
        <f>[28]Abril!$K$19</f>
        <v>0</v>
      </c>
      <c r="Q32" s="11">
        <f>[28]Abril!$K$20</f>
        <v>0</v>
      </c>
      <c r="R32" s="11">
        <f>[28]Abril!$K$21</f>
        <v>0</v>
      </c>
      <c r="S32" s="11">
        <f>[28]Abril!$K$22</f>
        <v>0</v>
      </c>
      <c r="T32" s="11">
        <f>[28]Abril!$K$23</f>
        <v>0</v>
      </c>
      <c r="U32" s="11">
        <f>[28]Abril!$K$24</f>
        <v>0</v>
      </c>
      <c r="V32" s="11">
        <f>[28]Abril!$K$25</f>
        <v>1.6</v>
      </c>
      <c r="W32" s="11">
        <f>[28]Abril!$K$26</f>
        <v>19.399999999999999</v>
      </c>
      <c r="X32" s="11">
        <f>[28]Abril!$K$27</f>
        <v>1.8</v>
      </c>
      <c r="Y32" s="11">
        <f>[28]Abril!$K$28</f>
        <v>0.4</v>
      </c>
      <c r="Z32" s="11">
        <f>[28]Abril!$K$29</f>
        <v>2.4</v>
      </c>
      <c r="AA32" s="11">
        <f>[28]Abril!$K$30</f>
        <v>0</v>
      </c>
      <c r="AB32" s="11">
        <f>[28]Abril!$K$31</f>
        <v>0.2</v>
      </c>
      <c r="AC32" s="11">
        <f>[28]Abril!$K$32</f>
        <v>0</v>
      </c>
      <c r="AD32" s="11">
        <f>[28]Abril!$K$33</f>
        <v>0</v>
      </c>
      <c r="AE32" s="11">
        <f>[28]Abril!$K$34</f>
        <v>24.6</v>
      </c>
      <c r="AF32" s="15">
        <f t="shared" si="7"/>
        <v>68.599999999999994</v>
      </c>
      <c r="AG32" s="16">
        <f t="shared" si="8"/>
        <v>24.6</v>
      </c>
      <c r="AH32" s="67">
        <f t="shared" si="9"/>
        <v>18</v>
      </c>
    </row>
    <row r="33" spans="1:36" s="5" customFormat="1" x14ac:dyDescent="0.2">
      <c r="A33" s="58" t="s">
        <v>12</v>
      </c>
      <c r="B33" s="11">
        <f>[29]Abril!$K$5</f>
        <v>0</v>
      </c>
      <c r="C33" s="11">
        <f>[29]Abril!$K$6</f>
        <v>3.6</v>
      </c>
      <c r="D33" s="11">
        <f>[29]Abril!$K$7</f>
        <v>12.2</v>
      </c>
      <c r="E33" s="11">
        <f>[29]Abril!$K$8</f>
        <v>0.4</v>
      </c>
      <c r="F33" s="11">
        <f>[29]Abril!$K$9</f>
        <v>6.0000000000000009</v>
      </c>
      <c r="G33" s="11">
        <f>[29]Abril!$K$10</f>
        <v>1.9999999999999998</v>
      </c>
      <c r="H33" s="11">
        <f>[29]Abril!$K$11</f>
        <v>0</v>
      </c>
      <c r="I33" s="11">
        <f>[29]Abril!$K$12</f>
        <v>0</v>
      </c>
      <c r="J33" s="11">
        <f>[29]Abril!$K$13</f>
        <v>0</v>
      </c>
      <c r="K33" s="11">
        <f>[29]Abril!$K$14</f>
        <v>0</v>
      </c>
      <c r="L33" s="11">
        <f>[29]Abril!$K$15</f>
        <v>0</v>
      </c>
      <c r="M33" s="11">
        <f>[29]Abril!$K$16</f>
        <v>0</v>
      </c>
      <c r="N33" s="11">
        <f>[29]Abril!$K$17</f>
        <v>0</v>
      </c>
      <c r="O33" s="11">
        <f>[29]Abril!$K$18</f>
        <v>0</v>
      </c>
      <c r="P33" s="11">
        <f>[29]Abril!$K$19</f>
        <v>0</v>
      </c>
      <c r="Q33" s="11">
        <f>[29]Abril!$K$20</f>
        <v>0</v>
      </c>
      <c r="R33" s="11">
        <f>[29]Abril!$K$21</f>
        <v>0</v>
      </c>
      <c r="S33" s="11">
        <f>[29]Abril!$K$22</f>
        <v>0</v>
      </c>
      <c r="T33" s="11">
        <f>[29]Abril!$K$23</f>
        <v>0</v>
      </c>
      <c r="U33" s="11">
        <f>[29]Abril!$K$24</f>
        <v>0</v>
      </c>
      <c r="V33" s="11">
        <f>[29]Abril!$K$25</f>
        <v>0.4</v>
      </c>
      <c r="W33" s="11">
        <f>[29]Abril!$K$26</f>
        <v>74.2</v>
      </c>
      <c r="X33" s="11">
        <f>[29]Abril!$K$27</f>
        <v>14.999999999999998</v>
      </c>
      <c r="Y33" s="11">
        <f>[29]Abril!$K$28</f>
        <v>0</v>
      </c>
      <c r="Z33" s="11">
        <f>[29]Abril!$K$29</f>
        <v>0</v>
      </c>
      <c r="AA33" s="11">
        <f>[29]Abril!$K$30</f>
        <v>12.8</v>
      </c>
      <c r="AB33" s="11">
        <f>[29]Abril!$K$31</f>
        <v>3.8000000000000003</v>
      </c>
      <c r="AC33" s="11">
        <f>[29]Abril!$K$32</f>
        <v>0</v>
      </c>
      <c r="AD33" s="11">
        <f>[29]Abril!$K$33</f>
        <v>0</v>
      </c>
      <c r="AE33" s="11">
        <f>[29]Abril!$K$34</f>
        <v>5</v>
      </c>
      <c r="AF33" s="15">
        <f t="shared" si="7"/>
        <v>135.4</v>
      </c>
      <c r="AG33" s="16">
        <f t="shared" si="8"/>
        <v>74.2</v>
      </c>
      <c r="AH33" s="67">
        <f t="shared" si="9"/>
        <v>19</v>
      </c>
    </row>
    <row r="34" spans="1:36" x14ac:dyDescent="0.2">
      <c r="A34" s="58" t="s">
        <v>13</v>
      </c>
      <c r="B34" s="11">
        <f>[30]Abril!$K$5</f>
        <v>30.8</v>
      </c>
      <c r="C34" s="11">
        <f>[30]Abril!$K$6</f>
        <v>0.2</v>
      </c>
      <c r="D34" s="11">
        <f>[30]Abril!$K$7</f>
        <v>2.4000000000000004</v>
      </c>
      <c r="E34" s="11">
        <f>[30]Abril!$K$8</f>
        <v>0</v>
      </c>
      <c r="F34" s="11">
        <f>[30]Abril!$K$9</f>
        <v>8.3999999999999986</v>
      </c>
      <c r="G34" s="11">
        <f>[30]Abril!$K$10</f>
        <v>0.60000000000000009</v>
      </c>
      <c r="H34" s="11">
        <f>[30]Abril!$K$11</f>
        <v>0</v>
      </c>
      <c r="I34" s="11">
        <f>[30]Abril!$K$12</f>
        <v>0.2</v>
      </c>
      <c r="J34" s="11">
        <f>[30]Abril!$K$13</f>
        <v>0</v>
      </c>
      <c r="K34" s="11">
        <f>[30]Abril!$K$14</f>
        <v>0</v>
      </c>
      <c r="L34" s="11">
        <f>[30]Abril!$K$15</f>
        <v>0.2</v>
      </c>
      <c r="M34" s="11">
        <f>[30]Abril!$K$16</f>
        <v>0</v>
      </c>
      <c r="N34" s="11">
        <f>[30]Abril!$K$17</f>
        <v>0</v>
      </c>
      <c r="O34" s="11">
        <f>[30]Abril!$K$18</f>
        <v>1.4</v>
      </c>
      <c r="P34" s="11">
        <f>[30]Abril!$K$19</f>
        <v>0</v>
      </c>
      <c r="Q34" s="11">
        <f>[30]Abril!$K$20</f>
        <v>0.2</v>
      </c>
      <c r="R34" s="11">
        <f>[30]Abril!$K$21</f>
        <v>0</v>
      </c>
      <c r="S34" s="11">
        <f>[30]Abril!$K$22</f>
        <v>0.2</v>
      </c>
      <c r="T34" s="11">
        <f>[30]Abril!$K$23</f>
        <v>0</v>
      </c>
      <c r="U34" s="11">
        <f>[30]Abril!$K$24</f>
        <v>0</v>
      </c>
      <c r="V34" s="11">
        <f>[30]Abril!$K$25</f>
        <v>0</v>
      </c>
      <c r="W34" s="11">
        <f>[30]Abril!$K$26</f>
        <v>41.600000000000009</v>
      </c>
      <c r="X34" s="11">
        <f>[30]Abril!$K$27</f>
        <v>43.4</v>
      </c>
      <c r="Y34" s="11">
        <f>[30]Abril!$K$28</f>
        <v>0.2</v>
      </c>
      <c r="Z34" s="11">
        <f>[30]Abril!$K$29</f>
        <v>0</v>
      </c>
      <c r="AA34" s="11">
        <f>[30]Abril!$K$30</f>
        <v>0</v>
      </c>
      <c r="AB34" s="11">
        <f>[30]Abril!$K$31</f>
        <v>0</v>
      </c>
      <c r="AC34" s="11">
        <f>[30]Abril!$K$32</f>
        <v>0.60000000000000009</v>
      </c>
      <c r="AD34" s="11">
        <f>[30]Abril!$K$33</f>
        <v>0</v>
      </c>
      <c r="AE34" s="11">
        <f>[30]Abril!$K$34</f>
        <v>1.9999999999999998</v>
      </c>
      <c r="AF34" s="15">
        <f t="shared" si="7"/>
        <v>132.4</v>
      </c>
      <c r="AG34" s="16">
        <f t="shared" si="8"/>
        <v>43.4</v>
      </c>
      <c r="AH34" s="67">
        <f t="shared" si="9"/>
        <v>15</v>
      </c>
    </row>
    <row r="35" spans="1:36" x14ac:dyDescent="0.2">
      <c r="A35" s="58" t="s">
        <v>173</v>
      </c>
      <c r="B35" s="11">
        <f>[31]Abril!$K$5</f>
        <v>0</v>
      </c>
      <c r="C35" s="11">
        <f>[31]Abril!$K$6</f>
        <v>0</v>
      </c>
      <c r="D35" s="11">
        <f>[31]Abril!$K$7</f>
        <v>0</v>
      </c>
      <c r="E35" s="11">
        <f>[31]Abril!$K$8</f>
        <v>0</v>
      </c>
      <c r="F35" s="11">
        <f>[31]Abril!$K$9</f>
        <v>14.399999999999999</v>
      </c>
      <c r="G35" s="11">
        <f>[31]Abril!$K$10</f>
        <v>4.5999999999999996</v>
      </c>
      <c r="H35" s="11">
        <f>[31]Abril!$K$11</f>
        <v>1</v>
      </c>
      <c r="I35" s="11">
        <f>[31]Abril!$K$12</f>
        <v>0</v>
      </c>
      <c r="J35" s="11">
        <f>[31]Abril!$K$13</f>
        <v>0</v>
      </c>
      <c r="K35" s="11">
        <f>[31]Abril!$K$14</f>
        <v>0</v>
      </c>
      <c r="L35" s="11">
        <f>[31]Abril!$K$15</f>
        <v>0</v>
      </c>
      <c r="M35" s="11">
        <f>[31]Abril!$K$16</f>
        <v>0</v>
      </c>
      <c r="N35" s="11">
        <f>[31]Abril!$K$17</f>
        <v>8.8000000000000007</v>
      </c>
      <c r="O35" s="11">
        <f>[31]Abril!$K$18</f>
        <v>0.2</v>
      </c>
      <c r="P35" s="11">
        <f>[31]Abril!$K$19</f>
        <v>0</v>
      </c>
      <c r="Q35" s="11">
        <f>[31]Abril!$K$20</f>
        <v>0</v>
      </c>
      <c r="R35" s="11">
        <f>[31]Abril!$K$21</f>
        <v>0</v>
      </c>
      <c r="S35" s="11">
        <f>[31]Abril!$K$22</f>
        <v>0</v>
      </c>
      <c r="T35" s="11">
        <f>[31]Abril!$K$23</f>
        <v>0.4</v>
      </c>
      <c r="U35" s="11">
        <f>[31]Abril!$K$24</f>
        <v>1.8</v>
      </c>
      <c r="V35" s="11">
        <f>[31]Abril!$K$25</f>
        <v>0</v>
      </c>
      <c r="W35" s="11">
        <f>[31]Abril!$K$26</f>
        <v>1.2</v>
      </c>
      <c r="X35" s="11">
        <f>[31]Abril!$K$27</f>
        <v>0</v>
      </c>
      <c r="Y35" s="11">
        <f>[31]Abril!$K$28</f>
        <v>0</v>
      </c>
      <c r="Z35" s="11">
        <f>[31]Abril!$K$29</f>
        <v>0.2</v>
      </c>
      <c r="AA35" s="11">
        <f>[31]Abril!$K$30</f>
        <v>0</v>
      </c>
      <c r="AB35" s="11">
        <f>[31]Abril!$K$31</f>
        <v>0</v>
      </c>
      <c r="AC35" s="11">
        <f>[31]Abril!$K$32</f>
        <v>3.4000000000000004</v>
      </c>
      <c r="AD35" s="11">
        <f>[31]Abril!$K$33</f>
        <v>0</v>
      </c>
      <c r="AE35" s="11">
        <f>[31]Abril!$K$34</f>
        <v>12.399999999999999</v>
      </c>
      <c r="AF35" s="15">
        <f>SUM(B35:AE35)</f>
        <v>48.4</v>
      </c>
      <c r="AG35" s="16">
        <f>MAX(B35:AE35)</f>
        <v>14.399999999999999</v>
      </c>
      <c r="AH35" s="67">
        <f>COUNTIF(B35:AE35,"=0,0")</f>
        <v>19</v>
      </c>
    </row>
    <row r="36" spans="1:36" x14ac:dyDescent="0.2">
      <c r="A36" s="58" t="s">
        <v>144</v>
      </c>
      <c r="B36" s="11" t="str">
        <f>[32]Abril!$K$5</f>
        <v>*</v>
      </c>
      <c r="C36" s="11" t="str">
        <f>[32]Abril!$K$6</f>
        <v>*</v>
      </c>
      <c r="D36" s="11" t="str">
        <f>[32]Abril!$K$7</f>
        <v>*</v>
      </c>
      <c r="E36" s="11" t="str">
        <f>[32]Abril!$K$8</f>
        <v>*</v>
      </c>
      <c r="F36" s="11" t="str">
        <f>[32]Abril!$K$9</f>
        <v>*</v>
      </c>
      <c r="G36" s="11" t="str">
        <f>[32]Abril!$K$10</f>
        <v>*</v>
      </c>
      <c r="H36" s="11" t="str">
        <f>[32]Abril!$K$11</f>
        <v>*</v>
      </c>
      <c r="I36" s="11" t="str">
        <f>[32]Abril!$K$12</f>
        <v>*</v>
      </c>
      <c r="J36" s="11" t="str">
        <f>[32]Abril!$K$13</f>
        <v>*</v>
      </c>
      <c r="K36" s="11" t="str">
        <f>[32]Abril!$K$14</f>
        <v>*</v>
      </c>
      <c r="L36" s="11" t="str">
        <f>[32]Abril!$K$15</f>
        <v>*</v>
      </c>
      <c r="M36" s="11" t="str">
        <f>[32]Abril!$K$16</f>
        <v>*</v>
      </c>
      <c r="N36" s="11" t="str">
        <f>[32]Abril!$K$17</f>
        <v>*</v>
      </c>
      <c r="O36" s="11" t="str">
        <f>[32]Abril!$K$18</f>
        <v>*</v>
      </c>
      <c r="P36" s="11" t="str">
        <f>[32]Abril!$K$19</f>
        <v>*</v>
      </c>
      <c r="Q36" s="11" t="str">
        <f>[32]Abril!$K$20</f>
        <v>*</v>
      </c>
      <c r="R36" s="11" t="str">
        <f>[32]Abril!$K$21</f>
        <v>*</v>
      </c>
      <c r="S36" s="11" t="str">
        <f>[32]Abril!$K$22</f>
        <v>*</v>
      </c>
      <c r="T36" s="11" t="str">
        <f>[32]Abril!$K$23</f>
        <v>*</v>
      </c>
      <c r="U36" s="11" t="str">
        <f>[32]Abril!$K$24</f>
        <v>*</v>
      </c>
      <c r="V36" s="11" t="str">
        <f>[32]Abril!$K$25</f>
        <v>*</v>
      </c>
      <c r="W36" s="11" t="str">
        <f>[32]Abril!$K$26</f>
        <v>*</v>
      </c>
      <c r="X36" s="11" t="str">
        <f>[32]Abril!$K$27</f>
        <v>*</v>
      </c>
      <c r="Y36" s="11" t="str">
        <f>[32]Abril!$K$28</f>
        <v>*</v>
      </c>
      <c r="Z36" s="11" t="str">
        <f>[32]Abril!$K$29</f>
        <v>*</v>
      </c>
      <c r="AA36" s="11" t="str">
        <f>[32]Abril!$K$30</f>
        <v>*</v>
      </c>
      <c r="AB36" s="11" t="str">
        <f>[32]Abril!$K$31</f>
        <v>*</v>
      </c>
      <c r="AC36" s="11" t="str">
        <f>[32]Abril!$K$32</f>
        <v>*</v>
      </c>
      <c r="AD36" s="11" t="str">
        <f>[32]Abril!$K$33</f>
        <v>*</v>
      </c>
      <c r="AE36" s="11" t="str">
        <f>[32]Abril!$K$34</f>
        <v>*</v>
      </c>
      <c r="AF36" s="15" t="s">
        <v>226</v>
      </c>
      <c r="AG36" s="16" t="s">
        <v>226</v>
      </c>
      <c r="AH36" s="67" t="s">
        <v>226</v>
      </c>
    </row>
    <row r="37" spans="1:36" x14ac:dyDescent="0.2">
      <c r="A37" s="58" t="s">
        <v>14</v>
      </c>
      <c r="B37" s="11">
        <f>[33]Abril!$K$5</f>
        <v>0</v>
      </c>
      <c r="C37" s="11">
        <f>[33]Abril!$K$6</f>
        <v>0</v>
      </c>
      <c r="D37" s="11">
        <f>[33]Abril!$K$7</f>
        <v>0</v>
      </c>
      <c r="E37" s="11">
        <f>[33]Abril!$K$8</f>
        <v>0</v>
      </c>
      <c r="F37" s="11">
        <f>[33]Abril!$K$9</f>
        <v>14.399999999999999</v>
      </c>
      <c r="G37" s="11">
        <f>[33]Abril!$K$10</f>
        <v>5.2</v>
      </c>
      <c r="H37" s="11">
        <f>[33]Abril!$K$11</f>
        <v>3.6</v>
      </c>
      <c r="I37" s="11">
        <f>[33]Abril!$K$12</f>
        <v>24.4</v>
      </c>
      <c r="J37" s="11">
        <f>[33]Abril!$K$13</f>
        <v>0</v>
      </c>
      <c r="K37" s="11">
        <f>[33]Abril!$K$14</f>
        <v>0</v>
      </c>
      <c r="L37" s="11">
        <f>[33]Abril!$K$15</f>
        <v>0</v>
      </c>
      <c r="M37" s="11">
        <f>[33]Abril!$K$16</f>
        <v>0</v>
      </c>
      <c r="N37" s="11">
        <f>[33]Abril!$K$17</f>
        <v>10.8</v>
      </c>
      <c r="O37" s="11">
        <f>[33]Abril!$K$18</f>
        <v>0.4</v>
      </c>
      <c r="P37" s="11">
        <f>[33]Abril!$K$19</f>
        <v>0</v>
      </c>
      <c r="Q37" s="11">
        <f>[33]Abril!$K$20</f>
        <v>0</v>
      </c>
      <c r="R37" s="11">
        <f>[33]Abril!$K$21</f>
        <v>0</v>
      </c>
      <c r="S37" s="11">
        <f>[33]Abril!$K$22</f>
        <v>0</v>
      </c>
      <c r="T37" s="11">
        <f>[33]Abril!$K$23</f>
        <v>0</v>
      </c>
      <c r="U37" s="11">
        <f>[33]Abril!$K$24</f>
        <v>0</v>
      </c>
      <c r="V37" s="11">
        <f>[33]Abril!$K$25</f>
        <v>0</v>
      </c>
      <c r="W37" s="11">
        <f>[33]Abril!$K$26</f>
        <v>0.4</v>
      </c>
      <c r="X37" s="11">
        <f>[33]Abril!$K$27</f>
        <v>0</v>
      </c>
      <c r="Y37" s="11">
        <f>[33]Abril!$K$28</f>
        <v>0</v>
      </c>
      <c r="Z37" s="11">
        <f>[33]Abril!$K$29</f>
        <v>1</v>
      </c>
      <c r="AA37" s="11">
        <f>[33]Abril!$K$30</f>
        <v>1.6</v>
      </c>
      <c r="AB37" s="11">
        <f>[33]Abril!$K$31</f>
        <v>0</v>
      </c>
      <c r="AC37" s="11">
        <f>[33]Abril!$K$32</f>
        <v>9.2000000000000011</v>
      </c>
      <c r="AD37" s="11">
        <f>[33]Abril!$K$33</f>
        <v>0</v>
      </c>
      <c r="AE37" s="11">
        <f>[33]Abril!$K$34</f>
        <v>0</v>
      </c>
      <c r="AF37" s="15">
        <f t="shared" si="7"/>
        <v>70.999999999999986</v>
      </c>
      <c r="AG37" s="16">
        <f t="shared" si="8"/>
        <v>24.4</v>
      </c>
      <c r="AH37" s="67">
        <f t="shared" si="9"/>
        <v>20</v>
      </c>
    </row>
    <row r="38" spans="1:36" x14ac:dyDescent="0.2">
      <c r="A38" s="58" t="s">
        <v>174</v>
      </c>
      <c r="B38" s="11">
        <f>[34]Abril!$K$5</f>
        <v>0</v>
      </c>
      <c r="C38" s="11">
        <f>[34]Abril!$K$6</f>
        <v>0</v>
      </c>
      <c r="D38" s="11">
        <f>[34]Abril!$K$7</f>
        <v>0</v>
      </c>
      <c r="E38" s="11">
        <f>[34]Abril!$K$8</f>
        <v>0</v>
      </c>
      <c r="F38" s="11">
        <f>[34]Abril!$K$9</f>
        <v>1</v>
      </c>
      <c r="G38" s="11">
        <f>[34]Abril!$K$10</f>
        <v>0</v>
      </c>
      <c r="H38" s="11">
        <f>[34]Abril!$K$11</f>
        <v>0</v>
      </c>
      <c r="I38" s="11">
        <f>[34]Abril!$K$12</f>
        <v>0</v>
      </c>
      <c r="J38" s="11">
        <f>[34]Abril!$K$13</f>
        <v>0</v>
      </c>
      <c r="K38" s="11">
        <f>[34]Abril!$K$14</f>
        <v>0</v>
      </c>
      <c r="L38" s="11">
        <f>[34]Abril!$K$15</f>
        <v>0.4</v>
      </c>
      <c r="M38" s="11">
        <f>[34]Abril!$K$16</f>
        <v>1.6</v>
      </c>
      <c r="N38" s="11">
        <f>[34]Abril!$K$17</f>
        <v>5.0000000000000009</v>
      </c>
      <c r="O38" s="11">
        <f>[34]Abril!$K$18</f>
        <v>2</v>
      </c>
      <c r="P38" s="11">
        <f>[34]Abril!$K$19</f>
        <v>0</v>
      </c>
      <c r="Q38" s="11">
        <f>[34]Abril!$K$20</f>
        <v>0</v>
      </c>
      <c r="R38" s="11">
        <f>[34]Abril!$K$21</f>
        <v>0</v>
      </c>
      <c r="S38" s="11">
        <f>[34]Abril!$K$22</f>
        <v>0</v>
      </c>
      <c r="T38" s="11">
        <f>[34]Abril!$K$23</f>
        <v>0.4</v>
      </c>
      <c r="U38" s="11">
        <f>[34]Abril!$K$24</f>
        <v>0</v>
      </c>
      <c r="V38" s="11">
        <f>[34]Abril!$K$25</f>
        <v>0</v>
      </c>
      <c r="W38" s="11">
        <f>[34]Abril!$K$26</f>
        <v>17.599999999999998</v>
      </c>
      <c r="X38" s="11">
        <f>[34]Abril!$K$27</f>
        <v>0.2</v>
      </c>
      <c r="Y38" s="11">
        <f>[34]Abril!$K$28</f>
        <v>0</v>
      </c>
      <c r="Z38" s="11">
        <f>[34]Abril!$K$29</f>
        <v>0</v>
      </c>
      <c r="AA38" s="11">
        <f>[34]Abril!$K$30</f>
        <v>0</v>
      </c>
      <c r="AB38" s="11">
        <f>[34]Abril!$K$31</f>
        <v>0</v>
      </c>
      <c r="AC38" s="11">
        <f>[34]Abril!$K$32</f>
        <v>0.8</v>
      </c>
      <c r="AD38" s="11">
        <f>[34]Abril!$K$33</f>
        <v>0</v>
      </c>
      <c r="AE38" s="11">
        <f>[34]Abril!$K$34</f>
        <v>1.4</v>
      </c>
      <c r="AF38" s="15">
        <f>SUM(B38:AE38)</f>
        <v>30.4</v>
      </c>
      <c r="AG38" s="16">
        <f>MAX(B38:AE38)</f>
        <v>17.599999999999998</v>
      </c>
      <c r="AH38" s="67">
        <f>COUNTIF(B38:AE38,"=0,0")</f>
        <v>20</v>
      </c>
    </row>
    <row r="39" spans="1:36" x14ac:dyDescent="0.2">
      <c r="A39" s="58" t="s">
        <v>15</v>
      </c>
      <c r="B39" s="11">
        <f>[35]Abril!$K$5</f>
        <v>10.799999999999999</v>
      </c>
      <c r="C39" s="11">
        <f>[35]Abril!$K$6</f>
        <v>2.6000000000000005</v>
      </c>
      <c r="D39" s="11">
        <f>[35]Abril!$K$7</f>
        <v>2</v>
      </c>
      <c r="E39" s="11">
        <f>[35]Abril!$K$8</f>
        <v>0</v>
      </c>
      <c r="F39" s="11">
        <f>[35]Abril!$K$9</f>
        <v>7.5999999999999988</v>
      </c>
      <c r="G39" s="11">
        <f>[35]Abril!$K$10</f>
        <v>6.6000000000000005</v>
      </c>
      <c r="H39" s="11">
        <f>[35]Abril!$K$11</f>
        <v>0.2</v>
      </c>
      <c r="I39" s="11">
        <f>[35]Abril!$K$12</f>
        <v>0.2</v>
      </c>
      <c r="J39" s="11">
        <f>[35]Abril!$K$13</f>
        <v>0.2</v>
      </c>
      <c r="K39" s="11">
        <f>[35]Abril!$K$14</f>
        <v>0</v>
      </c>
      <c r="L39" s="11">
        <f>[35]Abril!$K$15</f>
        <v>0</v>
      </c>
      <c r="M39" s="11">
        <f>[35]Abril!$K$16</f>
        <v>0</v>
      </c>
      <c r="N39" s="11">
        <f>[35]Abril!$K$17</f>
        <v>0</v>
      </c>
      <c r="O39" s="11">
        <f>[35]Abril!$K$18</f>
        <v>0</v>
      </c>
      <c r="P39" s="11">
        <f>[35]Abril!$K$19</f>
        <v>5.2</v>
      </c>
      <c r="Q39" s="11">
        <f>[35]Abril!$K$20</f>
        <v>0</v>
      </c>
      <c r="R39" s="11">
        <f>[35]Abril!$K$21</f>
        <v>0.2</v>
      </c>
      <c r="S39" s="11">
        <f>[35]Abril!$K$22</f>
        <v>0</v>
      </c>
      <c r="T39" s="11">
        <f>[35]Abril!$K$23</f>
        <v>0</v>
      </c>
      <c r="U39" s="11">
        <f>[35]Abril!$K$24</f>
        <v>0</v>
      </c>
      <c r="V39" s="11">
        <f>[35]Abril!$K$25</f>
        <v>38.800000000000004</v>
      </c>
      <c r="W39" s="11">
        <f>[35]Abril!$K$26</f>
        <v>38.799999999999997</v>
      </c>
      <c r="X39" s="11">
        <f>[35]Abril!$K$27</f>
        <v>0</v>
      </c>
      <c r="Y39" s="11">
        <f>[35]Abril!$K$28</f>
        <v>0.2</v>
      </c>
      <c r="Z39" s="11">
        <f>[35]Abril!$K$29</f>
        <v>16.600000000000001</v>
      </c>
      <c r="AA39" s="11">
        <f>[35]Abril!$K$30</f>
        <v>1</v>
      </c>
      <c r="AB39" s="11">
        <f>[35]Abril!$K$31</f>
        <v>0.4</v>
      </c>
      <c r="AC39" s="11">
        <f>[35]Abril!$K$32</f>
        <v>9.1999999999999993</v>
      </c>
      <c r="AD39" s="11">
        <f>[35]Abril!$K$33</f>
        <v>0.2</v>
      </c>
      <c r="AE39" s="11">
        <f>[35]Abril!$K$34</f>
        <v>27</v>
      </c>
      <c r="AF39" s="15">
        <f t="shared" si="7"/>
        <v>167.79999999999998</v>
      </c>
      <c r="AG39" s="16">
        <f t="shared" si="8"/>
        <v>38.800000000000004</v>
      </c>
      <c r="AH39" s="67">
        <f t="shared" si="9"/>
        <v>11</v>
      </c>
      <c r="AI39" s="12" t="s">
        <v>47</v>
      </c>
    </row>
    <row r="40" spans="1:36" x14ac:dyDescent="0.2">
      <c r="A40" s="58" t="s">
        <v>16</v>
      </c>
      <c r="B40" s="11">
        <f>[36]Abril!$K$5</f>
        <v>0.2</v>
      </c>
      <c r="C40" s="11">
        <f>[36]Abril!$K$6</f>
        <v>0</v>
      </c>
      <c r="D40" s="11">
        <f>[36]Abril!$K$7</f>
        <v>0.2</v>
      </c>
      <c r="E40" s="11">
        <f>[36]Abril!$K$8</f>
        <v>1</v>
      </c>
      <c r="F40" s="11">
        <f>[36]Abril!$K$9</f>
        <v>0.4</v>
      </c>
      <c r="G40" s="11">
        <f>[36]Abril!$K$10</f>
        <v>0.2</v>
      </c>
      <c r="H40" s="11">
        <f>[36]Abril!$K$11</f>
        <v>8.7999999999999989</v>
      </c>
      <c r="I40" s="11">
        <f>[36]Abril!$K$12</f>
        <v>36.000000000000007</v>
      </c>
      <c r="J40" s="11">
        <f>[36]Abril!$K$13</f>
        <v>0</v>
      </c>
      <c r="K40" s="11">
        <f>[36]Abril!$K$14</f>
        <v>0</v>
      </c>
      <c r="L40" s="11">
        <f>[36]Abril!$K$15</f>
        <v>5.0000000000000009</v>
      </c>
      <c r="M40" s="11">
        <f>[36]Abril!$K$16</f>
        <v>0.2</v>
      </c>
      <c r="N40" s="11">
        <f>[36]Abril!$K$17</f>
        <v>0</v>
      </c>
      <c r="O40" s="11">
        <f>[36]Abril!$K$18</f>
        <v>0</v>
      </c>
      <c r="P40" s="11">
        <f>[36]Abril!$K$19</f>
        <v>0</v>
      </c>
      <c r="Q40" s="11">
        <f>[36]Abril!$K$20</f>
        <v>1.4</v>
      </c>
      <c r="R40" s="11">
        <f>[36]Abril!$K$21</f>
        <v>0.2</v>
      </c>
      <c r="S40" s="11">
        <f>[36]Abril!$K$22</f>
        <v>0</v>
      </c>
      <c r="T40" s="11">
        <f>[36]Abril!$K$23</f>
        <v>0</v>
      </c>
      <c r="U40" s="11">
        <f>[36]Abril!$K$24</f>
        <v>0</v>
      </c>
      <c r="V40" s="11">
        <f>[36]Abril!$K$25</f>
        <v>9.5999999999999979</v>
      </c>
      <c r="W40" s="11">
        <f>[36]Abril!$K$26</f>
        <v>6.8000000000000025</v>
      </c>
      <c r="X40" s="11">
        <f>[36]Abril!$K$27</f>
        <v>6.6000000000000032</v>
      </c>
      <c r="Y40" s="11">
        <f>[36]Abril!$K$28</f>
        <v>6.0000000000000027</v>
      </c>
      <c r="Z40" s="11">
        <f>[36]Abril!$K$29</f>
        <v>5.6000000000000032</v>
      </c>
      <c r="AA40" s="11">
        <f>[36]Abril!$K$30</f>
        <v>3.600000000000001</v>
      </c>
      <c r="AB40" s="11">
        <f>[36]Abril!$K$31</f>
        <v>2.8000000000000003</v>
      </c>
      <c r="AC40" s="11">
        <f>[36]Abril!$K$32</f>
        <v>2.1999999999999997</v>
      </c>
      <c r="AD40" s="11">
        <f>[36]Abril!$K$33</f>
        <v>1.2</v>
      </c>
      <c r="AE40" s="11">
        <f>[36]Abril!$K$34</f>
        <v>1</v>
      </c>
      <c r="AF40" s="15">
        <f t="shared" si="7"/>
        <v>99.000000000000014</v>
      </c>
      <c r="AG40" s="16">
        <f t="shared" si="8"/>
        <v>36.000000000000007</v>
      </c>
      <c r="AH40" s="67">
        <f t="shared" si="9"/>
        <v>9</v>
      </c>
    </row>
    <row r="41" spans="1:36" x14ac:dyDescent="0.2">
      <c r="A41" s="58" t="s">
        <v>175</v>
      </c>
      <c r="B41" s="11">
        <f>[37]Abril!$K$5</f>
        <v>0</v>
      </c>
      <c r="C41" s="11">
        <f>[37]Abril!$K$6</f>
        <v>0</v>
      </c>
      <c r="D41" s="11">
        <f>[37]Abril!$K$7</f>
        <v>0</v>
      </c>
      <c r="E41" s="11">
        <f>[37]Abril!$K$8</f>
        <v>3.4</v>
      </c>
      <c r="F41" s="11">
        <f>[37]Abril!$K$9</f>
        <v>13.8</v>
      </c>
      <c r="G41" s="11">
        <f>[37]Abril!$K$10</f>
        <v>16.8</v>
      </c>
      <c r="H41" s="11">
        <f>[37]Abril!$K$11</f>
        <v>0.2</v>
      </c>
      <c r="I41" s="11">
        <f>[37]Abril!$K$12</f>
        <v>0</v>
      </c>
      <c r="J41" s="11">
        <f>[37]Abril!$K$13</f>
        <v>0</v>
      </c>
      <c r="K41" s="11">
        <f>[37]Abril!$K$14</f>
        <v>0</v>
      </c>
      <c r="L41" s="11">
        <f>[37]Abril!$K$15</f>
        <v>0</v>
      </c>
      <c r="M41" s="11">
        <f>[37]Abril!$K$16</f>
        <v>0</v>
      </c>
      <c r="N41" s="11">
        <f>[37]Abril!$K$17</f>
        <v>1.6</v>
      </c>
      <c r="O41" s="11">
        <f>[37]Abril!$K$18</f>
        <v>1.4</v>
      </c>
      <c r="P41" s="11">
        <f>[37]Abril!$K$19</f>
        <v>0.2</v>
      </c>
      <c r="Q41" s="11">
        <f>[37]Abril!$K$20</f>
        <v>0</v>
      </c>
      <c r="R41" s="11">
        <f>[37]Abril!$K$21</f>
        <v>0</v>
      </c>
      <c r="S41" s="11">
        <f>[37]Abril!$K$22</f>
        <v>0</v>
      </c>
      <c r="T41" s="11">
        <f>[37]Abril!$K$23</f>
        <v>0</v>
      </c>
      <c r="U41" s="11">
        <f>[37]Abril!$K$24</f>
        <v>0</v>
      </c>
      <c r="V41" s="11">
        <f>[37]Abril!$K$25</f>
        <v>2.8000000000000003</v>
      </c>
      <c r="W41" s="11">
        <f>[37]Abril!$K$26</f>
        <v>0.8</v>
      </c>
      <c r="X41" s="11">
        <f>[37]Abril!$K$27</f>
        <v>0</v>
      </c>
      <c r="Y41" s="11">
        <f>[37]Abril!$K$28</f>
        <v>0</v>
      </c>
      <c r="Z41" s="11">
        <f>[37]Abril!$K$29</f>
        <v>0</v>
      </c>
      <c r="AA41" s="11">
        <f>[37]Abril!$K$30</f>
        <v>0</v>
      </c>
      <c r="AB41" s="11">
        <f>[37]Abril!$K$31</f>
        <v>0</v>
      </c>
      <c r="AC41" s="11">
        <f>[37]Abril!$K$32</f>
        <v>13.599999999999998</v>
      </c>
      <c r="AD41" s="11">
        <f>[37]Abril!$K$33</f>
        <v>3.5999999999999996</v>
      </c>
      <c r="AE41" s="11">
        <f>[37]Abril!$K$34</f>
        <v>0.4</v>
      </c>
      <c r="AF41" s="15">
        <f t="shared" ref="AF41" si="13">SUM(B41:AE41)</f>
        <v>58.599999999999994</v>
      </c>
      <c r="AG41" s="16">
        <f t="shared" ref="AG41" si="14">MAX(B41:AE41)</f>
        <v>16.8</v>
      </c>
      <c r="AH41" s="67">
        <f t="shared" ref="AH41" si="15">COUNTIF(B41:AE41,"=0,0")</f>
        <v>18</v>
      </c>
    </row>
    <row r="42" spans="1:36" x14ac:dyDescent="0.2">
      <c r="A42" s="58" t="s">
        <v>17</v>
      </c>
      <c r="B42" s="11">
        <f>[38]Abril!$K$5</f>
        <v>0</v>
      </c>
      <c r="C42" s="11">
        <f>[38]Abril!$K$6</f>
        <v>0.4</v>
      </c>
      <c r="D42" s="11">
        <f>[38]Abril!$K$7</f>
        <v>0</v>
      </c>
      <c r="E42" s="11">
        <f>[38]Abril!$K$8</f>
        <v>0</v>
      </c>
      <c r="F42" s="11">
        <f>[38]Abril!$K$9</f>
        <v>20.399999999999999</v>
      </c>
      <c r="G42" s="11">
        <f>[38]Abril!$K$10</f>
        <v>6.6000000000000014</v>
      </c>
      <c r="H42" s="11">
        <f>[38]Abril!$K$11</f>
        <v>0</v>
      </c>
      <c r="I42" s="11">
        <f>[38]Abril!$K$12</f>
        <v>0</v>
      </c>
      <c r="J42" s="11">
        <f>[38]Abril!$K$13</f>
        <v>0.2</v>
      </c>
      <c r="K42" s="11">
        <f>[38]Abril!$K$14</f>
        <v>0</v>
      </c>
      <c r="L42" s="11">
        <f>[38]Abril!$K$15</f>
        <v>0.2</v>
      </c>
      <c r="M42" s="11">
        <f>[38]Abril!$K$16</f>
        <v>0</v>
      </c>
      <c r="N42" s="11">
        <f>[38]Abril!$K$17</f>
        <v>0.2</v>
      </c>
      <c r="O42" s="11">
        <f>[38]Abril!$K$18</f>
        <v>0</v>
      </c>
      <c r="P42" s="11">
        <f>[38]Abril!$K$19</f>
        <v>0</v>
      </c>
      <c r="Q42" s="11">
        <f>[38]Abril!$K$20</f>
        <v>0</v>
      </c>
      <c r="R42" s="11">
        <f>[38]Abril!$K$21</f>
        <v>0</v>
      </c>
      <c r="S42" s="11">
        <f>[38]Abril!$K$22</f>
        <v>0</v>
      </c>
      <c r="T42" s="11">
        <f>[38]Abril!$K$23</f>
        <v>0</v>
      </c>
      <c r="U42" s="11">
        <f>[38]Abril!$K$24</f>
        <v>0</v>
      </c>
      <c r="V42" s="11">
        <f>[38]Abril!$K$25</f>
        <v>1.2</v>
      </c>
      <c r="W42" s="11">
        <f>[38]Abril!$K$26</f>
        <v>13.799999999999999</v>
      </c>
      <c r="X42" s="11">
        <f>[38]Abril!$K$27</f>
        <v>0.2</v>
      </c>
      <c r="Y42" s="11">
        <f>[38]Abril!$K$28</f>
        <v>0</v>
      </c>
      <c r="Z42" s="11">
        <f>[38]Abril!$K$29</f>
        <v>0</v>
      </c>
      <c r="AA42" s="11">
        <f>[38]Abril!$K$30</f>
        <v>0</v>
      </c>
      <c r="AB42" s="11">
        <f>[38]Abril!$K$31</f>
        <v>0</v>
      </c>
      <c r="AC42" s="11">
        <f>[38]Abril!$K$32</f>
        <v>3</v>
      </c>
      <c r="AD42" s="11">
        <f>[38]Abril!$K$33</f>
        <v>0</v>
      </c>
      <c r="AE42" s="11">
        <f>[38]Abril!$K$34</f>
        <v>12.6</v>
      </c>
      <c r="AF42" s="15">
        <f t="shared" si="7"/>
        <v>58.8</v>
      </c>
      <c r="AG42" s="16">
        <f t="shared" si="8"/>
        <v>20.399999999999999</v>
      </c>
      <c r="AH42" s="67">
        <f t="shared" si="9"/>
        <v>19</v>
      </c>
    </row>
    <row r="43" spans="1:36" x14ac:dyDescent="0.2">
      <c r="A43" s="58" t="s">
        <v>157</v>
      </c>
      <c r="B43" s="11">
        <f>[39]Abri!$K$5</f>
        <v>0</v>
      </c>
      <c r="C43" s="11">
        <f>[39]Abri!$K$6</f>
        <v>0</v>
      </c>
      <c r="D43" s="11">
        <f>[39]Abri!$K$7</f>
        <v>0.4</v>
      </c>
      <c r="E43" s="11">
        <f>[39]Abri!$K$8</f>
        <v>0</v>
      </c>
      <c r="F43" s="11">
        <f>[39]Abri!$K$9</f>
        <v>3.4000000000000004</v>
      </c>
      <c r="G43" s="11">
        <f>[39]Abri!$K$10</f>
        <v>8</v>
      </c>
      <c r="H43" s="11">
        <f>[39]Abri!$K$11</f>
        <v>0.60000000000000009</v>
      </c>
      <c r="I43" s="11">
        <f>[39]Abri!$K$12</f>
        <v>0</v>
      </c>
      <c r="J43" s="11">
        <f>[39]Abri!$K$13</f>
        <v>0</v>
      </c>
      <c r="K43" s="11">
        <f>[39]Abri!$K$14</f>
        <v>0</v>
      </c>
      <c r="L43" s="11">
        <f>[39]Abri!$K$15</f>
        <v>0</v>
      </c>
      <c r="M43" s="11">
        <f>[39]Abri!$K$16</f>
        <v>0</v>
      </c>
      <c r="N43" s="11">
        <f>[39]Abri!$K$17</f>
        <v>0</v>
      </c>
      <c r="O43" s="11">
        <f>[39]Abri!$K$18</f>
        <v>0.4</v>
      </c>
      <c r="P43" s="11">
        <f>[39]Abri!$K$19</f>
        <v>0</v>
      </c>
      <c r="Q43" s="11">
        <f>[39]Abri!$K$20</f>
        <v>0</v>
      </c>
      <c r="R43" s="11">
        <f>[39]Abri!$K$21</f>
        <v>0</v>
      </c>
      <c r="S43" s="11">
        <f>[39]Abri!$K$22</f>
        <v>0</v>
      </c>
      <c r="T43" s="11">
        <f>[39]Abri!$K$23</f>
        <v>0</v>
      </c>
      <c r="U43" s="11">
        <f>[39]Abri!$K$24</f>
        <v>0</v>
      </c>
      <c r="V43" s="11">
        <f>[39]Abri!$K$25</f>
        <v>4.2</v>
      </c>
      <c r="W43" s="11">
        <f>[39]Abri!$K$26</f>
        <v>6.2</v>
      </c>
      <c r="X43" s="11">
        <f>[39]Abri!$K$27</f>
        <v>0</v>
      </c>
      <c r="Y43" s="11">
        <f>[39]Abri!$K$28</f>
        <v>0</v>
      </c>
      <c r="Z43" s="11">
        <f>[39]Abri!$K$29</f>
        <v>0</v>
      </c>
      <c r="AA43" s="11">
        <f>[39]Abri!$K$30</f>
        <v>0</v>
      </c>
      <c r="AB43" s="11">
        <f>[39]Abri!$K$31</f>
        <v>0</v>
      </c>
      <c r="AC43" s="11">
        <f>[39]Abri!$K$32</f>
        <v>6.3999999999999995</v>
      </c>
      <c r="AD43" s="11">
        <f>[39]Abri!$K$33</f>
        <v>0.2</v>
      </c>
      <c r="AE43" s="11">
        <f>[39]Abri!$K$34</f>
        <v>0</v>
      </c>
      <c r="AF43" s="15">
        <f t="shared" ref="AF43" si="16">SUM(B43:AE43)</f>
        <v>29.799999999999997</v>
      </c>
      <c r="AG43" s="16">
        <f t="shared" ref="AG43" si="17">MAX(B43:AE43)</f>
        <v>8</v>
      </c>
      <c r="AH43" s="67">
        <f t="shared" ref="AH43" si="18">COUNTIF(B43:AE43,"=0,0")</f>
        <v>21</v>
      </c>
      <c r="AJ43" s="12" t="s">
        <v>47</v>
      </c>
    </row>
    <row r="44" spans="1:36" x14ac:dyDescent="0.2">
      <c r="A44" s="58" t="s">
        <v>18</v>
      </c>
      <c r="B44" s="11">
        <f>[40]Abril!$K$5</f>
        <v>0</v>
      </c>
      <c r="C44" s="11">
        <f>[40]Abril!$K$6</f>
        <v>13.6</v>
      </c>
      <c r="D44" s="11">
        <f>[40]Abril!$K$7</f>
        <v>8</v>
      </c>
      <c r="E44" s="11">
        <f>[40]Abril!$K$8</f>
        <v>0</v>
      </c>
      <c r="F44" s="11">
        <f>[40]Abril!$K$9</f>
        <v>0</v>
      </c>
      <c r="G44" s="11">
        <f>[40]Abril!$K$10</f>
        <v>4.4000000000000004</v>
      </c>
      <c r="H44" s="11">
        <f>[40]Abril!$K$11</f>
        <v>0.8</v>
      </c>
      <c r="I44" s="11">
        <f>[40]Abril!$K$12</f>
        <v>0</v>
      </c>
      <c r="J44" s="11">
        <f>[40]Abril!$K$13</f>
        <v>0</v>
      </c>
      <c r="K44" s="11">
        <f>[40]Abril!$K$14</f>
        <v>0</v>
      </c>
      <c r="L44" s="11">
        <f>[40]Abril!$K$15</f>
        <v>0</v>
      </c>
      <c r="M44" s="11">
        <f>[40]Abril!$K$16</f>
        <v>0.2</v>
      </c>
      <c r="N44" s="11">
        <f>[40]Abril!$K$17</f>
        <v>29.4</v>
      </c>
      <c r="O44" s="11">
        <f>[40]Abril!$K$18</f>
        <v>0.2</v>
      </c>
      <c r="P44" s="11">
        <f>[40]Abril!$K$19</f>
        <v>0</v>
      </c>
      <c r="Q44" s="11">
        <f>[40]Abril!$K$20</f>
        <v>0.2</v>
      </c>
      <c r="R44" s="11">
        <f>[40]Abril!$K$21</f>
        <v>0</v>
      </c>
      <c r="S44" s="11">
        <f>[40]Abril!$K$22</f>
        <v>0</v>
      </c>
      <c r="T44" s="11">
        <f>[40]Abril!$K$23</f>
        <v>0.4</v>
      </c>
      <c r="U44" s="11">
        <f>[40]Abril!$K$24</f>
        <v>0</v>
      </c>
      <c r="V44" s="11">
        <f>[40]Abril!$K$25</f>
        <v>0</v>
      </c>
      <c r="W44" s="11">
        <f>[40]Abril!$K$26</f>
        <v>54.000000000000007</v>
      </c>
      <c r="X44" s="11">
        <f>[40]Abril!$K$27</f>
        <v>0</v>
      </c>
      <c r="Y44" s="11">
        <f>[40]Abril!$K$28</f>
        <v>0</v>
      </c>
      <c r="Z44" s="11">
        <f>[40]Abril!$K$29</f>
        <v>0</v>
      </c>
      <c r="AA44" s="11">
        <f>[40]Abril!$K$30</f>
        <v>0</v>
      </c>
      <c r="AB44" s="11">
        <f>[40]Abril!$K$31</f>
        <v>0</v>
      </c>
      <c r="AC44" s="11">
        <f>[40]Abril!$K$32</f>
        <v>0.6</v>
      </c>
      <c r="AD44" s="11">
        <f>[40]Abril!$K$33</f>
        <v>8.4</v>
      </c>
      <c r="AE44" s="11">
        <f>[40]Abril!$K$34</f>
        <v>5.2000000000000011</v>
      </c>
      <c r="AF44" s="15">
        <f t="shared" si="7"/>
        <v>125.40000000000002</v>
      </c>
      <c r="AG44" s="16">
        <f t="shared" si="8"/>
        <v>54.000000000000007</v>
      </c>
      <c r="AH44" s="67">
        <f t="shared" si="9"/>
        <v>17</v>
      </c>
    </row>
    <row r="45" spans="1:36" x14ac:dyDescent="0.2">
      <c r="A45" s="58" t="s">
        <v>162</v>
      </c>
      <c r="B45" s="11">
        <f>[41]Abril!$K$5</f>
        <v>0</v>
      </c>
      <c r="C45" s="11">
        <f>[41]Abril!$K$6</f>
        <v>0</v>
      </c>
      <c r="D45" s="11">
        <f>[41]Abril!$K$7</f>
        <v>0</v>
      </c>
      <c r="E45" s="11">
        <f>[41]Abril!$K$8</f>
        <v>0</v>
      </c>
      <c r="F45" s="11">
        <f>[41]Abril!$K$9</f>
        <v>0.8</v>
      </c>
      <c r="G45" s="11">
        <f>[41]Abril!$K$10</f>
        <v>33.6</v>
      </c>
      <c r="H45" s="11">
        <f>[41]Abril!$K$11</f>
        <v>24.599999999999998</v>
      </c>
      <c r="I45" s="11">
        <f>[41]Abril!$K$12</f>
        <v>0</v>
      </c>
      <c r="J45" s="11">
        <f>[41]Abril!$K$13</f>
        <v>0</v>
      </c>
      <c r="K45" s="11">
        <f>[41]Abril!$K$14</f>
        <v>0</v>
      </c>
      <c r="L45" s="11">
        <f>[41]Abril!$K$15</f>
        <v>0</v>
      </c>
      <c r="M45" s="11">
        <f>[41]Abril!$K$16</f>
        <v>0</v>
      </c>
      <c r="N45" s="11">
        <f>[41]Abril!$K$17</f>
        <v>4</v>
      </c>
      <c r="O45" s="11">
        <f>[41]Abril!$K$18</f>
        <v>8.2000000000000011</v>
      </c>
      <c r="P45" s="11">
        <f>[41]Abril!$K$19</f>
        <v>0</v>
      </c>
      <c r="Q45" s="11">
        <f>[41]Abril!$K$20</f>
        <v>0</v>
      </c>
      <c r="R45" s="11">
        <f>[41]Abril!$K$21</f>
        <v>0</v>
      </c>
      <c r="S45" s="11">
        <f>[41]Abril!$K$22</f>
        <v>0</v>
      </c>
      <c r="T45" s="11">
        <f>[41]Abril!$K$23</f>
        <v>0.2</v>
      </c>
      <c r="U45" s="11">
        <f>[41]Abril!$K$24</f>
        <v>0</v>
      </c>
      <c r="V45" s="11">
        <f>[41]Abril!$K$25</f>
        <v>0</v>
      </c>
      <c r="W45" s="11">
        <f>[41]Abril!$K$26</f>
        <v>8.3999999999999986</v>
      </c>
      <c r="X45" s="11">
        <f>[41]Abril!$K$27</f>
        <v>0</v>
      </c>
      <c r="Y45" s="11">
        <f>[41]Abril!$K$28</f>
        <v>0</v>
      </c>
      <c r="Z45" s="11">
        <f>[41]Abril!$K$29</f>
        <v>0</v>
      </c>
      <c r="AA45" s="11">
        <f>[41]Abril!$K$30</f>
        <v>0</v>
      </c>
      <c r="AB45" s="11">
        <f>[41]Abril!$K$31</f>
        <v>0</v>
      </c>
      <c r="AC45" s="11">
        <f>[41]Abril!$K$32</f>
        <v>2.6</v>
      </c>
      <c r="AD45" s="11">
        <f>[41]Abril!$K$33</f>
        <v>0.4</v>
      </c>
      <c r="AE45" s="11">
        <f>[41]Abril!$K$34</f>
        <v>0</v>
      </c>
      <c r="AF45" s="15">
        <f t="shared" ref="AF45" si="19">SUM(B45:AE45)</f>
        <v>82.800000000000011</v>
      </c>
      <c r="AG45" s="16">
        <f t="shared" ref="AG45" si="20">MAX(B45:AE45)</f>
        <v>33.6</v>
      </c>
      <c r="AH45" s="67">
        <f t="shared" ref="AH45" si="21">COUNTIF(B45:AE45,"=0,0")</f>
        <v>21</v>
      </c>
    </row>
    <row r="46" spans="1:36" x14ac:dyDescent="0.2">
      <c r="A46" s="58" t="s">
        <v>19</v>
      </c>
      <c r="B46" s="11">
        <f>[42]Abril!$K$5</f>
        <v>0</v>
      </c>
      <c r="C46" s="11">
        <f>[42]Abril!$K$6</f>
        <v>1.2000000000000002</v>
      </c>
      <c r="D46" s="11">
        <f>[42]Abril!$K$7</f>
        <v>0.2</v>
      </c>
      <c r="E46" s="11">
        <f>[42]Abril!$K$8</f>
        <v>0</v>
      </c>
      <c r="F46" s="11">
        <f>[42]Abril!$K$9</f>
        <v>50.20000000000001</v>
      </c>
      <c r="G46" s="11">
        <f>[42]Abril!$K$10</f>
        <v>3.4000000000000004</v>
      </c>
      <c r="H46" s="11">
        <f>[42]Abril!$K$11</f>
        <v>0.2</v>
      </c>
      <c r="I46" s="11">
        <f>[42]Abril!$K$12</f>
        <v>0.2</v>
      </c>
      <c r="J46" s="11">
        <f>[42]Abril!$K$13</f>
        <v>0.2</v>
      </c>
      <c r="K46" s="11">
        <f>[42]Abril!$K$14</f>
        <v>0</v>
      </c>
      <c r="L46" s="11">
        <f>[42]Abril!$K$15</f>
        <v>0</v>
      </c>
      <c r="M46" s="11">
        <f>[42]Abril!$K$16</f>
        <v>0</v>
      </c>
      <c r="N46" s="11">
        <f>[42]Abril!$K$17</f>
        <v>0</v>
      </c>
      <c r="O46" s="11">
        <f>[42]Abril!$K$18</f>
        <v>0</v>
      </c>
      <c r="P46" s="11">
        <f>[42]Abril!$K$19</f>
        <v>0.6</v>
      </c>
      <c r="Q46" s="11">
        <f>[42]Abril!$K$20</f>
        <v>0</v>
      </c>
      <c r="R46" s="11">
        <f>[42]Abril!$K$21</f>
        <v>0</v>
      </c>
      <c r="S46" s="11">
        <f>[42]Abril!$K$22</f>
        <v>0</v>
      </c>
      <c r="T46" s="11">
        <f>[42]Abril!$K$23</f>
        <v>0</v>
      </c>
      <c r="U46" s="11">
        <f>[42]Abril!$K$24</f>
        <v>0</v>
      </c>
      <c r="V46" s="11">
        <f>[42]Abril!$K$25</f>
        <v>5.6</v>
      </c>
      <c r="W46" s="11">
        <f>[42]Abril!$K$26</f>
        <v>0.4</v>
      </c>
      <c r="X46" s="11">
        <f>[42]Abril!$K$27</f>
        <v>0.2</v>
      </c>
      <c r="Y46" s="11">
        <f>[42]Abril!$K$28</f>
        <v>0</v>
      </c>
      <c r="Z46" s="11">
        <f>[42]Abril!$K$29</f>
        <v>0</v>
      </c>
      <c r="AA46" s="11">
        <f>[42]Abril!$K$30</f>
        <v>36.199999999999996</v>
      </c>
      <c r="AB46" s="11">
        <f>[42]Abril!$K$31</f>
        <v>8</v>
      </c>
      <c r="AC46" s="11">
        <f>[42]Abril!$K$32</f>
        <v>6.8000000000000007</v>
      </c>
      <c r="AD46" s="11">
        <f>[42]Abril!$K$33</f>
        <v>0.2</v>
      </c>
      <c r="AE46" s="11">
        <f>[42]Abril!$K$34</f>
        <v>2.6</v>
      </c>
      <c r="AF46" s="15">
        <f t="shared" si="7"/>
        <v>116.20000000000002</v>
      </c>
      <c r="AG46" s="16">
        <f t="shared" si="8"/>
        <v>50.20000000000001</v>
      </c>
      <c r="AH46" s="67">
        <f t="shared" si="9"/>
        <v>14</v>
      </c>
      <c r="AI46" s="12" t="s">
        <v>47</v>
      </c>
    </row>
    <row r="47" spans="1:36" x14ac:dyDescent="0.2">
      <c r="A47" s="58" t="s">
        <v>31</v>
      </c>
      <c r="B47" s="11">
        <f>[43]Abril!$K$5</f>
        <v>0</v>
      </c>
      <c r="C47" s="11">
        <f>[43]Abril!$K$6</f>
        <v>0</v>
      </c>
      <c r="D47" s="11">
        <f>[43]Abril!$K$7</f>
        <v>1</v>
      </c>
      <c r="E47" s="11">
        <f>[43]Abril!$K$8</f>
        <v>0</v>
      </c>
      <c r="F47" s="11">
        <f>[43]Abril!$K$9</f>
        <v>0.2</v>
      </c>
      <c r="G47" s="11">
        <f>[43]Abril!$K$10</f>
        <v>0</v>
      </c>
      <c r="H47" s="11">
        <f>[43]Abril!$K$11</f>
        <v>9.7999999999999989</v>
      </c>
      <c r="I47" s="11">
        <f>[43]Abril!$K$12</f>
        <v>0.8</v>
      </c>
      <c r="J47" s="11">
        <f>[43]Abril!$K$13</f>
        <v>0.2</v>
      </c>
      <c r="K47" s="11">
        <f>[43]Abril!$K$14</f>
        <v>0</v>
      </c>
      <c r="L47" s="11">
        <f>[43]Abril!$K$15</f>
        <v>1</v>
      </c>
      <c r="M47" s="11">
        <f>[43]Abril!$K$16</f>
        <v>1</v>
      </c>
      <c r="N47" s="11">
        <f>[43]Abril!$K$17</f>
        <v>0.2</v>
      </c>
      <c r="O47" s="11">
        <f>[43]Abril!$K$18</f>
        <v>0</v>
      </c>
      <c r="P47" s="11">
        <f>[43]Abril!$K$19</f>
        <v>0.2</v>
      </c>
      <c r="Q47" s="11">
        <f>[43]Abril!$K$20</f>
        <v>0</v>
      </c>
      <c r="R47" s="11">
        <f>[43]Abril!$K$21</f>
        <v>0</v>
      </c>
      <c r="S47" s="11">
        <f>[43]Abril!$K$22</f>
        <v>0</v>
      </c>
      <c r="T47" s="11">
        <f>[43]Abril!$K$23</f>
        <v>0</v>
      </c>
      <c r="U47" s="11">
        <f>[43]Abril!$K$24</f>
        <v>0</v>
      </c>
      <c r="V47" s="11">
        <f>[43]Abril!$K$25</f>
        <v>0</v>
      </c>
      <c r="W47" s="11">
        <f>[43]Abril!$K$26</f>
        <v>3.600000000000001</v>
      </c>
      <c r="X47" s="11">
        <f>[43]Abril!$K$27</f>
        <v>0.4</v>
      </c>
      <c r="Y47" s="11">
        <f>[43]Abril!$K$28</f>
        <v>0</v>
      </c>
      <c r="Z47" s="11">
        <f>[43]Abril!$K$29</f>
        <v>0.2</v>
      </c>
      <c r="AA47" s="11">
        <f>[43]Abril!$K$30</f>
        <v>0</v>
      </c>
      <c r="AB47" s="11">
        <f>[43]Abril!$K$31</f>
        <v>0</v>
      </c>
      <c r="AC47" s="11">
        <f>[43]Abril!$K$32</f>
        <v>0.2</v>
      </c>
      <c r="AD47" s="11">
        <f>[43]Abril!$K$33</f>
        <v>0</v>
      </c>
      <c r="AE47" s="11">
        <f>[43]Abril!$K$34</f>
        <v>0</v>
      </c>
      <c r="AF47" s="15">
        <f t="shared" si="7"/>
        <v>18.799999999999994</v>
      </c>
      <c r="AG47" s="16">
        <f t="shared" si="8"/>
        <v>9.7999999999999989</v>
      </c>
      <c r="AH47" s="67">
        <f t="shared" si="9"/>
        <v>17</v>
      </c>
    </row>
    <row r="48" spans="1:36" x14ac:dyDescent="0.2">
      <c r="A48" s="58" t="s">
        <v>44</v>
      </c>
      <c r="B48" s="11">
        <f>[44]Abril!$K$5</f>
        <v>0</v>
      </c>
      <c r="C48" s="11">
        <f>[44]Abril!$K$6</f>
        <v>0</v>
      </c>
      <c r="D48" s="11">
        <f>[44]Abril!$K$7</f>
        <v>0</v>
      </c>
      <c r="E48" s="11">
        <f>[44]Abril!$K$8</f>
        <v>0</v>
      </c>
      <c r="F48" s="11">
        <f>[44]Abril!$K$9</f>
        <v>0</v>
      </c>
      <c r="G48" s="11">
        <f>[44]Abril!$K$10</f>
        <v>0</v>
      </c>
      <c r="H48" s="11">
        <f>[44]Abril!$K$11</f>
        <v>0</v>
      </c>
      <c r="I48" s="11">
        <f>[44]Abril!$K$12</f>
        <v>0</v>
      </c>
      <c r="J48" s="11">
        <f>[44]Abril!$K$13</f>
        <v>0</v>
      </c>
      <c r="K48" s="11">
        <f>[44]Abril!$K$14</f>
        <v>0</v>
      </c>
      <c r="L48" s="11">
        <f>[44]Abril!$K$15</f>
        <v>0</v>
      </c>
      <c r="M48" s="11">
        <f>[44]Abril!$K$16</f>
        <v>0</v>
      </c>
      <c r="N48" s="11">
        <f>[44]Abril!$K$17</f>
        <v>0</v>
      </c>
      <c r="O48" s="11">
        <f>[44]Abril!$K$18</f>
        <v>0</v>
      </c>
      <c r="P48" s="11">
        <f>[44]Abril!$K$19</f>
        <v>0</v>
      </c>
      <c r="Q48" s="11">
        <f>[44]Abril!$K$20</f>
        <v>0</v>
      </c>
      <c r="R48" s="11">
        <f>[44]Abril!$K$21</f>
        <v>0</v>
      </c>
      <c r="S48" s="11">
        <f>[44]Abril!$K$22</f>
        <v>0</v>
      </c>
      <c r="T48" s="11">
        <f>[44]Abril!$K$23</f>
        <v>0</v>
      </c>
      <c r="U48" s="11">
        <f>[44]Abril!$K$24</f>
        <v>0</v>
      </c>
      <c r="V48" s="11">
        <f>[44]Abril!$K$25</f>
        <v>0</v>
      </c>
      <c r="W48" s="11">
        <f>[44]Abril!$K$26</f>
        <v>0</v>
      </c>
      <c r="X48" s="11">
        <f>[44]Abril!$K$27</f>
        <v>0</v>
      </c>
      <c r="Y48" s="11">
        <f>[44]Abril!$K$28</f>
        <v>0</v>
      </c>
      <c r="Z48" s="11">
        <f>[44]Abril!$K$29</f>
        <v>0</v>
      </c>
      <c r="AA48" s="11">
        <f>[44]Abril!$K$30</f>
        <v>0</v>
      </c>
      <c r="AB48" s="11">
        <f>[44]Abril!$K$31</f>
        <v>0</v>
      </c>
      <c r="AC48" s="11">
        <f>[44]Abril!$K$32</f>
        <v>0</v>
      </c>
      <c r="AD48" s="11">
        <f>[44]Abril!$K$33</f>
        <v>0</v>
      </c>
      <c r="AE48" s="11">
        <f>[44]Abril!$K$34</f>
        <v>0</v>
      </c>
      <c r="AF48" s="15">
        <f t="shared" si="7"/>
        <v>0</v>
      </c>
      <c r="AG48" s="16">
        <f t="shared" si="8"/>
        <v>0</v>
      </c>
      <c r="AH48" s="67">
        <f t="shared" si="9"/>
        <v>30</v>
      </c>
      <c r="AI48" s="12" t="s">
        <v>47</v>
      </c>
    </row>
    <row r="49" spans="1:35" x14ac:dyDescent="0.2">
      <c r="A49" s="58" t="s">
        <v>20</v>
      </c>
      <c r="B49" s="11">
        <f>[45]Abril!$K$5</f>
        <v>0</v>
      </c>
      <c r="C49" s="11">
        <f>[45]Abril!$K$6</f>
        <v>0</v>
      </c>
      <c r="D49" s="11">
        <f>[45]Abril!$K$7</f>
        <v>0</v>
      </c>
      <c r="E49" s="11">
        <f>[45]Abril!$K$8</f>
        <v>0</v>
      </c>
      <c r="F49" s="11">
        <f>[45]Abril!$K$9</f>
        <v>0.4</v>
      </c>
      <c r="G49" s="11">
        <f>[45]Abril!$K$10</f>
        <v>16.8</v>
      </c>
      <c r="H49" s="11">
        <f>[45]Abril!$K$11</f>
        <v>40</v>
      </c>
      <c r="I49" s="11">
        <f>[45]Abril!$K$12</f>
        <v>0</v>
      </c>
      <c r="J49" s="11">
        <f>[45]Abril!$K$13</f>
        <v>0</v>
      </c>
      <c r="K49" s="11">
        <f>[45]Abril!$K$14</f>
        <v>0</v>
      </c>
      <c r="L49" s="11">
        <f>[45]Abril!$K$15</f>
        <v>0</v>
      </c>
      <c r="M49" s="11">
        <f>[45]Abril!$K$16</f>
        <v>0</v>
      </c>
      <c r="N49" s="11">
        <f>[45]Abril!$K$17</f>
        <v>0.4</v>
      </c>
      <c r="O49" s="11">
        <f>[45]Abril!$K$18</f>
        <v>1</v>
      </c>
      <c r="P49" s="11">
        <f>[45]Abril!$K$19</f>
        <v>0</v>
      </c>
      <c r="Q49" s="11">
        <f>[45]Abril!$K$20</f>
        <v>0</v>
      </c>
      <c r="R49" s="11">
        <f>[45]Abril!$K$21</f>
        <v>0</v>
      </c>
      <c r="S49" s="11">
        <f>[45]Abril!$K$22</f>
        <v>0</v>
      </c>
      <c r="T49" s="11">
        <f>[45]Abril!$K$23</f>
        <v>0</v>
      </c>
      <c r="U49" s="11">
        <f>[45]Abril!$K$24</f>
        <v>0</v>
      </c>
      <c r="V49" s="11">
        <f>[45]Abril!$K$25</f>
        <v>0</v>
      </c>
      <c r="W49" s="11">
        <f>[45]Abril!$K$26</f>
        <v>2.4</v>
      </c>
      <c r="X49" s="11">
        <f>[45]Abril!$K$27</f>
        <v>0.2</v>
      </c>
      <c r="Y49" s="11">
        <f>[45]Abril!$K$28</f>
        <v>0</v>
      </c>
      <c r="Z49" s="11">
        <f>[45]Abril!$K$29</f>
        <v>0</v>
      </c>
      <c r="AA49" s="11">
        <f>[45]Abril!$K$30</f>
        <v>0</v>
      </c>
      <c r="AB49" s="11">
        <f>[45]Abril!$K$31</f>
        <v>0</v>
      </c>
      <c r="AC49" s="11">
        <f>[45]Abril!$K$32</f>
        <v>30.2</v>
      </c>
      <c r="AD49" s="11">
        <f>[45]Abril!$K$33</f>
        <v>0.2</v>
      </c>
      <c r="AE49" s="11">
        <f>[45]Abril!$K$34</f>
        <v>0</v>
      </c>
      <c r="AF49" s="15">
        <f t="shared" si="7"/>
        <v>91.600000000000009</v>
      </c>
      <c r="AG49" s="16">
        <f t="shared" si="8"/>
        <v>40</v>
      </c>
      <c r="AH49" s="67">
        <f t="shared" si="9"/>
        <v>21</v>
      </c>
    </row>
    <row r="50" spans="1:35" s="5" customFormat="1" ht="17.100000000000001" customHeight="1" x14ac:dyDescent="0.2">
      <c r="A50" s="59" t="s">
        <v>33</v>
      </c>
      <c r="B50" s="13">
        <f t="shared" ref="B50:AG50" si="22">MAX(B5:B49)</f>
        <v>30.8</v>
      </c>
      <c r="C50" s="13">
        <f t="shared" si="22"/>
        <v>16</v>
      </c>
      <c r="D50" s="13">
        <f t="shared" si="22"/>
        <v>28.2</v>
      </c>
      <c r="E50" s="13">
        <f t="shared" si="22"/>
        <v>7.8000000000000034</v>
      </c>
      <c r="F50" s="13">
        <f t="shared" si="22"/>
        <v>50.600000000000009</v>
      </c>
      <c r="G50" s="13">
        <f t="shared" si="22"/>
        <v>43.6</v>
      </c>
      <c r="H50" s="13">
        <f t="shared" si="22"/>
        <v>40</v>
      </c>
      <c r="I50" s="13">
        <f t="shared" si="22"/>
        <v>36.000000000000007</v>
      </c>
      <c r="J50" s="13">
        <f t="shared" si="22"/>
        <v>8.7999999999999989</v>
      </c>
      <c r="K50" s="13">
        <f t="shared" si="22"/>
        <v>1.8</v>
      </c>
      <c r="L50" s="13">
        <f t="shared" si="22"/>
        <v>5.0000000000000009</v>
      </c>
      <c r="M50" s="13">
        <f t="shared" si="22"/>
        <v>19.999999999999996</v>
      </c>
      <c r="N50" s="13">
        <f t="shared" si="22"/>
        <v>43.800000000000004</v>
      </c>
      <c r="O50" s="13">
        <f t="shared" si="22"/>
        <v>36.599999999999994</v>
      </c>
      <c r="P50" s="13">
        <f t="shared" si="22"/>
        <v>49.6</v>
      </c>
      <c r="Q50" s="13">
        <f t="shared" si="22"/>
        <v>56.6</v>
      </c>
      <c r="R50" s="13">
        <f t="shared" si="22"/>
        <v>2.2000000000000002</v>
      </c>
      <c r="S50" s="13">
        <f t="shared" si="22"/>
        <v>0.2</v>
      </c>
      <c r="T50" s="13">
        <f t="shared" si="22"/>
        <v>0.4</v>
      </c>
      <c r="U50" s="13">
        <f t="shared" si="22"/>
        <v>16.399999999999999</v>
      </c>
      <c r="V50" s="13">
        <f t="shared" si="22"/>
        <v>38.800000000000004</v>
      </c>
      <c r="W50" s="13">
        <f t="shared" si="22"/>
        <v>74.2</v>
      </c>
      <c r="X50" s="13">
        <f t="shared" si="22"/>
        <v>43.4</v>
      </c>
      <c r="Y50" s="13">
        <f t="shared" si="22"/>
        <v>30.2</v>
      </c>
      <c r="Z50" s="13">
        <f t="shared" si="22"/>
        <v>16.600000000000001</v>
      </c>
      <c r="AA50" s="13">
        <f t="shared" si="22"/>
        <v>36.199999999999996</v>
      </c>
      <c r="AB50" s="13">
        <f t="shared" si="22"/>
        <v>27.400000000000002</v>
      </c>
      <c r="AC50" s="13">
        <f t="shared" si="22"/>
        <v>31.2</v>
      </c>
      <c r="AD50" s="13">
        <f t="shared" si="22"/>
        <v>8.4</v>
      </c>
      <c r="AE50" s="13">
        <f t="shared" si="22"/>
        <v>61.400000000000006</v>
      </c>
      <c r="AF50" s="15">
        <f t="shared" si="22"/>
        <v>232</v>
      </c>
      <c r="AG50" s="94">
        <f t="shared" si="22"/>
        <v>74.2</v>
      </c>
      <c r="AH50" s="183"/>
    </row>
    <row r="51" spans="1:35" s="8" customFormat="1" x14ac:dyDescent="0.2">
      <c r="A51" s="68" t="s">
        <v>34</v>
      </c>
      <c r="B51" s="113">
        <f t="shared" ref="B51:AF51" si="23">SUM(B5:B49)</f>
        <v>92.8</v>
      </c>
      <c r="C51" s="113">
        <f t="shared" si="23"/>
        <v>95.399999999999991</v>
      </c>
      <c r="D51" s="113">
        <f t="shared" si="23"/>
        <v>143.80000000000001</v>
      </c>
      <c r="E51" s="113">
        <f t="shared" si="23"/>
        <v>23.999999999999996</v>
      </c>
      <c r="F51" s="113">
        <f t="shared" si="23"/>
        <v>466.19999999999987</v>
      </c>
      <c r="G51" s="113">
        <f t="shared" si="23"/>
        <v>256.2</v>
      </c>
      <c r="H51" s="113">
        <f t="shared" si="23"/>
        <v>171.20000000000002</v>
      </c>
      <c r="I51" s="113">
        <f t="shared" si="23"/>
        <v>94.600000000000023</v>
      </c>
      <c r="J51" s="113">
        <f t="shared" si="23"/>
        <v>17.999999999999996</v>
      </c>
      <c r="K51" s="113">
        <f t="shared" si="23"/>
        <v>3.2</v>
      </c>
      <c r="L51" s="113">
        <f t="shared" si="23"/>
        <v>8.2000000000000011</v>
      </c>
      <c r="M51" s="113">
        <f t="shared" si="23"/>
        <v>25.399999999999995</v>
      </c>
      <c r="N51" s="113">
        <f t="shared" si="23"/>
        <v>152.39999999999998</v>
      </c>
      <c r="O51" s="113">
        <f t="shared" si="23"/>
        <v>110.80000000000003</v>
      </c>
      <c r="P51" s="113">
        <f t="shared" si="23"/>
        <v>116.80000000000001</v>
      </c>
      <c r="Q51" s="113">
        <f t="shared" si="23"/>
        <v>76.800000000000026</v>
      </c>
      <c r="R51" s="113">
        <f t="shared" si="23"/>
        <v>3.2000000000000011</v>
      </c>
      <c r="S51" s="113">
        <f t="shared" si="23"/>
        <v>0.4</v>
      </c>
      <c r="T51" s="113">
        <f t="shared" si="23"/>
        <v>1.4000000000000001</v>
      </c>
      <c r="U51" s="113">
        <f t="shared" si="23"/>
        <v>29.2</v>
      </c>
      <c r="V51" s="113">
        <f t="shared" si="23"/>
        <v>201.8</v>
      </c>
      <c r="W51" s="113">
        <f t="shared" si="23"/>
        <v>623.5999999999998</v>
      </c>
      <c r="X51" s="113">
        <f t="shared" si="23"/>
        <v>81.200000000000031</v>
      </c>
      <c r="Y51" s="113">
        <f t="shared" si="23"/>
        <v>38.4</v>
      </c>
      <c r="Z51" s="113">
        <f t="shared" si="23"/>
        <v>38.6</v>
      </c>
      <c r="AA51" s="113">
        <f t="shared" si="23"/>
        <v>62.2</v>
      </c>
      <c r="AB51" s="113">
        <f t="shared" si="23"/>
        <v>75.600000000000009</v>
      </c>
      <c r="AC51" s="113">
        <f t="shared" si="23"/>
        <v>228.39999999999995</v>
      </c>
      <c r="AD51" s="113">
        <f t="shared" si="23"/>
        <v>23.399999999999991</v>
      </c>
      <c r="AE51" s="113">
        <f t="shared" si="23"/>
        <v>307.59999999999997</v>
      </c>
      <c r="AF51" s="15">
        <f t="shared" si="23"/>
        <v>3570.8000000000011</v>
      </c>
      <c r="AG51" s="105"/>
      <c r="AH51" s="184"/>
    </row>
    <row r="52" spans="1:35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52"/>
      <c r="AG52" s="56"/>
      <c r="AH52" s="54"/>
    </row>
    <row r="53" spans="1:35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2" t="s">
        <v>97</v>
      </c>
      <c r="U53" s="152"/>
      <c r="V53" s="152"/>
      <c r="W53" s="152"/>
      <c r="X53" s="152"/>
      <c r="Y53" s="84"/>
      <c r="Z53" s="84"/>
      <c r="AA53" s="84"/>
      <c r="AB53" s="84"/>
      <c r="AC53" s="84"/>
      <c r="AD53" s="84"/>
      <c r="AE53" s="84"/>
      <c r="AF53" s="52"/>
      <c r="AG53" s="84"/>
      <c r="AH53" s="54"/>
    </row>
    <row r="54" spans="1:35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53" t="s">
        <v>98</v>
      </c>
      <c r="U54" s="153"/>
      <c r="V54" s="153"/>
      <c r="W54" s="153"/>
      <c r="X54" s="153"/>
      <c r="Y54" s="84"/>
      <c r="Z54" s="84"/>
      <c r="AA54" s="84"/>
      <c r="AB54" s="84"/>
      <c r="AC54" s="84"/>
      <c r="AD54" s="55"/>
      <c r="AE54" s="55"/>
      <c r="AF54" s="52"/>
      <c r="AG54" s="84"/>
      <c r="AH54" s="51"/>
    </row>
    <row r="55" spans="1:35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2"/>
      <c r="AG55" s="85"/>
      <c r="AH55" s="51"/>
    </row>
    <row r="56" spans="1:35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2"/>
      <c r="AG56" s="56"/>
      <c r="AH56" s="65"/>
    </row>
    <row r="57" spans="1:35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2"/>
      <c r="AG57" s="56"/>
      <c r="AH57" s="65"/>
    </row>
    <row r="58" spans="1:35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  <c r="AG58" s="66"/>
      <c r="AH58" s="57" t="s">
        <v>47</v>
      </c>
    </row>
    <row r="61" spans="1:35" x14ac:dyDescent="0.2">
      <c r="G61" s="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  <c r="AF63" s="7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</row>
    <row r="65" spans="8:37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  <c r="AK65" t="s">
        <v>47</v>
      </c>
    </row>
    <row r="66" spans="8:37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I66" t="s">
        <v>47</v>
      </c>
    </row>
    <row r="67" spans="8:37" x14ac:dyDescent="0.2">
      <c r="H67" s="2" t="s">
        <v>47</v>
      </c>
      <c r="S67" s="2" t="s">
        <v>47</v>
      </c>
      <c r="W67" s="2" t="s">
        <v>47</v>
      </c>
    </row>
    <row r="68" spans="8:37" x14ac:dyDescent="0.2">
      <c r="Q68" s="2" t="s">
        <v>47</v>
      </c>
      <c r="R68" s="2" t="s">
        <v>47</v>
      </c>
      <c r="AE68" s="2" t="s">
        <v>47</v>
      </c>
    </row>
    <row r="69" spans="8:37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7" x14ac:dyDescent="0.2">
      <c r="Y70" s="2" t="s">
        <v>47</v>
      </c>
    </row>
    <row r="72" spans="8:37" x14ac:dyDescent="0.2">
      <c r="AI72" t="s">
        <v>47</v>
      </c>
    </row>
    <row r="74" spans="8:37" x14ac:dyDescent="0.2">
      <c r="S74" s="2" t="s">
        <v>47</v>
      </c>
    </row>
    <row r="76" spans="8:37" x14ac:dyDescent="0.2">
      <c r="AI76" s="12" t="s">
        <v>47</v>
      </c>
    </row>
  </sheetData>
  <sortState ref="A5:AI49">
    <sortCondition ref="A5:A49"/>
  </sortState>
  <mergeCells count="36"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H50:AH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12 AF37 AF42 AF4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zoomScale="90" zoomScaleNormal="90" workbookViewId="0">
      <selection activeCell="AK60" sqref="AK6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8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</row>
    <row r="2" spans="1:35" ht="20.100000000000001" customHeight="1" x14ac:dyDescent="0.2">
      <c r="A2" s="161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5" s="4" customFormat="1" ht="20.100000000000001" customHeight="1" x14ac:dyDescent="0.2">
      <c r="A3" s="162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6">
        <v>30</v>
      </c>
      <c r="AF3" s="110" t="s">
        <v>37</v>
      </c>
      <c r="AG3" s="60" t="s">
        <v>36</v>
      </c>
    </row>
    <row r="4" spans="1:35" s="5" customFormat="1" ht="20.100000000000001" customHeight="1" x14ac:dyDescent="0.2">
      <c r="A4" s="163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7"/>
      <c r="AF4" s="110" t="s">
        <v>35</v>
      </c>
      <c r="AG4" s="60" t="s">
        <v>35</v>
      </c>
    </row>
    <row r="5" spans="1:35" s="5" customFormat="1" x14ac:dyDescent="0.2">
      <c r="A5" s="58" t="s">
        <v>40</v>
      </c>
      <c r="B5" s="126">
        <f>[1]Abril!$C$5</f>
        <v>35.5</v>
      </c>
      <c r="C5" s="126">
        <f>[1]Abril!$C$6</f>
        <v>32.700000000000003</v>
      </c>
      <c r="D5" s="126">
        <f>[1]Abril!$C$7</f>
        <v>33.4</v>
      </c>
      <c r="E5" s="126">
        <f>[1]Abril!$C$8</f>
        <v>35.1</v>
      </c>
      <c r="F5" s="126">
        <f>[1]Abril!$C$9</f>
        <v>35.299999999999997</v>
      </c>
      <c r="G5" s="126">
        <f>[1]Abril!$C$10</f>
        <v>31.6</v>
      </c>
      <c r="H5" s="126">
        <f>[1]Abril!$C$11</f>
        <v>27.3</v>
      </c>
      <c r="I5" s="126">
        <f>[1]Abril!$C$12</f>
        <v>29.4</v>
      </c>
      <c r="J5" s="126">
        <f>[1]Abril!$C$13</f>
        <v>30.8</v>
      </c>
      <c r="K5" s="126">
        <f>[1]Abril!$C$14</f>
        <v>30.8</v>
      </c>
      <c r="L5" s="126">
        <f>[1]Abril!$C$15</f>
        <v>31.4</v>
      </c>
      <c r="M5" s="126">
        <f>[1]Abril!$C$16</f>
        <v>32.200000000000003</v>
      </c>
      <c r="N5" s="126">
        <f>[1]Abril!$C$17</f>
        <v>32.4</v>
      </c>
      <c r="O5" s="126">
        <f>[1]Abril!$C$18</f>
        <v>33.299999999999997</v>
      </c>
      <c r="P5" s="126">
        <f>[1]Abril!$C$19</f>
        <v>31.8</v>
      </c>
      <c r="Q5" s="126">
        <f>[1]Abril!$C$20</f>
        <v>33.9</v>
      </c>
      <c r="R5" s="126">
        <f>[1]Abril!$C$21</f>
        <v>33.9</v>
      </c>
      <c r="S5" s="126">
        <f>[1]Abril!$C$22</f>
        <v>33.9</v>
      </c>
      <c r="T5" s="126">
        <f>[1]Abril!$C$23</f>
        <v>34.200000000000003</v>
      </c>
      <c r="U5" s="126">
        <f>[1]Abril!$C$24</f>
        <v>35</v>
      </c>
      <c r="V5" s="126">
        <f>[1]Abril!$C$25</f>
        <v>34.700000000000003</v>
      </c>
      <c r="W5" s="126">
        <f>[1]Abril!$C$26</f>
        <v>29.6</v>
      </c>
      <c r="X5" s="126">
        <f>[1]Abril!$C$27</f>
        <v>32.4</v>
      </c>
      <c r="Y5" s="126">
        <f>[1]Abril!$C$28</f>
        <v>34.4</v>
      </c>
      <c r="Z5" s="126">
        <f>[1]Abril!$C$29</f>
        <v>34.200000000000003</v>
      </c>
      <c r="AA5" s="126">
        <f>[1]Abril!$C$30</f>
        <v>34.1</v>
      </c>
      <c r="AB5" s="126">
        <f>[1]Abril!$C$31</f>
        <v>34.5</v>
      </c>
      <c r="AC5" s="126">
        <f>[1]Abril!$C$32</f>
        <v>30.6</v>
      </c>
      <c r="AD5" s="126">
        <f>[1]Abril!$C$33</f>
        <v>31.3</v>
      </c>
      <c r="AE5" s="126">
        <f>[1]Abril!$C$34</f>
        <v>32</v>
      </c>
      <c r="AF5" s="130">
        <f>MAX(B5:AE5)</f>
        <v>35.5</v>
      </c>
      <c r="AG5" s="94">
        <f>AVERAGE(B5:AE5)</f>
        <v>32.723333333333336</v>
      </c>
    </row>
    <row r="6" spans="1:35" x14ac:dyDescent="0.2">
      <c r="A6" s="58" t="s">
        <v>0</v>
      </c>
      <c r="B6" s="11">
        <f>[2]Abril!$C$5</f>
        <v>24.8</v>
      </c>
      <c r="C6" s="11">
        <f>[2]Abril!$C$6</f>
        <v>26.6</v>
      </c>
      <c r="D6" s="11">
        <f>[2]Abril!$C$7</f>
        <v>29.8</v>
      </c>
      <c r="E6" s="11">
        <f>[2]Abril!$C$8</f>
        <v>31.1</v>
      </c>
      <c r="F6" s="11">
        <f>[2]Abril!$C$9</f>
        <v>25.9</v>
      </c>
      <c r="G6" s="11">
        <f>[2]Abril!$C$10</f>
        <v>20.7</v>
      </c>
      <c r="H6" s="11">
        <f>[2]Abril!$C$11</f>
        <v>26.2</v>
      </c>
      <c r="I6" s="11">
        <f>[2]Abril!$C$12</f>
        <v>28.5</v>
      </c>
      <c r="J6" s="11">
        <f>[2]Abril!$C$13</f>
        <v>28.7</v>
      </c>
      <c r="K6" s="11">
        <f>[2]Abril!$C$14</f>
        <v>29.1</v>
      </c>
      <c r="L6" s="11">
        <f>[2]Abril!$C$15</f>
        <v>29.6</v>
      </c>
      <c r="M6" s="11">
        <f>[2]Abril!$C$16</f>
        <v>29.8</v>
      </c>
      <c r="N6" s="11">
        <f>[2]Abril!$C$17</f>
        <v>29.3</v>
      </c>
      <c r="O6" s="11">
        <f>[2]Abril!$C$18</f>
        <v>29.3</v>
      </c>
      <c r="P6" s="11">
        <f>[2]Abril!$C$19</f>
        <v>31</v>
      </c>
      <c r="Q6" s="11">
        <f>[2]Abril!$C$20</f>
        <v>31.8</v>
      </c>
      <c r="R6" s="11">
        <f>[2]Abril!$C$21</f>
        <v>30.5</v>
      </c>
      <c r="S6" s="11">
        <f>[2]Abril!$C$22</f>
        <v>30.8</v>
      </c>
      <c r="T6" s="11">
        <f>[2]Abril!$C$23</f>
        <v>32.799999999999997</v>
      </c>
      <c r="U6" s="11">
        <f>[2]Abril!$C$24</f>
        <v>34.200000000000003</v>
      </c>
      <c r="V6" s="11">
        <f>[2]Abril!$C$25</f>
        <v>25.5</v>
      </c>
      <c r="W6" s="11">
        <f>[2]Abril!$C$26</f>
        <v>25.9</v>
      </c>
      <c r="X6" s="11">
        <f>[2]Abril!$C$27</f>
        <v>29.2</v>
      </c>
      <c r="Y6" s="11">
        <f>[2]Abril!$C$28</f>
        <v>30.2</v>
      </c>
      <c r="Z6" s="11">
        <f>[2]Abril!$C$29</f>
        <v>31.5</v>
      </c>
      <c r="AA6" s="11">
        <f>[2]Abril!$C$30</f>
        <v>32.299999999999997</v>
      </c>
      <c r="AB6" s="11">
        <f>[2]Abril!$C$31</f>
        <v>26.9</v>
      </c>
      <c r="AC6" s="11">
        <f>[2]Abril!$C$32</f>
        <v>25.8</v>
      </c>
      <c r="AD6" s="11">
        <f>[2]Abril!$C$33</f>
        <v>27.2</v>
      </c>
      <c r="AE6" s="11">
        <f>[2]Abril!$C$34</f>
        <v>28.2</v>
      </c>
      <c r="AF6" s="130">
        <f>MAX(B6:AE6)</f>
        <v>34.200000000000003</v>
      </c>
      <c r="AG6" s="94">
        <f>AVERAGE(B6:AE6)</f>
        <v>28.773333333333333</v>
      </c>
    </row>
    <row r="7" spans="1:35" x14ac:dyDescent="0.2">
      <c r="A7" s="58" t="s">
        <v>104</v>
      </c>
      <c r="B7" s="11">
        <f>[3]Abril!$C$5</f>
        <v>32.5</v>
      </c>
      <c r="C7" s="11">
        <f>[3]Abril!$C$6</f>
        <v>31.3</v>
      </c>
      <c r="D7" s="11">
        <f>[3]Abril!$C$7</f>
        <v>32.5</v>
      </c>
      <c r="E7" s="11">
        <f>[3]Abril!$C$8</f>
        <v>33.700000000000003</v>
      </c>
      <c r="F7" s="11">
        <f>[3]Abril!$C$9</f>
        <v>32.4</v>
      </c>
      <c r="G7" s="11">
        <f>[3]Abril!$C$10</f>
        <v>25.5</v>
      </c>
      <c r="H7" s="11">
        <f>[3]Abril!$C$11</f>
        <v>26.1</v>
      </c>
      <c r="I7" s="11">
        <f>[3]Abril!$C$12</f>
        <v>28.8</v>
      </c>
      <c r="J7" s="11">
        <f>[3]Abril!$C$13</f>
        <v>30.6</v>
      </c>
      <c r="K7" s="11">
        <f>[3]Abril!$C$14</f>
        <v>30.5</v>
      </c>
      <c r="L7" s="11">
        <f>[3]Abril!$C$15</f>
        <v>31.4</v>
      </c>
      <c r="M7" s="11">
        <f>[3]Abril!$C$16</f>
        <v>32.1</v>
      </c>
      <c r="N7" s="11">
        <f>[3]Abril!$C$17</f>
        <v>30.8</v>
      </c>
      <c r="O7" s="11">
        <f>[3]Abril!$C$18</f>
        <v>31.5</v>
      </c>
      <c r="P7" s="11">
        <f>[3]Abril!$C$19</f>
        <v>31.6</v>
      </c>
      <c r="Q7" s="11">
        <f>[3]Abril!$C$20</f>
        <v>33.200000000000003</v>
      </c>
      <c r="R7" s="11">
        <f>[3]Abril!$C$21</f>
        <v>32.9</v>
      </c>
      <c r="S7" s="11">
        <f>[3]Abril!$C$22</f>
        <v>33.4</v>
      </c>
      <c r="T7" s="11">
        <f>[3]Abril!$C$23</f>
        <v>34.299999999999997</v>
      </c>
      <c r="U7" s="11">
        <f>[3]Abril!$C$24</f>
        <v>35.4</v>
      </c>
      <c r="V7" s="11">
        <f>[3]Abril!$C$25</f>
        <v>33.799999999999997</v>
      </c>
      <c r="W7" s="11">
        <f>[3]Abril!$C$26</f>
        <v>28</v>
      </c>
      <c r="X7" s="11">
        <f>[3]Abril!$C$27</f>
        <v>31.8</v>
      </c>
      <c r="Y7" s="11">
        <f>[3]Abril!$C$28</f>
        <v>32.4</v>
      </c>
      <c r="Z7" s="11">
        <f>[3]Abril!$C$29</f>
        <v>34.299999999999997</v>
      </c>
      <c r="AA7" s="11">
        <f>[3]Abril!$C$30</f>
        <v>34.1</v>
      </c>
      <c r="AB7" s="11">
        <f>[3]Abril!$C$31</f>
        <v>33.6</v>
      </c>
      <c r="AC7" s="11">
        <f>[3]Abril!$C$32</f>
        <v>30.6</v>
      </c>
      <c r="AD7" s="11">
        <f>[3]Abril!$C$33</f>
        <v>29.6</v>
      </c>
      <c r="AE7" s="11">
        <f>[3]Abril!$C$34</f>
        <v>31.8</v>
      </c>
      <c r="AF7" s="130">
        <f>MAX(B7:AE7)</f>
        <v>35.4</v>
      </c>
      <c r="AG7" s="94">
        <f>AVERAGE(B7:AE7)</f>
        <v>31.68333333333333</v>
      </c>
    </row>
    <row r="8" spans="1:35" x14ac:dyDescent="0.2">
      <c r="A8" s="58" t="s">
        <v>1</v>
      </c>
      <c r="B8" s="11">
        <f>[4]Abril!$C$5</f>
        <v>34.200000000000003</v>
      </c>
      <c r="C8" s="11">
        <f>[4]Abril!$C$6</f>
        <v>33.700000000000003</v>
      </c>
      <c r="D8" s="11">
        <f>[4]Abril!$C$7</f>
        <v>29.7</v>
      </c>
      <c r="E8" s="11">
        <f>[4]Abril!$C$8</f>
        <v>33</v>
      </c>
      <c r="F8" s="11">
        <f>[4]Abril!$C$9</f>
        <v>33.200000000000003</v>
      </c>
      <c r="G8" s="11">
        <f>[4]Abril!$C$10</f>
        <v>23.8</v>
      </c>
      <c r="H8" s="11">
        <f>[4]Abril!$C$11</f>
        <v>27.8</v>
      </c>
      <c r="I8" s="11">
        <f>[4]Abril!$C$12</f>
        <v>29.7</v>
      </c>
      <c r="J8" s="11">
        <f>[4]Abril!$C$13</f>
        <v>31.6</v>
      </c>
      <c r="K8" s="11">
        <f>[4]Abril!$C$14</f>
        <v>33.200000000000003</v>
      </c>
      <c r="L8" s="11">
        <f>[4]Abril!$C$15</f>
        <v>30</v>
      </c>
      <c r="M8" s="11">
        <f>[4]Abril!$C$16</f>
        <v>33.200000000000003</v>
      </c>
      <c r="N8" s="11">
        <f>[4]Abril!$C$17</f>
        <v>33.5</v>
      </c>
      <c r="O8" s="11">
        <f>[4]Abril!$C$18</f>
        <v>34.5</v>
      </c>
      <c r="P8" s="11">
        <f>[4]Abril!$C$19</f>
        <v>34.6</v>
      </c>
      <c r="Q8" s="11">
        <f>[4]Abril!$C$20</f>
        <v>33.799999999999997</v>
      </c>
      <c r="R8" s="11">
        <f>[4]Abril!$C$21</f>
        <v>34.200000000000003</v>
      </c>
      <c r="S8" s="11">
        <f>[4]Abril!$C$22</f>
        <v>34.5</v>
      </c>
      <c r="T8" s="11">
        <f>[4]Abril!$C$23</f>
        <v>35.1</v>
      </c>
      <c r="U8" s="11">
        <f>[4]Abril!$C$24</f>
        <v>35.4</v>
      </c>
      <c r="V8" s="11">
        <f>[4]Abril!$C$25</f>
        <v>32.700000000000003</v>
      </c>
      <c r="W8" s="11">
        <f>[4]Abril!$C$26</f>
        <v>25.2</v>
      </c>
      <c r="X8" s="11">
        <f>[4]Abril!$C$27</f>
        <v>29.9</v>
      </c>
      <c r="Y8" s="11">
        <f>[4]Abril!$C$28</f>
        <v>34.5</v>
      </c>
      <c r="Z8" s="11">
        <f>[4]Abril!$C$29</f>
        <v>34.5</v>
      </c>
      <c r="AA8" s="11">
        <f>[4]Abril!$C$30</f>
        <v>34.799999999999997</v>
      </c>
      <c r="AB8" s="11">
        <f>[4]Abril!$C$31</f>
        <v>34.5</v>
      </c>
      <c r="AC8" s="11">
        <f>[4]Abril!$C$32</f>
        <v>30.4</v>
      </c>
      <c r="AD8" s="11">
        <f>[4]Abril!$C$33</f>
        <v>33.299999999999997</v>
      </c>
      <c r="AE8" s="11">
        <f>[4]Abril!$C$34</f>
        <v>34.299999999999997</v>
      </c>
      <c r="AF8" s="130">
        <f>MAX(B8:AE8)</f>
        <v>35.4</v>
      </c>
      <c r="AG8" s="94">
        <f>AVERAGE(B8:AE8)</f>
        <v>32.426666666666662</v>
      </c>
    </row>
    <row r="9" spans="1:35" x14ac:dyDescent="0.2">
      <c r="A9" s="58" t="s">
        <v>167</v>
      </c>
      <c r="B9" s="11">
        <f>[5]Abril!$C$5</f>
        <v>24.2</v>
      </c>
      <c r="C9" s="11">
        <f>[5]Abril!$C$6</f>
        <v>26.4</v>
      </c>
      <c r="D9" s="11">
        <f>[5]Abril!$C$7</f>
        <v>28.1</v>
      </c>
      <c r="E9" s="11">
        <f>[5]Abril!$C$8</f>
        <v>29.5</v>
      </c>
      <c r="F9" s="11">
        <f>[5]Abril!$C$9</f>
        <v>25.4</v>
      </c>
      <c r="G9" s="11">
        <f>[5]Abril!$C$10</f>
        <v>17.899999999999999</v>
      </c>
      <c r="H9" s="11">
        <f>[5]Abril!$C$11</f>
        <v>23.3</v>
      </c>
      <c r="I9" s="11">
        <f>[5]Abril!$C$12</f>
        <v>24.3</v>
      </c>
      <c r="J9" s="11">
        <f>[5]Abril!$C$13</f>
        <v>27.1</v>
      </c>
      <c r="K9" s="11">
        <f>[5]Abril!$C$14</f>
        <v>28.6</v>
      </c>
      <c r="L9" s="11">
        <f>[5]Abril!$C$15</f>
        <v>29</v>
      </c>
      <c r="M9" s="11">
        <f>[5]Abril!$C$16</f>
        <v>28.5</v>
      </c>
      <c r="N9" s="11">
        <f>[5]Abril!$C$17</f>
        <v>29.3</v>
      </c>
      <c r="O9" s="11">
        <f>[5]Abril!$C$18</f>
        <v>28.2</v>
      </c>
      <c r="P9" s="11">
        <f>[5]Abril!$C$19</f>
        <v>30.1</v>
      </c>
      <c r="Q9" s="11">
        <f>[5]Abril!$C$20</f>
        <v>29.1</v>
      </c>
      <c r="R9" s="11">
        <f>[5]Abril!$C$21</f>
        <v>28.1</v>
      </c>
      <c r="S9" s="11">
        <f>[5]Abril!$C$22</f>
        <v>29.4</v>
      </c>
      <c r="T9" s="11">
        <f>[5]Abril!$C$23</f>
        <v>31.4</v>
      </c>
      <c r="U9" s="11">
        <f>[5]Abril!$C$24</f>
        <v>32</v>
      </c>
      <c r="V9" s="11">
        <f>[5]Abril!$C$25</f>
        <v>26.8</v>
      </c>
      <c r="W9" s="11">
        <f>[5]Abril!$C$26</f>
        <v>24.2</v>
      </c>
      <c r="X9" s="11">
        <f>[5]Abril!$C$27</f>
        <v>28</v>
      </c>
      <c r="Y9" s="11">
        <f>[5]Abril!$C$28</f>
        <v>28.7</v>
      </c>
      <c r="Z9" s="11">
        <f>[5]Abril!$C$29</f>
        <v>30.6</v>
      </c>
      <c r="AA9" s="11">
        <f>[5]Abril!$C$30</f>
        <v>31.2</v>
      </c>
      <c r="AB9" s="11">
        <f>[5]Abril!$C$31</f>
        <v>26.5</v>
      </c>
      <c r="AC9" s="11">
        <f>[5]Abril!$C$32</f>
        <v>22.9</v>
      </c>
      <c r="AD9" s="11">
        <f>[5]Abril!$C$33</f>
        <v>26</v>
      </c>
      <c r="AE9" s="11">
        <f>[5]Abril!$C$34</f>
        <v>26.4</v>
      </c>
      <c r="AF9" s="130">
        <f>MAX(B9:AE9)</f>
        <v>32</v>
      </c>
      <c r="AG9" s="94">
        <f>AVERAGE(B9:AE9)</f>
        <v>27.373333333333338</v>
      </c>
    </row>
    <row r="10" spans="1:35" x14ac:dyDescent="0.2">
      <c r="A10" s="58" t="s">
        <v>111</v>
      </c>
      <c r="B10" s="11" t="str">
        <f>[6]Abril!$C$5</f>
        <v>*</v>
      </c>
      <c r="C10" s="11" t="str">
        <f>[6]Abril!$C$6</f>
        <v>*</v>
      </c>
      <c r="D10" s="11" t="str">
        <f>[6]Abril!$C$7</f>
        <v>*</v>
      </c>
      <c r="E10" s="11" t="str">
        <f>[6]Abril!$C$8</f>
        <v>*</v>
      </c>
      <c r="F10" s="11" t="str">
        <f>[6]Abril!$C$9</f>
        <v>*</v>
      </c>
      <c r="G10" s="11" t="str">
        <f>[6]Abril!$C$10</f>
        <v>*</v>
      </c>
      <c r="H10" s="11" t="str">
        <f>[6]Abril!$C$11</f>
        <v>*</v>
      </c>
      <c r="I10" s="11" t="str">
        <f>[6]Abril!$C$12</f>
        <v>*</v>
      </c>
      <c r="J10" s="11" t="str">
        <f>[6]Abril!$C$13</f>
        <v>*</v>
      </c>
      <c r="K10" s="11" t="str">
        <f>[6]Abril!$C$14</f>
        <v>*</v>
      </c>
      <c r="L10" s="11" t="str">
        <f>[6]Abril!$C$15</f>
        <v>*</v>
      </c>
      <c r="M10" s="11" t="str">
        <f>[6]Abril!$C$16</f>
        <v>*</v>
      </c>
      <c r="N10" s="11" t="str">
        <f>[6]Abril!$C$17</f>
        <v>*</v>
      </c>
      <c r="O10" s="11" t="str">
        <f>[6]Abril!$C$18</f>
        <v>*</v>
      </c>
      <c r="P10" s="11" t="str">
        <f>[6]Abril!$C$19</f>
        <v>*</v>
      </c>
      <c r="Q10" s="11" t="str">
        <f>[6]Abril!$C$20</f>
        <v>*</v>
      </c>
      <c r="R10" s="11" t="str">
        <f>[6]Abril!$C$21</f>
        <v>*</v>
      </c>
      <c r="S10" s="11" t="str">
        <f>[6]Abril!$C$22</f>
        <v>*</v>
      </c>
      <c r="T10" s="11" t="str">
        <f>[6]Abril!$C$23</f>
        <v>*</v>
      </c>
      <c r="U10" s="11" t="str">
        <f>[6]Abril!$C$24</f>
        <v>*</v>
      </c>
      <c r="V10" s="11" t="str">
        <f>[6]Abril!$C$25</f>
        <v>*</v>
      </c>
      <c r="W10" s="11" t="str">
        <f>[6]Abril!$C$26</f>
        <v>*</v>
      </c>
      <c r="X10" s="11" t="str">
        <f>[6]Abril!$C$27</f>
        <v>*</v>
      </c>
      <c r="Y10" s="11" t="str">
        <f>[6]Abril!$C$28</f>
        <v>*</v>
      </c>
      <c r="Z10" s="11" t="str">
        <f>[6]Abril!$C$29</f>
        <v>*</v>
      </c>
      <c r="AA10" s="11" t="str">
        <f>[6]Abril!$C$30</f>
        <v>*</v>
      </c>
      <c r="AB10" s="11" t="str">
        <f>[6]Abril!$C$31</f>
        <v>*</v>
      </c>
      <c r="AC10" s="11" t="str">
        <f>[6]Abril!$C$32</f>
        <v>*</v>
      </c>
      <c r="AD10" s="11" t="str">
        <f>[6]Abril!$C$33</f>
        <v>*</v>
      </c>
      <c r="AE10" s="11" t="str">
        <f>[6]Abril!$C$34</f>
        <v>*</v>
      </c>
      <c r="AF10" s="130" t="s">
        <v>226</v>
      </c>
      <c r="AG10" s="94" t="s">
        <v>226</v>
      </c>
    </row>
    <row r="11" spans="1:35" x14ac:dyDescent="0.2">
      <c r="A11" s="58" t="s">
        <v>64</v>
      </c>
      <c r="B11" s="11">
        <f>[7]Abril!$C$5</f>
        <v>31.7</v>
      </c>
      <c r="C11" s="11">
        <f>[7]Abril!$C$6</f>
        <v>29.2</v>
      </c>
      <c r="D11" s="11">
        <f>[7]Abril!$C$7</f>
        <v>31.6</v>
      </c>
      <c r="E11" s="11">
        <f>[7]Abril!$C$8</f>
        <v>33.799999999999997</v>
      </c>
      <c r="F11" s="11">
        <f>[7]Abril!$C$9</f>
        <v>33.9</v>
      </c>
      <c r="G11" s="11">
        <f>[7]Abril!$C$10</f>
        <v>30.8</v>
      </c>
      <c r="H11" s="11">
        <f>[7]Abril!$C$11</f>
        <v>27</v>
      </c>
      <c r="I11" s="11">
        <f>[7]Abril!$C$12</f>
        <v>29.5</v>
      </c>
      <c r="J11" s="11">
        <f>[7]Abril!$C$13</f>
        <v>30.3</v>
      </c>
      <c r="K11" s="11">
        <f>[7]Abril!$C$14</f>
        <v>29.8</v>
      </c>
      <c r="L11" s="11">
        <f>[7]Abril!$C$15</f>
        <v>29.2</v>
      </c>
      <c r="M11" s="11">
        <f>[7]Abril!$C$16</f>
        <v>31.8</v>
      </c>
      <c r="N11" s="11">
        <f>[7]Abril!$C$17</f>
        <v>29.5</v>
      </c>
      <c r="O11" s="11">
        <f>[7]Abril!$C$18</f>
        <v>27.9</v>
      </c>
      <c r="P11" s="11">
        <f>[7]Abril!$C$19</f>
        <v>30.7</v>
      </c>
      <c r="Q11" s="11">
        <f>[7]Abril!$C$20</f>
        <v>31.5</v>
      </c>
      <c r="R11" s="11">
        <f>[7]Abril!$C$21</f>
        <v>32.700000000000003</v>
      </c>
      <c r="S11" s="11">
        <f>[7]Abril!$C$22</f>
        <v>32.5</v>
      </c>
      <c r="T11" s="11">
        <f>[7]Abril!$C$23</f>
        <v>32.200000000000003</v>
      </c>
      <c r="U11" s="11">
        <f>[7]Abril!$C$24</f>
        <v>34.1</v>
      </c>
      <c r="V11" s="11">
        <f>[7]Abril!$C$25</f>
        <v>32.700000000000003</v>
      </c>
      <c r="W11" s="11" t="str">
        <f>[7]Abril!$C$26</f>
        <v>*</v>
      </c>
      <c r="X11" s="11">
        <f>[7]Abril!$C$27</f>
        <v>30.6</v>
      </c>
      <c r="Y11" s="11">
        <f>[7]Abril!$C$28</f>
        <v>32</v>
      </c>
      <c r="Z11" s="11">
        <f>[7]Abril!$C$29</f>
        <v>33.200000000000003</v>
      </c>
      <c r="AA11" s="11">
        <f>[7]Abril!$C$30</f>
        <v>33.700000000000003</v>
      </c>
      <c r="AB11" s="11">
        <f>[7]Abril!$C$31</f>
        <v>34.4</v>
      </c>
      <c r="AC11" s="11">
        <f>[7]Abril!$C$32</f>
        <v>28.7</v>
      </c>
      <c r="AD11" s="11">
        <f>[7]Abril!$C$33</f>
        <v>31</v>
      </c>
      <c r="AE11" s="11">
        <f>[7]Abril!$C$34</f>
        <v>31.5</v>
      </c>
      <c r="AF11" s="130">
        <f t="shared" ref="AF11:AF49" si="1">MAX(B11:AE11)</f>
        <v>34.4</v>
      </c>
      <c r="AG11" s="94">
        <f t="shared" ref="AG11:AG49" si="2">AVERAGE(B11:AE11)</f>
        <v>31.293103448275868</v>
      </c>
    </row>
    <row r="12" spans="1:35" x14ac:dyDescent="0.2">
      <c r="A12" s="58" t="s">
        <v>41</v>
      </c>
      <c r="B12" s="11">
        <f>[8]Abril!$C$5</f>
        <v>27.6</v>
      </c>
      <c r="C12" s="11">
        <f>[8]Abril!$C$6</f>
        <v>31.5</v>
      </c>
      <c r="D12" s="11">
        <f>[8]Abril!$C$7</f>
        <v>29.5</v>
      </c>
      <c r="E12" s="11">
        <f>[8]Abril!$C$8</f>
        <v>32.5</v>
      </c>
      <c r="F12" s="11">
        <f>[8]Abril!$C$9</f>
        <v>28.9</v>
      </c>
      <c r="G12" s="11">
        <f>[8]Abril!$C$10</f>
        <v>21.3</v>
      </c>
      <c r="H12" s="11">
        <f>[8]Abril!$C$11</f>
        <v>26.4</v>
      </c>
      <c r="I12" s="11">
        <f>[8]Abril!$C$12</f>
        <v>27.3</v>
      </c>
      <c r="J12" s="11">
        <f>[8]Abril!$C$13</f>
        <v>29.7</v>
      </c>
      <c r="K12" s="11">
        <f>[8]Abril!$C$14</f>
        <v>31.7</v>
      </c>
      <c r="L12" s="11">
        <f>[8]Abril!$C$15</f>
        <v>31.4</v>
      </c>
      <c r="M12" s="11">
        <f>[8]Abril!$C$16</f>
        <v>32</v>
      </c>
      <c r="N12" s="11">
        <f>[8]Abril!$C$17</f>
        <v>33.299999999999997</v>
      </c>
      <c r="O12" s="11">
        <f>[8]Abril!$C$18</f>
        <v>32.799999999999997</v>
      </c>
      <c r="P12" s="11">
        <f>[8]Abril!$C$19</f>
        <v>34.700000000000003</v>
      </c>
      <c r="Q12" s="11">
        <f>[8]Abril!$C$20</f>
        <v>31.7</v>
      </c>
      <c r="R12" s="11">
        <f>[8]Abril!$C$21</f>
        <v>32</v>
      </c>
      <c r="S12" s="11">
        <f>[8]Abril!$C$22</f>
        <v>33</v>
      </c>
      <c r="T12" s="11">
        <f>[8]Abril!$C$23</f>
        <v>33.9</v>
      </c>
      <c r="U12" s="11">
        <f>[8]Abril!$C$24</f>
        <v>33.9</v>
      </c>
      <c r="V12" s="11">
        <f>[8]Abril!$C$25</f>
        <v>26.7</v>
      </c>
      <c r="W12" s="11">
        <f>[8]Abril!$C$26</f>
        <v>23.9</v>
      </c>
      <c r="X12" s="11">
        <f>[8]Abril!$C$27</f>
        <v>30.7</v>
      </c>
      <c r="Y12" s="11">
        <f>[8]Abril!$C$28</f>
        <v>33</v>
      </c>
      <c r="Z12" s="11">
        <f>[8]Abril!$C$29</f>
        <v>33.1</v>
      </c>
      <c r="AA12" s="11">
        <f>[8]Abril!$C$30</f>
        <v>32.6</v>
      </c>
      <c r="AB12" s="11">
        <f>[8]Abril!$C$31</f>
        <v>25.7</v>
      </c>
      <c r="AC12" s="11">
        <f>[8]Abril!$C$32</f>
        <v>27.1</v>
      </c>
      <c r="AD12" s="11">
        <f>[8]Abril!$C$33</f>
        <v>30.3</v>
      </c>
      <c r="AE12" s="11">
        <f>[8]Abril!$C$34</f>
        <v>29.1</v>
      </c>
      <c r="AF12" s="130">
        <f t="shared" si="1"/>
        <v>34.700000000000003</v>
      </c>
      <c r="AG12" s="94">
        <f t="shared" si="2"/>
        <v>30.243333333333336</v>
      </c>
    </row>
    <row r="13" spans="1:35" x14ac:dyDescent="0.2">
      <c r="A13" s="58" t="s">
        <v>114</v>
      </c>
      <c r="B13" s="11" t="str">
        <f>[9]Abril!$C$5</f>
        <v>*</v>
      </c>
      <c r="C13" s="11" t="str">
        <f>[9]Abril!$C$6</f>
        <v>*</v>
      </c>
      <c r="D13" s="11" t="str">
        <f>[9]Abril!$C$7</f>
        <v>*</v>
      </c>
      <c r="E13" s="11" t="str">
        <f>[9]Abril!$C$8</f>
        <v>*</v>
      </c>
      <c r="F13" s="11" t="str">
        <f>[9]Abril!$C$9</f>
        <v>*</v>
      </c>
      <c r="G13" s="11" t="str">
        <f>[9]Abril!$C$10</f>
        <v>*</v>
      </c>
      <c r="H13" s="11" t="str">
        <f>[9]Abril!$C$11</f>
        <v>*</v>
      </c>
      <c r="I13" s="11" t="str">
        <f>[9]Abril!$C$12</f>
        <v>*</v>
      </c>
      <c r="J13" s="11" t="str">
        <f>[9]Abril!$C$13</f>
        <v>*</v>
      </c>
      <c r="K13" s="11" t="str">
        <f>[9]Abril!$C$14</f>
        <v>*</v>
      </c>
      <c r="L13" s="11" t="str">
        <f>[9]Abril!$C$15</f>
        <v>*</v>
      </c>
      <c r="M13" s="11" t="str">
        <f>[9]Abril!$C$16</f>
        <v>*</v>
      </c>
      <c r="N13" s="11" t="str">
        <f>[9]Abril!$C$17</f>
        <v>*</v>
      </c>
      <c r="O13" s="11" t="str">
        <f>[9]Abril!$C$18</f>
        <v>*</v>
      </c>
      <c r="P13" s="11" t="str">
        <f>[9]Abril!$C$19</f>
        <v>*</v>
      </c>
      <c r="Q13" s="11" t="str">
        <f>[9]Abril!$C$20</f>
        <v>*</v>
      </c>
      <c r="R13" s="11" t="str">
        <f>[9]Abril!$C$21</f>
        <v>*</v>
      </c>
      <c r="S13" s="11" t="str">
        <f>[9]Abril!$C$22</f>
        <v>*</v>
      </c>
      <c r="T13" s="11" t="str">
        <f>[9]Abril!$C$23</f>
        <v>*</v>
      </c>
      <c r="U13" s="11" t="str">
        <f>[9]Abril!$C$24</f>
        <v>*</v>
      </c>
      <c r="V13" s="11" t="str">
        <f>[9]Abril!$C$25</f>
        <v>*</v>
      </c>
      <c r="W13" s="11" t="str">
        <f>[9]Abril!$C$26</f>
        <v>*</v>
      </c>
      <c r="X13" s="11" t="str">
        <f>[9]Abril!$C$27</f>
        <v>*</v>
      </c>
      <c r="Y13" s="11" t="str">
        <f>[9]Abril!$C$28</f>
        <v>*</v>
      </c>
      <c r="Z13" s="11" t="str">
        <f>[9]Abril!$C$29</f>
        <v>*</v>
      </c>
      <c r="AA13" s="11" t="str">
        <f>[9]Abril!$C$30</f>
        <v>*</v>
      </c>
      <c r="AB13" s="11" t="str">
        <f>[9]Abril!$C$31</f>
        <v>*</v>
      </c>
      <c r="AC13" s="11" t="str">
        <f>[9]Abril!$C$32</f>
        <v>*</v>
      </c>
      <c r="AD13" s="11" t="str">
        <f>[9]Abril!$C$33</f>
        <v>*</v>
      </c>
      <c r="AE13" s="11" t="str">
        <f>[9]Abril!$C$34</f>
        <v>*</v>
      </c>
      <c r="AF13" s="135" t="s">
        <v>226</v>
      </c>
      <c r="AG13" s="112" t="s">
        <v>226</v>
      </c>
    </row>
    <row r="14" spans="1:35" x14ac:dyDescent="0.2">
      <c r="A14" s="58" t="s">
        <v>118</v>
      </c>
      <c r="B14" s="11">
        <f>[10]Abril!$C$5</f>
        <v>33.1</v>
      </c>
      <c r="C14" s="11">
        <f>[10]Abril!$C$6</f>
        <v>30.5</v>
      </c>
      <c r="D14" s="11">
        <f>[10]Abril!$C$7</f>
        <v>33.9</v>
      </c>
      <c r="E14" s="11">
        <f>[10]Abril!$C$8</f>
        <v>34.6</v>
      </c>
      <c r="F14" s="11">
        <f>[10]Abril!$C$9</f>
        <v>35.700000000000003</v>
      </c>
      <c r="G14" s="11">
        <f>[10]Abril!$C$10</f>
        <v>30</v>
      </c>
      <c r="H14" s="11">
        <f>[10]Abril!$C$11</f>
        <v>27</v>
      </c>
      <c r="I14" s="11">
        <f>[10]Abril!$C$12</f>
        <v>29.7</v>
      </c>
      <c r="J14" s="11">
        <f>[10]Abril!$C$13</f>
        <v>30.9</v>
      </c>
      <c r="K14" s="11">
        <f>[10]Abril!$C$14</f>
        <v>29.9</v>
      </c>
      <c r="L14" s="11">
        <f>[10]Abril!$C$15</f>
        <v>30.9</v>
      </c>
      <c r="M14" s="11">
        <f>[10]Abril!$C$16</f>
        <v>32.299999999999997</v>
      </c>
      <c r="N14" s="11">
        <f>[10]Abril!$C$17</f>
        <v>29.3</v>
      </c>
      <c r="O14" s="11">
        <f>[10]Abril!$C$18</f>
        <v>31.4</v>
      </c>
      <c r="P14" s="11">
        <f>[10]Abril!$C$19</f>
        <v>31.9</v>
      </c>
      <c r="Q14" s="11">
        <f>[10]Abril!$C$20</f>
        <v>33.200000000000003</v>
      </c>
      <c r="R14" s="11">
        <f>[10]Abril!$C$21</f>
        <v>32.6</v>
      </c>
      <c r="S14" s="11">
        <f>[10]Abril!$C$22</f>
        <v>32.6</v>
      </c>
      <c r="T14" s="11">
        <f>[10]Abril!$C$23</f>
        <v>33.5</v>
      </c>
      <c r="U14" s="11">
        <f>[10]Abril!$C$24</f>
        <v>34.799999999999997</v>
      </c>
      <c r="V14" s="11">
        <f>[10]Abril!$C$25</f>
        <v>34.799999999999997</v>
      </c>
      <c r="W14" s="11">
        <f>[10]Abril!$C$26</f>
        <v>24.9</v>
      </c>
      <c r="X14" s="11">
        <f>[10]Abril!$C$27</f>
        <v>31.6</v>
      </c>
      <c r="Y14" s="11">
        <f>[10]Abril!$C$28</f>
        <v>33</v>
      </c>
      <c r="Z14" s="11">
        <f>[10]Abril!$C$29</f>
        <v>33.700000000000003</v>
      </c>
      <c r="AA14" s="11">
        <f>[10]Abril!$C$30</f>
        <v>34.1</v>
      </c>
      <c r="AB14" s="11">
        <f>[10]Abril!$C$31</f>
        <v>35.1</v>
      </c>
      <c r="AC14" s="11">
        <f>[10]Abril!$C$32</f>
        <v>30.7</v>
      </c>
      <c r="AD14" s="11">
        <f>[10]Abril!$C$33</f>
        <v>30.8</v>
      </c>
      <c r="AE14" s="11">
        <f>[10]Abril!$C$34</f>
        <v>32.9</v>
      </c>
      <c r="AF14" s="130">
        <f t="shared" ref="AF14:AF15" si="3">MAX(B14:AE14)</f>
        <v>35.700000000000003</v>
      </c>
      <c r="AG14" s="94">
        <f t="shared" ref="AG14:AG15" si="4">AVERAGE(B14:AE14)</f>
        <v>31.979999999999997</v>
      </c>
    </row>
    <row r="15" spans="1:35" x14ac:dyDescent="0.2">
      <c r="A15" s="58" t="s">
        <v>121</v>
      </c>
      <c r="B15" s="11">
        <f>[11]Abril!$C$5</f>
        <v>27.7</v>
      </c>
      <c r="C15" s="11">
        <f>[11]Abril!$C$6</f>
        <v>26.3</v>
      </c>
      <c r="D15" s="11">
        <f>[11]Abril!$C$7</f>
        <v>29.5</v>
      </c>
      <c r="E15" s="11">
        <f>[11]Abril!$C$8</f>
        <v>31.1</v>
      </c>
      <c r="F15" s="11">
        <f>[11]Abril!$C$9</f>
        <v>28.7</v>
      </c>
      <c r="G15" s="11">
        <f>[11]Abril!$C$10</f>
        <v>20.8</v>
      </c>
      <c r="H15" s="11">
        <f>[11]Abril!$C$11</f>
        <v>25.1</v>
      </c>
      <c r="I15" s="11">
        <f>[11]Abril!$C$12</f>
        <v>27.1</v>
      </c>
      <c r="J15" s="11">
        <f>[11]Abril!$C$13</f>
        <v>29.4</v>
      </c>
      <c r="K15" s="11">
        <f>[11]Abril!$C$14</f>
        <v>30</v>
      </c>
      <c r="L15" s="11">
        <f>[11]Abril!$C$15</f>
        <v>30</v>
      </c>
      <c r="M15" s="11">
        <f>[11]Abril!$C$16</f>
        <v>30.6</v>
      </c>
      <c r="N15" s="11">
        <f>[11]Abril!$C$17</f>
        <v>29.6</v>
      </c>
      <c r="O15" s="11">
        <f>[11]Abril!$C$18</f>
        <v>30.3</v>
      </c>
      <c r="P15" s="11">
        <f>[11]Abril!$C$19</f>
        <v>31.9</v>
      </c>
      <c r="Q15" s="11">
        <f>[11]Abril!$C$20</f>
        <v>31.3</v>
      </c>
      <c r="R15" s="11">
        <f>[11]Abril!$C$21</f>
        <v>29.5</v>
      </c>
      <c r="S15" s="11">
        <f>[11]Abril!$C$22</f>
        <v>31.4</v>
      </c>
      <c r="T15" s="11">
        <f>[11]Abril!$C$23</f>
        <v>32.700000000000003</v>
      </c>
      <c r="U15" s="11">
        <f>[11]Abril!$C$24</f>
        <v>33.299999999999997</v>
      </c>
      <c r="V15" s="11">
        <f>[11]Abril!$C$25</f>
        <v>24.6</v>
      </c>
      <c r="W15" s="11">
        <f>[11]Abril!$C$26</f>
        <v>26.8</v>
      </c>
      <c r="X15" s="11">
        <f>[11]Abril!$C$27</f>
        <v>30.5</v>
      </c>
      <c r="Y15" s="11">
        <f>[11]Abril!$C$28</f>
        <v>30.9</v>
      </c>
      <c r="Z15" s="11">
        <f>[11]Abril!$C$29</f>
        <v>32.6</v>
      </c>
      <c r="AA15" s="11">
        <f>[11]Abril!$C$30</f>
        <v>33.1</v>
      </c>
      <c r="AB15" s="11">
        <f>[11]Abril!$C$31</f>
        <v>30.2</v>
      </c>
      <c r="AC15" s="11">
        <f>[11]Abril!$C$32</f>
        <v>26.9</v>
      </c>
      <c r="AD15" s="11">
        <f>[11]Abril!$C$33</f>
        <v>27.3</v>
      </c>
      <c r="AE15" s="11">
        <f>[11]Abril!$C$34</f>
        <v>28.5</v>
      </c>
      <c r="AF15" s="130">
        <f t="shared" si="3"/>
        <v>33.299999999999997</v>
      </c>
      <c r="AG15" s="94">
        <f t="shared" si="4"/>
        <v>29.256666666666668</v>
      </c>
    </row>
    <row r="16" spans="1:35" x14ac:dyDescent="0.2">
      <c r="A16" s="58" t="s">
        <v>168</v>
      </c>
      <c r="B16" s="11" t="str">
        <f>[12]Abril!$C$5</f>
        <v>*</v>
      </c>
      <c r="C16" s="11" t="str">
        <f>[12]Abril!$C$6</f>
        <v>*</v>
      </c>
      <c r="D16" s="11" t="str">
        <f>[12]Abril!$C$7</f>
        <v>*</v>
      </c>
      <c r="E16" s="11" t="str">
        <f>[12]Abril!$C$8</f>
        <v>*</v>
      </c>
      <c r="F16" s="11" t="str">
        <f>[12]Abril!$C$9</f>
        <v>*</v>
      </c>
      <c r="G16" s="11" t="str">
        <f>[12]Abril!$C$10</f>
        <v>*</v>
      </c>
      <c r="H16" s="11" t="str">
        <f>[12]Abril!$C$11</f>
        <v>*</v>
      </c>
      <c r="I16" s="11" t="str">
        <f>[12]Abril!$C$12</f>
        <v>*</v>
      </c>
      <c r="J16" s="11" t="str">
        <f>[12]Abril!$C$13</f>
        <v>*</v>
      </c>
      <c r="K16" s="11" t="str">
        <f>[12]Abril!$C$14</f>
        <v>*</v>
      </c>
      <c r="L16" s="11" t="str">
        <f>[12]Abril!$C$15</f>
        <v>*</v>
      </c>
      <c r="M16" s="11" t="str">
        <f>[12]Abril!$C$16</f>
        <v>*</v>
      </c>
      <c r="N16" s="11" t="str">
        <f>[12]Abril!$C$17</f>
        <v>*</v>
      </c>
      <c r="O16" s="11" t="str">
        <f>[12]Abril!$C$18</f>
        <v>*</v>
      </c>
      <c r="P16" s="11" t="str">
        <f>[12]Abril!$C$19</f>
        <v>*</v>
      </c>
      <c r="Q16" s="11" t="str">
        <f>[12]Abril!$C$20</f>
        <v>*</v>
      </c>
      <c r="R16" s="11" t="str">
        <f>[12]Abril!$C$21</f>
        <v>*</v>
      </c>
      <c r="S16" s="11" t="str">
        <f>[12]Abril!$C$22</f>
        <v>*</v>
      </c>
      <c r="T16" s="11" t="str">
        <f>[12]Abril!$C$23</f>
        <v>*</v>
      </c>
      <c r="U16" s="11" t="str">
        <f>[12]Abril!$C$24</f>
        <v>*</v>
      </c>
      <c r="V16" s="11" t="str">
        <f>[12]Abril!$C$25</f>
        <v>*</v>
      </c>
      <c r="W16" s="11" t="str">
        <f>[12]Abril!$C$26</f>
        <v>*</v>
      </c>
      <c r="X16" s="11" t="str">
        <f>[12]Abril!$C$27</f>
        <v>*</v>
      </c>
      <c r="Y16" s="11" t="str">
        <f>[12]Abril!$C$28</f>
        <v>*</v>
      </c>
      <c r="Z16" s="11" t="str">
        <f>[12]Abril!$C$29</f>
        <v>*</v>
      </c>
      <c r="AA16" s="11" t="str">
        <f>[12]Abril!$C$30</f>
        <v>*</v>
      </c>
      <c r="AB16" s="11" t="str">
        <f>[12]Abril!$C$31</f>
        <v>*</v>
      </c>
      <c r="AC16" s="11" t="str">
        <f>[12]Abril!$C$32</f>
        <v>*</v>
      </c>
      <c r="AD16" s="11" t="str">
        <f>[12]Abril!$C$33</f>
        <v>*</v>
      </c>
      <c r="AE16" s="11" t="str">
        <f>[12]Abril!$C$34</f>
        <v>*</v>
      </c>
      <c r="AF16" s="130" t="s">
        <v>226</v>
      </c>
      <c r="AG16" s="94" t="s">
        <v>226</v>
      </c>
      <c r="AI16" s="12" t="s">
        <v>47</v>
      </c>
    </row>
    <row r="17" spans="1:38" x14ac:dyDescent="0.2">
      <c r="A17" s="58" t="s">
        <v>2</v>
      </c>
      <c r="B17" s="11">
        <f>[13]Abril!$C$5</f>
        <v>32.6</v>
      </c>
      <c r="C17" s="11">
        <f>[13]Abril!$C$6</f>
        <v>32.200000000000003</v>
      </c>
      <c r="D17" s="11">
        <f>[13]Abril!$C$7</f>
        <v>27.3</v>
      </c>
      <c r="E17" s="11">
        <f>[13]Abril!$C$8</f>
        <v>30.9</v>
      </c>
      <c r="F17" s="11">
        <f>[13]Abril!$C$9</f>
        <v>29.1</v>
      </c>
      <c r="G17" s="11">
        <f>[13]Abril!$C$10</f>
        <v>23.6</v>
      </c>
      <c r="H17" s="11">
        <f>[13]Abril!$C$11</f>
        <v>24</v>
      </c>
      <c r="I17" s="11">
        <f>[13]Abril!$C$12</f>
        <v>27</v>
      </c>
      <c r="J17" s="11">
        <f>[13]Abril!$C$13</f>
        <v>29.2</v>
      </c>
      <c r="K17" s="11">
        <f>[13]Abril!$C$14</f>
        <v>30.7</v>
      </c>
      <c r="L17" s="11">
        <f>[13]Abril!$C$15</f>
        <v>29.1</v>
      </c>
      <c r="M17" s="11">
        <f>[13]Abril!$C$16</f>
        <v>31.1</v>
      </c>
      <c r="N17" s="11">
        <f>[13]Abril!$C$17</f>
        <v>30.3</v>
      </c>
      <c r="O17" s="11">
        <f>[13]Abril!$C$18</f>
        <v>31</v>
      </c>
      <c r="P17" s="11">
        <f>[13]Abril!$C$19</f>
        <v>30.8</v>
      </c>
      <c r="Q17" s="11">
        <f>[13]Abril!$C$20</f>
        <v>30.6</v>
      </c>
      <c r="R17" s="11">
        <f>[13]Abril!$C$21</f>
        <v>32.200000000000003</v>
      </c>
      <c r="S17" s="11">
        <f>[13]Abril!$C$22</f>
        <v>31.7</v>
      </c>
      <c r="T17" s="11">
        <f>[13]Abril!$C$23</f>
        <v>32</v>
      </c>
      <c r="U17" s="11">
        <f>[13]Abril!$C$24</f>
        <v>32.299999999999997</v>
      </c>
      <c r="V17" s="11">
        <f>[13]Abril!$C$25</f>
        <v>30.5</v>
      </c>
      <c r="W17" s="11">
        <f>[13]Abril!$C$26</f>
        <v>25.1</v>
      </c>
      <c r="X17" s="11">
        <f>[13]Abril!$C$27</f>
        <v>29.7</v>
      </c>
      <c r="Y17" s="11">
        <f>[13]Abril!$C$28</f>
        <v>31.9</v>
      </c>
      <c r="Z17" s="11">
        <f>[13]Abril!$C$29</f>
        <v>32.200000000000003</v>
      </c>
      <c r="AA17" s="11">
        <f>[13]Abril!$C$30</f>
        <v>32.200000000000003</v>
      </c>
      <c r="AB17" s="11">
        <f>[13]Abril!$C$31</f>
        <v>31</v>
      </c>
      <c r="AC17" s="11">
        <f>[13]Abril!$C$32</f>
        <v>27.8</v>
      </c>
      <c r="AD17" s="11">
        <f>[13]Abril!$C$33</f>
        <v>30.2</v>
      </c>
      <c r="AE17" s="11">
        <f>[13]Abril!$C$34</f>
        <v>31</v>
      </c>
      <c r="AF17" s="130">
        <f t="shared" si="1"/>
        <v>32.6</v>
      </c>
      <c r="AG17" s="94">
        <f t="shared" si="2"/>
        <v>29.976666666666674</v>
      </c>
      <c r="AI17" s="12" t="s">
        <v>47</v>
      </c>
    </row>
    <row r="18" spans="1:38" x14ac:dyDescent="0.2">
      <c r="A18" s="58" t="s">
        <v>3</v>
      </c>
      <c r="B18" s="11">
        <f>[14]Abril!$C$5</f>
        <v>33.700000000000003</v>
      </c>
      <c r="C18" s="11">
        <f>[14]Abril!$C$6</f>
        <v>34</v>
      </c>
      <c r="D18" s="11">
        <f>[14]Abril!$C$7</f>
        <v>34.1</v>
      </c>
      <c r="E18" s="11">
        <f>[14]Abril!$C$8</f>
        <v>34.1</v>
      </c>
      <c r="F18" s="11">
        <f>[14]Abril!$C$9</f>
        <v>33</v>
      </c>
      <c r="G18" s="11">
        <f>[14]Abril!$C$10</f>
        <v>31.4</v>
      </c>
      <c r="H18" s="11">
        <f>[14]Abril!$C$11</f>
        <v>28.2</v>
      </c>
      <c r="I18" s="11">
        <f>[14]Abril!$C$12</f>
        <v>27.3</v>
      </c>
      <c r="J18" s="11">
        <f>[14]Abril!$C$13</f>
        <v>28.5</v>
      </c>
      <c r="K18" s="11">
        <f>[14]Abril!$C$14</f>
        <v>30.3</v>
      </c>
      <c r="L18" s="11">
        <f>[14]Abril!$C$15</f>
        <v>32.1</v>
      </c>
      <c r="M18" s="11">
        <f>[14]Abril!$C$16</f>
        <v>32.1</v>
      </c>
      <c r="N18" s="11">
        <f>[14]Abril!$C$17</f>
        <v>30.6</v>
      </c>
      <c r="O18" s="11">
        <f>[14]Abril!$C$18</f>
        <v>28.6</v>
      </c>
      <c r="P18" s="11">
        <f>[14]Abril!$C$19</f>
        <v>31.3</v>
      </c>
      <c r="Q18" s="11">
        <f>[14]Abril!$C$20</f>
        <v>30.8</v>
      </c>
      <c r="R18" s="11">
        <f>[14]Abril!$C$21</f>
        <v>31.6</v>
      </c>
      <c r="S18" s="11">
        <f>[14]Abril!$C$22</f>
        <v>32.5</v>
      </c>
      <c r="T18" s="11">
        <f>[14]Abril!$C$23</f>
        <v>31.6</v>
      </c>
      <c r="U18" s="11">
        <f>[14]Abril!$C$24</f>
        <v>32.799999999999997</v>
      </c>
      <c r="V18" s="11">
        <f>[14]Abril!$C$25</f>
        <v>33.200000000000003</v>
      </c>
      <c r="W18" s="11">
        <f>[14]Abril!$C$26</f>
        <v>25.1</v>
      </c>
      <c r="X18" s="11">
        <f>[14]Abril!$C$27</f>
        <v>31.4</v>
      </c>
      <c r="Y18" s="11">
        <f>[14]Abril!$C$28</f>
        <v>32.5</v>
      </c>
      <c r="Z18" s="11">
        <f>[14]Abril!$C$29</f>
        <v>32.5</v>
      </c>
      <c r="AA18" s="11">
        <f>[14]Abril!$C$30</f>
        <v>32.6</v>
      </c>
      <c r="AB18" s="11">
        <f>[14]Abril!$C$31</f>
        <v>32.9</v>
      </c>
      <c r="AC18" s="11">
        <f>[14]Abril!$C$32</f>
        <v>33</v>
      </c>
      <c r="AD18" s="11">
        <f>[14]Abril!$C$33</f>
        <v>30.7</v>
      </c>
      <c r="AE18" s="11">
        <f>[14]Abril!$C$34</f>
        <v>31</v>
      </c>
      <c r="AF18" s="130">
        <f t="shared" si="1"/>
        <v>34.1</v>
      </c>
      <c r="AG18" s="94">
        <f t="shared" si="2"/>
        <v>31.450000000000006</v>
      </c>
      <c r="AH18" s="12" t="s">
        <v>47</v>
      </c>
      <c r="AI18" s="12" t="s">
        <v>47</v>
      </c>
      <c r="AK18" t="s">
        <v>47</v>
      </c>
    </row>
    <row r="19" spans="1:38" x14ac:dyDescent="0.2">
      <c r="A19" s="58" t="s">
        <v>4</v>
      </c>
      <c r="B19" s="11">
        <f>[15]Abril!$C$5</f>
        <v>30.9</v>
      </c>
      <c r="C19" s="11">
        <f>[15]Abril!$C$6</f>
        <v>31</v>
      </c>
      <c r="D19" s="11">
        <f>[15]Abril!$C$7</f>
        <v>30.4</v>
      </c>
      <c r="E19" s="11">
        <f>[15]Abril!$C$8</f>
        <v>30.4</v>
      </c>
      <c r="F19" s="11">
        <f>[15]Abril!$C$9</f>
        <v>28.2</v>
      </c>
      <c r="G19" s="11">
        <f>[15]Abril!$C$10</f>
        <v>28.2</v>
      </c>
      <c r="H19" s="11">
        <f>[15]Abril!$C$11</f>
        <v>27.9</v>
      </c>
      <c r="I19" s="11">
        <f>[15]Abril!$C$12</f>
        <v>25.8</v>
      </c>
      <c r="J19" s="11">
        <f>[15]Abril!$C$13</f>
        <v>26</v>
      </c>
      <c r="K19" s="11">
        <f>[15]Abril!$C$14</f>
        <v>28</v>
      </c>
      <c r="L19" s="11">
        <f>[15]Abril!$C$15</f>
        <v>28.2</v>
      </c>
      <c r="M19" s="11">
        <f>[15]Abril!$C$16</f>
        <v>28.3</v>
      </c>
      <c r="N19" s="11">
        <f>[15]Abril!$C$17</f>
        <v>27.3</v>
      </c>
      <c r="O19" s="11">
        <f>[15]Abril!$C$18</f>
        <v>27.8</v>
      </c>
      <c r="P19" s="11">
        <f>[15]Abril!$C$19</f>
        <v>28.8</v>
      </c>
      <c r="Q19" s="11">
        <f>[15]Abril!$C$20</f>
        <v>28.1</v>
      </c>
      <c r="R19" s="11">
        <f>[15]Abril!$C$21</f>
        <v>29.5</v>
      </c>
      <c r="S19" s="11">
        <f>[15]Abril!$C$22</f>
        <v>29.3</v>
      </c>
      <c r="T19" s="11">
        <f>[15]Abril!$C$23</f>
        <v>29.6</v>
      </c>
      <c r="U19" s="11">
        <f>[15]Abril!$C$24</f>
        <v>30.6</v>
      </c>
      <c r="V19" s="11">
        <f>[15]Abril!$C$25</f>
        <v>30.2</v>
      </c>
      <c r="W19" s="11">
        <f>[15]Abril!$C$26</f>
        <v>24.3</v>
      </c>
      <c r="X19" s="11">
        <f>[15]Abril!$C$27</f>
        <v>28.8</v>
      </c>
      <c r="Y19" s="11">
        <f>[15]Abril!$C$28</f>
        <v>29.7</v>
      </c>
      <c r="Z19" s="11">
        <f>[15]Abril!$C$29</f>
        <v>29.9</v>
      </c>
      <c r="AA19" s="11">
        <f>[15]Abril!$C$30</f>
        <v>29.7</v>
      </c>
      <c r="AB19" s="11">
        <f>[15]Abril!$C$31</f>
        <v>29.9</v>
      </c>
      <c r="AC19" s="11">
        <f>[15]Abril!$C$32</f>
        <v>30</v>
      </c>
      <c r="AD19" s="11">
        <f>[15]Abril!$C$33</f>
        <v>29.8</v>
      </c>
      <c r="AE19" s="11">
        <f>[15]Abril!$C$34</f>
        <v>29</v>
      </c>
      <c r="AF19" s="130">
        <f t="shared" si="1"/>
        <v>31</v>
      </c>
      <c r="AG19" s="94">
        <f t="shared" si="2"/>
        <v>28.853333333333335</v>
      </c>
    </row>
    <row r="20" spans="1:38" x14ac:dyDescent="0.2">
      <c r="A20" s="58" t="s">
        <v>5</v>
      </c>
      <c r="B20" s="11">
        <f>[16]Abril!$C$5</f>
        <v>34</v>
      </c>
      <c r="C20" s="11">
        <f>[16]Abril!$C$6</f>
        <v>33.799999999999997</v>
      </c>
      <c r="D20" s="11">
        <f>[16]Abril!$C$7</f>
        <v>31.5</v>
      </c>
      <c r="E20" s="11">
        <f>[16]Abril!$C$8</f>
        <v>33</v>
      </c>
      <c r="F20" s="11">
        <f>[16]Abril!$C$9</f>
        <v>32.4</v>
      </c>
      <c r="G20" s="11">
        <f>[16]Abril!$C$10</f>
        <v>21.9</v>
      </c>
      <c r="H20" s="11">
        <f>[16]Abril!$C$11</f>
        <v>26.9</v>
      </c>
      <c r="I20" s="11">
        <f>[16]Abril!$C$12</f>
        <v>28.2</v>
      </c>
      <c r="J20" s="11">
        <f>[16]Abril!$C$13</f>
        <v>29.9</v>
      </c>
      <c r="K20" s="11">
        <f>[16]Abril!$C$14</f>
        <v>32.9</v>
      </c>
      <c r="L20" s="11">
        <f>[16]Abril!$C$15</f>
        <v>32</v>
      </c>
      <c r="M20" s="11">
        <f>[16]Abril!$C$16</f>
        <v>33.1</v>
      </c>
      <c r="N20" s="11">
        <f>[16]Abril!$C$17</f>
        <v>34</v>
      </c>
      <c r="O20" s="11">
        <f>[16]Abril!$C$18</f>
        <v>34.700000000000003</v>
      </c>
      <c r="P20" s="11">
        <f>[16]Abril!$C$19</f>
        <v>33.700000000000003</v>
      </c>
      <c r="Q20" s="11">
        <f>[16]Abril!$C$20</f>
        <v>30</v>
      </c>
      <c r="R20" s="11">
        <f>[16]Abril!$C$21</f>
        <v>33</v>
      </c>
      <c r="S20" s="11">
        <f>[16]Abril!$C$22</f>
        <v>33.6</v>
      </c>
      <c r="T20" s="11">
        <f>[16]Abril!$C$23</f>
        <v>35.5</v>
      </c>
      <c r="U20" s="11">
        <f>[16]Abril!$C$24</f>
        <v>35.5</v>
      </c>
      <c r="V20" s="11">
        <f>[16]Abril!$C$25</f>
        <v>35.1</v>
      </c>
      <c r="W20" s="11">
        <f>[16]Abril!$C$26</f>
        <v>29.1</v>
      </c>
      <c r="X20" s="11">
        <f>[16]Abril!$C$27</f>
        <v>30.8</v>
      </c>
      <c r="Y20" s="11">
        <f>[16]Abril!$C$28</f>
        <v>32.700000000000003</v>
      </c>
      <c r="Z20" s="11">
        <f>[16]Abril!$C$29</f>
        <v>33.200000000000003</v>
      </c>
      <c r="AA20" s="11">
        <f>[16]Abril!$C$30</f>
        <v>33.5</v>
      </c>
      <c r="AB20" s="11">
        <f>[16]Abril!$C$31</f>
        <v>28.2</v>
      </c>
      <c r="AC20" s="11">
        <f>[16]Abril!$C$32</f>
        <v>30.1</v>
      </c>
      <c r="AD20" s="11">
        <f>[16]Abril!$C$33</f>
        <v>31.9</v>
      </c>
      <c r="AE20" s="11">
        <f>[16]Abril!$C$34</f>
        <v>28</v>
      </c>
      <c r="AF20" s="130">
        <f t="shared" si="1"/>
        <v>35.5</v>
      </c>
      <c r="AG20" s="94">
        <f t="shared" si="2"/>
        <v>31.740000000000006</v>
      </c>
      <c r="AH20" s="12" t="s">
        <v>47</v>
      </c>
      <c r="AI20" t="s">
        <v>47</v>
      </c>
      <c r="AK20" t="s">
        <v>47</v>
      </c>
    </row>
    <row r="21" spans="1:38" x14ac:dyDescent="0.2">
      <c r="A21" s="58" t="s">
        <v>43</v>
      </c>
      <c r="B21" s="11">
        <f>[17]Abril!$C$5</f>
        <v>32.9</v>
      </c>
      <c r="C21" s="11">
        <f>[17]Abril!$C$6</f>
        <v>33.299999999999997</v>
      </c>
      <c r="D21" s="11">
        <f>[17]Abril!$C$7</f>
        <v>31.3</v>
      </c>
      <c r="E21" s="11">
        <f>[17]Abril!$C$8</f>
        <v>32.4</v>
      </c>
      <c r="F21" s="11">
        <f>[17]Abril!$C$9</f>
        <v>31.7</v>
      </c>
      <c r="G21" s="11">
        <f>[17]Abril!$C$10</f>
        <v>29.8</v>
      </c>
      <c r="H21" s="11">
        <f>[17]Abril!$C$11</f>
        <v>28.4</v>
      </c>
      <c r="I21" s="11">
        <f>[17]Abril!$C$12</f>
        <v>27.8</v>
      </c>
      <c r="J21" s="11">
        <f>[17]Abril!$C$13</f>
        <v>28</v>
      </c>
      <c r="K21" s="11">
        <f>[17]Abril!$C$14</f>
        <v>30</v>
      </c>
      <c r="L21" s="11">
        <f>[17]Abril!$C$15</f>
        <v>28.8</v>
      </c>
      <c r="M21" s="11">
        <f>[17]Abril!$C$16</f>
        <v>30.2</v>
      </c>
      <c r="N21" s="11">
        <f>[17]Abril!$C$17</f>
        <v>28.4</v>
      </c>
      <c r="O21" s="11">
        <f>[17]Abril!$C$18</f>
        <v>30.1</v>
      </c>
      <c r="P21" s="11">
        <f>[17]Abril!$C$19</f>
        <v>30.5</v>
      </c>
      <c r="Q21" s="11">
        <f>[17]Abril!$C$20</f>
        <v>31.2</v>
      </c>
      <c r="R21" s="11">
        <f>[17]Abril!$C$21</f>
        <v>31.5</v>
      </c>
      <c r="S21" s="11">
        <f>[17]Abril!$C$22</f>
        <v>31.6</v>
      </c>
      <c r="T21" s="11">
        <f>[17]Abril!$C$23</f>
        <v>32</v>
      </c>
      <c r="U21" s="11">
        <f>[17]Abril!$C$24</f>
        <v>32.1</v>
      </c>
      <c r="V21" s="11">
        <f>[17]Abril!$C$25</f>
        <v>32.5</v>
      </c>
      <c r="W21" s="11">
        <f>[17]Abril!$C$26</f>
        <v>25.4</v>
      </c>
      <c r="X21" s="11">
        <f>[17]Abril!$C$27</f>
        <v>31</v>
      </c>
      <c r="Y21" s="11">
        <f>[17]Abril!$C$28</f>
        <v>31.2</v>
      </c>
      <c r="Z21" s="11">
        <f>[17]Abril!$C$29</f>
        <v>31.5</v>
      </c>
      <c r="AA21" s="11">
        <f>[17]Abril!$C$30</f>
        <v>31.8</v>
      </c>
      <c r="AB21" s="11">
        <f>[17]Abril!$C$31</f>
        <v>32.299999999999997</v>
      </c>
      <c r="AC21" s="11">
        <f>[17]Abril!$C$32</f>
        <v>31</v>
      </c>
      <c r="AD21" s="11">
        <f>[17]Abril!$C$33</f>
        <v>30.1</v>
      </c>
      <c r="AE21" s="11">
        <f>[17]Abril!$C$34</f>
        <v>30.6</v>
      </c>
      <c r="AF21" s="130">
        <f t="shared" si="1"/>
        <v>33.299999999999997</v>
      </c>
      <c r="AG21" s="94">
        <f t="shared" si="2"/>
        <v>30.646666666666665</v>
      </c>
      <c r="AI21" t="s">
        <v>229</v>
      </c>
      <c r="AK21" t="s">
        <v>47</v>
      </c>
    </row>
    <row r="22" spans="1:38" x14ac:dyDescent="0.2">
      <c r="A22" s="58" t="s">
        <v>6</v>
      </c>
      <c r="B22" s="11">
        <f>[18]Abril!$C$5</f>
        <v>34.1</v>
      </c>
      <c r="C22" s="11">
        <f>[18]Abril!$C$6</f>
        <v>34.1</v>
      </c>
      <c r="D22" s="11">
        <f>[18]Abril!$C$7</f>
        <v>27</v>
      </c>
      <c r="E22" s="11">
        <f>[18]Abril!$C$8</f>
        <v>33.200000000000003</v>
      </c>
      <c r="F22" s="11">
        <f>[18]Abril!$C$9</f>
        <v>32.9</v>
      </c>
      <c r="G22" s="11">
        <f>[18]Abril!$C$10</f>
        <v>25.8</v>
      </c>
      <c r="H22" s="11">
        <f>[18]Abril!$C$11</f>
        <v>26</v>
      </c>
      <c r="I22" s="11">
        <f>[18]Abril!$C$12</f>
        <v>28.5</v>
      </c>
      <c r="J22" s="11">
        <f>[18]Abril!$C$13</f>
        <v>31.8</v>
      </c>
      <c r="K22" s="11">
        <f>[18]Abril!$C$14</f>
        <v>33.4</v>
      </c>
      <c r="L22" s="11">
        <f>[18]Abril!$C$15</f>
        <v>28.8</v>
      </c>
      <c r="M22" s="11">
        <f>[18]Abril!$C$16</f>
        <v>31.7</v>
      </c>
      <c r="N22" s="11">
        <f>[18]Abril!$C$17</f>
        <v>32.4</v>
      </c>
      <c r="O22" s="11">
        <f>[18]Abril!$C$18</f>
        <v>32.299999999999997</v>
      </c>
      <c r="P22" s="11">
        <f>[18]Abril!$C$19</f>
        <v>33.6</v>
      </c>
      <c r="Q22" s="11">
        <f>[18]Abril!$C$20</f>
        <v>30.7</v>
      </c>
      <c r="R22" s="11">
        <f>[18]Abril!$C$21</f>
        <v>32</v>
      </c>
      <c r="S22" s="11">
        <f>[18]Abril!$C$22</f>
        <v>33.4</v>
      </c>
      <c r="T22" s="11">
        <f>[18]Abril!$C$23</f>
        <v>33.9</v>
      </c>
      <c r="U22" s="11">
        <f>[18]Abril!$C$24</f>
        <v>34.5</v>
      </c>
      <c r="V22" s="11">
        <f>[18]Abril!$C$25</f>
        <v>33.4</v>
      </c>
      <c r="W22" s="11">
        <f>[18]Abril!$C$26</f>
        <v>26.3</v>
      </c>
      <c r="X22" s="11">
        <f>[18]Abril!$C$27</f>
        <v>31.8</v>
      </c>
      <c r="Y22" s="11">
        <f>[18]Abril!$C$28</f>
        <v>33.799999999999997</v>
      </c>
      <c r="Z22" s="11">
        <f>[18]Abril!$C$29</f>
        <v>33.799999999999997</v>
      </c>
      <c r="AA22" s="11">
        <f>[18]Abril!$C$30</f>
        <v>33.5</v>
      </c>
      <c r="AB22" s="11">
        <f>[18]Abril!$C$31</f>
        <v>33.200000000000003</v>
      </c>
      <c r="AC22" s="11">
        <f>[18]Abril!$C$32</f>
        <v>30</v>
      </c>
      <c r="AD22" s="11">
        <f>[18]Abril!$C$33</f>
        <v>31.7</v>
      </c>
      <c r="AE22" s="11">
        <f>[18]Abril!$C$34</f>
        <v>32.6</v>
      </c>
      <c r="AF22" s="130">
        <f t="shared" si="1"/>
        <v>34.5</v>
      </c>
      <c r="AG22" s="94">
        <f t="shared" si="2"/>
        <v>31.673333333333328</v>
      </c>
      <c r="AI22" t="s">
        <v>47</v>
      </c>
    </row>
    <row r="23" spans="1:38" x14ac:dyDescent="0.2">
      <c r="A23" s="58" t="s">
        <v>7</v>
      </c>
      <c r="B23" s="11">
        <f>[19]Abril!$C$5</f>
        <v>27.9</v>
      </c>
      <c r="C23" s="11">
        <f>[19]Abril!$C$6</f>
        <v>27.7</v>
      </c>
      <c r="D23" s="11">
        <f>[19]Abril!$C$7</f>
        <v>29.7</v>
      </c>
      <c r="E23" s="11">
        <f>[19]Abril!$C$8</f>
        <v>30.4</v>
      </c>
      <c r="F23" s="11">
        <f>[19]Abril!$C$9</f>
        <v>30.5</v>
      </c>
      <c r="G23" s="11">
        <f>[19]Abril!$C$10</f>
        <v>21.6</v>
      </c>
      <c r="H23" s="11">
        <f>[19]Abril!$C$11</f>
        <v>25.7</v>
      </c>
      <c r="I23" s="11">
        <f>[19]Abril!$C$12</f>
        <v>26.8</v>
      </c>
      <c r="J23" s="11">
        <f>[19]Abril!$C$13</f>
        <v>28</v>
      </c>
      <c r="K23" s="11">
        <f>[19]Abril!$C$14</f>
        <v>28.7</v>
      </c>
      <c r="L23" s="11">
        <f>[19]Abril!$C$15</f>
        <v>29.1</v>
      </c>
      <c r="M23" s="11">
        <f>[19]Abril!$C$16</f>
        <v>30</v>
      </c>
      <c r="N23" s="11">
        <f>[19]Abril!$C$17</f>
        <v>29.7</v>
      </c>
      <c r="O23" s="11">
        <f>[19]Abril!$C$18</f>
        <v>29.6</v>
      </c>
      <c r="P23" s="11">
        <f>[19]Abril!$C$19</f>
        <v>30.5</v>
      </c>
      <c r="Q23" s="11">
        <f>[19]Abril!$C$20</f>
        <v>31.1</v>
      </c>
      <c r="R23" s="11">
        <f>[19]Abril!$C$21</f>
        <v>31.1</v>
      </c>
      <c r="S23" s="11">
        <f>[19]Abril!$C$22</f>
        <v>30.3</v>
      </c>
      <c r="T23" s="11">
        <f>[19]Abril!$C$23</f>
        <v>31.8</v>
      </c>
      <c r="U23" s="11">
        <f>[19]Abril!$C$24</f>
        <v>32.9</v>
      </c>
      <c r="V23" s="11">
        <f>[19]Abril!$C$25</f>
        <v>27.9</v>
      </c>
      <c r="W23" s="11">
        <f>[19]Abril!$C$26</f>
        <v>23.7</v>
      </c>
      <c r="X23" s="11">
        <f>[19]Abril!$C$27</f>
        <v>29.5</v>
      </c>
      <c r="Y23" s="11">
        <f>[19]Abril!$C$28</f>
        <v>30.6</v>
      </c>
      <c r="Z23" s="11">
        <f>[19]Abril!$C$29</f>
        <v>31.8</v>
      </c>
      <c r="AA23" s="11">
        <f>[19]Abril!$C$30</f>
        <v>32</v>
      </c>
      <c r="AB23" s="11">
        <f>[19]Abril!$C$31</f>
        <v>30.5</v>
      </c>
      <c r="AC23" s="11">
        <f>[19]Abril!$C$32</f>
        <v>28</v>
      </c>
      <c r="AD23" s="11">
        <f>[19]Abril!$C$33</f>
        <v>27.7</v>
      </c>
      <c r="AE23" s="11">
        <f>[19]Abril!$C$34</f>
        <v>30</v>
      </c>
      <c r="AF23" s="130">
        <f t="shared" si="1"/>
        <v>32.9</v>
      </c>
      <c r="AG23" s="94">
        <f t="shared" si="2"/>
        <v>29.160000000000004</v>
      </c>
      <c r="AI23" t="s">
        <v>47</v>
      </c>
      <c r="AK23" t="s">
        <v>47</v>
      </c>
    </row>
    <row r="24" spans="1:38" x14ac:dyDescent="0.2">
      <c r="A24" s="58" t="s">
        <v>169</v>
      </c>
      <c r="B24" s="11" t="str">
        <f>[20]Abril!$C$5</f>
        <v>*</v>
      </c>
      <c r="C24" s="11" t="str">
        <f>[20]Abril!$C$6</f>
        <v>*</v>
      </c>
      <c r="D24" s="11" t="str">
        <f>[20]Abril!$C$7</f>
        <v>*</v>
      </c>
      <c r="E24" s="11" t="str">
        <f>[20]Abril!$C$8</f>
        <v>*</v>
      </c>
      <c r="F24" s="11" t="str">
        <f>[20]Abril!$C$9</f>
        <v>*</v>
      </c>
      <c r="G24" s="11" t="str">
        <f>[20]Abril!$C$10</f>
        <v>*</v>
      </c>
      <c r="H24" s="11" t="str">
        <f>[20]Abril!$C$11</f>
        <v>*</v>
      </c>
      <c r="I24" s="11" t="str">
        <f>[20]Abril!$C$12</f>
        <v>*</v>
      </c>
      <c r="J24" s="11" t="str">
        <f>[20]Abril!$C$13</f>
        <v>*</v>
      </c>
      <c r="K24" s="11" t="str">
        <f>[20]Abril!$C$14</f>
        <v>*</v>
      </c>
      <c r="L24" s="11" t="str">
        <f>[20]Abril!$C$15</f>
        <v>*</v>
      </c>
      <c r="M24" s="11" t="str">
        <f>[20]Abril!$C$16</f>
        <v>*</v>
      </c>
      <c r="N24" s="11" t="str">
        <f>[20]Abril!$C$17</f>
        <v>*</v>
      </c>
      <c r="O24" s="11" t="str">
        <f>[20]Abril!$C$18</f>
        <v>*</v>
      </c>
      <c r="P24" s="11" t="str">
        <f>[20]Abril!$C$19</f>
        <v>*</v>
      </c>
      <c r="Q24" s="11" t="str">
        <f>[20]Abril!$C$20</f>
        <v>*</v>
      </c>
      <c r="R24" s="11" t="str">
        <f>[20]Abril!$C$21</f>
        <v>*</v>
      </c>
      <c r="S24" s="11" t="str">
        <f>[20]Abril!$C$22</f>
        <v>*</v>
      </c>
      <c r="T24" s="11" t="str">
        <f>[20]Abril!$C$23</f>
        <v>*</v>
      </c>
      <c r="U24" s="11" t="str">
        <f>[20]Abril!$C$24</f>
        <v>*</v>
      </c>
      <c r="V24" s="11" t="str">
        <f>[20]Abril!$C$25</f>
        <v>*</v>
      </c>
      <c r="W24" s="11" t="str">
        <f>[20]Abril!$C$26</f>
        <v>*</v>
      </c>
      <c r="X24" s="11" t="str">
        <f>[20]Abril!$C$27</f>
        <v>*</v>
      </c>
      <c r="Y24" s="11" t="str">
        <f>[20]Abril!$C$28</f>
        <v>*</v>
      </c>
      <c r="Z24" s="11" t="str">
        <f>[20]Abril!$C$29</f>
        <v>*</v>
      </c>
      <c r="AA24" s="11" t="str">
        <f>[20]Abril!$C$30</f>
        <v>*</v>
      </c>
      <c r="AB24" s="11" t="str">
        <f>[20]Abril!$C$31</f>
        <v>*</v>
      </c>
      <c r="AC24" s="11" t="str">
        <f>[20]Abril!$C$32</f>
        <v>*</v>
      </c>
      <c r="AD24" s="11" t="str">
        <f>[20]Abril!$C$33</f>
        <v>*</v>
      </c>
      <c r="AE24" s="11" t="str">
        <f>[20]Abril!$C$34</f>
        <v>*</v>
      </c>
      <c r="AF24" s="130" t="s">
        <v>226</v>
      </c>
      <c r="AG24" s="94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[21]Abril!$C$5</f>
        <v>29.1</v>
      </c>
      <c r="C25" s="11">
        <f>[21]Abril!$C$6</f>
        <v>26.9</v>
      </c>
      <c r="D25" s="11">
        <f>[21]Abril!$C$7</f>
        <v>30.2</v>
      </c>
      <c r="E25" s="11">
        <f>[21]Abril!$C$8</f>
        <v>31.5</v>
      </c>
      <c r="F25" s="11">
        <f>[21]Abril!$C$9</f>
        <v>26.5</v>
      </c>
      <c r="G25" s="11">
        <f>[21]Abril!$C$10</f>
        <v>22.4</v>
      </c>
      <c r="H25" s="11">
        <f>[21]Abril!$C$11</f>
        <v>25</v>
      </c>
      <c r="I25" s="11">
        <f>[21]Abril!$C$12</f>
        <v>26.8</v>
      </c>
      <c r="J25" s="11">
        <f>[21]Abril!$C$13</f>
        <v>29.3</v>
      </c>
      <c r="K25" s="11">
        <f>[21]Abril!$C$14</f>
        <v>29.3</v>
      </c>
      <c r="L25" s="11">
        <f>[21]Abril!$C$15</f>
        <v>29.8</v>
      </c>
      <c r="M25" s="11">
        <f>[21]Abril!$C$16</f>
        <v>31.2</v>
      </c>
      <c r="N25" s="11">
        <f>[21]Abril!$C$17</f>
        <v>31.3</v>
      </c>
      <c r="O25" s="11">
        <f>[21]Abril!$C$18</f>
        <v>31.1</v>
      </c>
      <c r="P25" s="11">
        <f>[21]Abril!$C$19</f>
        <v>32.200000000000003</v>
      </c>
      <c r="Q25" s="11">
        <f>[21]Abril!$C$20</f>
        <v>31.4</v>
      </c>
      <c r="R25" s="11">
        <f>[21]Abril!$C$21</f>
        <v>29.3</v>
      </c>
      <c r="S25" s="11">
        <f>[21]Abril!$C$22</f>
        <v>31.4</v>
      </c>
      <c r="T25" s="11">
        <f>[21]Abril!$C$23</f>
        <v>33.299999999999997</v>
      </c>
      <c r="U25" s="11">
        <f>[21]Abril!$C$24</f>
        <v>34.299999999999997</v>
      </c>
      <c r="V25" s="11">
        <f>[21]Abril!$C$25</f>
        <v>25.9</v>
      </c>
      <c r="W25" s="11">
        <f>[21]Abril!$C$26</f>
        <v>28.9</v>
      </c>
      <c r="X25" s="11">
        <f>[21]Abril!$C$27</f>
        <v>30.7</v>
      </c>
      <c r="Y25" s="11">
        <f>[21]Abril!$C$28</f>
        <v>32</v>
      </c>
      <c r="Z25" s="11">
        <f>[21]Abril!$C$29</f>
        <v>33.200000000000003</v>
      </c>
      <c r="AA25" s="11">
        <f>[21]Abril!$C$30</f>
        <v>33.6</v>
      </c>
      <c r="AB25" s="11">
        <f>[21]Abril!$C$31</f>
        <v>29.8</v>
      </c>
      <c r="AC25" s="11">
        <f>[21]Abril!$C$32</f>
        <v>26.2</v>
      </c>
      <c r="AD25" s="11">
        <f>[21]Abril!$C$33</f>
        <v>27.2</v>
      </c>
      <c r="AE25" s="11">
        <f>[21]Abril!$C$34</f>
        <v>28</v>
      </c>
      <c r="AF25" s="130">
        <f t="shared" ref="AF25:AF26" si="5">MAX(B25:AE25)</f>
        <v>34.299999999999997</v>
      </c>
      <c r="AG25" s="94">
        <f t="shared" ref="AG25:AG26" si="6">AVERAGE(B25:AE25)</f>
        <v>29.593333333333337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8" t="s">
        <v>171</v>
      </c>
      <c r="B26" s="11">
        <f>[22]Abril!$C$5</f>
        <v>29.4</v>
      </c>
      <c r="C26" s="11">
        <f>[22]Abril!$C$6</f>
        <v>29.4</v>
      </c>
      <c r="D26" s="11">
        <f>[22]Abril!$C$7</f>
        <v>30.9</v>
      </c>
      <c r="E26" s="11">
        <f>[22]Abril!$C$8</f>
        <v>32.4</v>
      </c>
      <c r="F26" s="11">
        <f>[22]Abril!$C$9</f>
        <v>32.1</v>
      </c>
      <c r="G26" s="11">
        <f>[22]Abril!$C$10</f>
        <v>23.2</v>
      </c>
      <c r="H26" s="11">
        <f>[22]Abril!$C$11</f>
        <v>27.4</v>
      </c>
      <c r="I26" s="11">
        <f>[22]Abril!$C$12</f>
        <v>28.1</v>
      </c>
      <c r="J26" s="11">
        <f>[22]Abril!$C$13</f>
        <v>29.7</v>
      </c>
      <c r="K26" s="11">
        <f>[22]Abril!$C$14</f>
        <v>30.3</v>
      </c>
      <c r="L26" s="11">
        <f>[22]Abril!$C$15</f>
        <v>30.4</v>
      </c>
      <c r="M26" s="11">
        <f>[22]Abril!$C$16</f>
        <v>31.6</v>
      </c>
      <c r="N26" s="11">
        <f>[22]Abril!$C$17</f>
        <v>31.5</v>
      </c>
      <c r="O26" s="11">
        <f>[22]Abril!$C$18</f>
        <v>31.6</v>
      </c>
      <c r="P26" s="11">
        <f>[22]Abril!$C$19</f>
        <v>32.200000000000003</v>
      </c>
      <c r="Q26" s="11">
        <f>[22]Abril!$C$20</f>
        <v>32.200000000000003</v>
      </c>
      <c r="R26" s="11">
        <f>[22]Abril!$C$21</f>
        <v>33.1</v>
      </c>
      <c r="S26" s="11">
        <f>[22]Abril!$C$22</f>
        <v>32.1</v>
      </c>
      <c r="T26" s="11">
        <f>[22]Abril!$C$23</f>
        <v>33.700000000000003</v>
      </c>
      <c r="U26" s="11">
        <f>[22]Abril!$C$24</f>
        <v>34.799999999999997</v>
      </c>
      <c r="V26" s="11">
        <f>[22]Abril!$C$25</f>
        <v>29.7</v>
      </c>
      <c r="W26" s="11">
        <f>[22]Abril!$C$26</f>
        <v>25.4</v>
      </c>
      <c r="X26" s="11">
        <f>[22]Abril!$C$27</f>
        <v>30.8</v>
      </c>
      <c r="Y26" s="11">
        <f>[22]Abril!$C$28</f>
        <v>32.1</v>
      </c>
      <c r="Z26" s="11">
        <f>[22]Abril!$C$29</f>
        <v>33.799999999999997</v>
      </c>
      <c r="AA26" s="11">
        <f>[22]Abril!$C$30</f>
        <v>33.799999999999997</v>
      </c>
      <c r="AB26" s="11">
        <f>[22]Abril!$C$31</f>
        <v>32.9</v>
      </c>
      <c r="AC26" s="11">
        <f>[22]Abril!$C$32</f>
        <v>29.1</v>
      </c>
      <c r="AD26" s="11">
        <f>[22]Abril!$C$33</f>
        <v>30.1</v>
      </c>
      <c r="AE26" s="11">
        <f>[22]Abril!$C$34</f>
        <v>31.1</v>
      </c>
      <c r="AF26" s="130">
        <f t="shared" si="5"/>
        <v>34.799999999999997</v>
      </c>
      <c r="AG26" s="94">
        <f t="shared" si="6"/>
        <v>30.83</v>
      </c>
      <c r="AI26" t="s">
        <v>47</v>
      </c>
      <c r="AK26" t="s">
        <v>47</v>
      </c>
    </row>
    <row r="27" spans="1:38" x14ac:dyDescent="0.2">
      <c r="A27" s="58" t="s">
        <v>8</v>
      </c>
      <c r="B27" s="11">
        <f>[23]Abril!$C$5</f>
        <v>29.8</v>
      </c>
      <c r="C27" s="11">
        <f>[23]Abril!$C$6</f>
        <v>25.2</v>
      </c>
      <c r="D27" s="11">
        <f>[23]Abril!$C$7</f>
        <v>29.5</v>
      </c>
      <c r="E27" s="11">
        <f>[23]Abril!$C$8</f>
        <v>31.7</v>
      </c>
      <c r="F27" s="11">
        <f>[23]Abril!$C$9</f>
        <v>26.8</v>
      </c>
      <c r="G27" s="11">
        <f>[23]Abril!$C$10</f>
        <v>22.5</v>
      </c>
      <c r="H27" s="11">
        <f>[23]Abril!$C$11</f>
        <v>24.3</v>
      </c>
      <c r="I27" s="11">
        <f>[23]Abril!$C$12</f>
        <v>27.8</v>
      </c>
      <c r="J27" s="11">
        <f>[23]Abril!$C$13</f>
        <v>29.3</v>
      </c>
      <c r="K27" s="11">
        <f>[23]Abril!$C$14</f>
        <v>28.7</v>
      </c>
      <c r="L27" s="11">
        <f>[23]Abril!$C$15</f>
        <v>29.4</v>
      </c>
      <c r="M27" s="11">
        <f>[23]Abril!$C$16</f>
        <v>31.5</v>
      </c>
      <c r="N27" s="11">
        <f>[23]Abril!$C$17</f>
        <v>30.2</v>
      </c>
      <c r="O27" s="11">
        <f>[23]Abril!$C$18</f>
        <v>30.8</v>
      </c>
      <c r="P27" s="11">
        <f>[23]Abril!$C$19</f>
        <v>31.2</v>
      </c>
      <c r="Q27" s="11">
        <f>[23]Abril!$C$20</f>
        <v>32.4</v>
      </c>
      <c r="R27" s="11">
        <f>[23]Abril!$C$21</f>
        <v>30.4</v>
      </c>
      <c r="S27" s="11">
        <f>[23]Abril!$C$22</f>
        <v>23.3</v>
      </c>
      <c r="T27" s="11" t="str">
        <f>[23]Abril!$C$23</f>
        <v>*</v>
      </c>
      <c r="U27" s="11" t="str">
        <f>[23]Abril!$C$24</f>
        <v>*</v>
      </c>
      <c r="V27" s="11" t="str">
        <f>[23]Abril!$C$25</f>
        <v>*</v>
      </c>
      <c r="W27" s="11" t="str">
        <f>[23]Abril!$C$26</f>
        <v>*</v>
      </c>
      <c r="X27" s="11" t="str">
        <f>[23]Abril!$C$27</f>
        <v>*</v>
      </c>
      <c r="Y27" s="11" t="str">
        <f>[23]Abril!$C$28</f>
        <v>*</v>
      </c>
      <c r="Z27" s="11" t="str">
        <f>[23]Abril!$C$29</f>
        <v>*</v>
      </c>
      <c r="AA27" s="11" t="str">
        <f>[23]Abril!$C$30</f>
        <v>*</v>
      </c>
      <c r="AB27" s="11" t="str">
        <f>[23]Abril!$C$31</f>
        <v>*</v>
      </c>
      <c r="AC27" s="11" t="str">
        <f>[23]Abril!$C$32</f>
        <v>*</v>
      </c>
      <c r="AD27" s="11" t="str">
        <f>[23]Abril!$C$33</f>
        <v>*</v>
      </c>
      <c r="AE27" s="11" t="str">
        <f>[23]Abril!$C$34</f>
        <v>*</v>
      </c>
      <c r="AF27" s="130">
        <f t="shared" si="1"/>
        <v>32.4</v>
      </c>
      <c r="AG27" s="94">
        <f t="shared" si="2"/>
        <v>28.599999999999998</v>
      </c>
      <c r="AI27" t="s">
        <v>47</v>
      </c>
    </row>
    <row r="28" spans="1:38" x14ac:dyDescent="0.2">
      <c r="A28" s="58" t="s">
        <v>9</v>
      </c>
      <c r="B28" s="11">
        <f>[24]Abril!$C$5</f>
        <v>31.4</v>
      </c>
      <c r="C28" s="11">
        <f>[24]Abril!$C$6</f>
        <v>28.5</v>
      </c>
      <c r="D28" s="11">
        <f>[24]Abril!$C$7</f>
        <v>31.3</v>
      </c>
      <c r="E28" s="11">
        <f>[24]Abril!$C$8</f>
        <v>32.9</v>
      </c>
      <c r="F28" s="11">
        <f>[24]Abril!$C$9</f>
        <v>31.5</v>
      </c>
      <c r="G28" s="11">
        <f>[24]Abril!$C$10</f>
        <v>23.5</v>
      </c>
      <c r="H28" s="11">
        <f>[24]Abril!$C$11</f>
        <v>25.9</v>
      </c>
      <c r="I28" s="11">
        <f>[24]Abril!$C$12</f>
        <v>27.6</v>
      </c>
      <c r="J28" s="11">
        <f>[24]Abril!$C$13</f>
        <v>30</v>
      </c>
      <c r="K28" s="11">
        <f>[24]Abril!$C$14</f>
        <v>30.1</v>
      </c>
      <c r="L28" s="11">
        <f>[24]Abril!$C$15</f>
        <v>30.5</v>
      </c>
      <c r="M28" s="11">
        <f>[24]Abril!$C$16</f>
        <v>31.5</v>
      </c>
      <c r="N28" s="11">
        <f>[24]Abril!$C$17</f>
        <v>30.5</v>
      </c>
      <c r="O28" s="11">
        <f>[24]Abril!$C$18</f>
        <v>30.9</v>
      </c>
      <c r="P28" s="11">
        <f>[24]Abril!$C$19</f>
        <v>31.5</v>
      </c>
      <c r="Q28" s="11">
        <f>[24]Abril!$C$20</f>
        <v>32</v>
      </c>
      <c r="R28" s="11">
        <f>[24]Abril!$C$21</f>
        <v>31.9</v>
      </c>
      <c r="S28" s="11">
        <f>[24]Abril!$C$22</f>
        <v>32.700000000000003</v>
      </c>
      <c r="T28" s="11">
        <f>[24]Abril!$C$23</f>
        <v>33.9</v>
      </c>
      <c r="U28" s="11">
        <f>[24]Abril!$C$24</f>
        <v>34.9</v>
      </c>
      <c r="V28" s="11">
        <f>[24]Abril!$C$25</f>
        <v>32.9</v>
      </c>
      <c r="W28" s="11">
        <f>[24]Abril!$C$26</f>
        <v>27.2</v>
      </c>
      <c r="X28" s="11">
        <f>[24]Abril!$C$27</f>
        <v>31.8</v>
      </c>
      <c r="Y28" s="11">
        <f>[24]Abril!$C$28</f>
        <v>32</v>
      </c>
      <c r="Z28" s="11">
        <f>[24]Abril!$C$29</f>
        <v>33.799999999999997</v>
      </c>
      <c r="AA28" s="11">
        <f>[24]Abril!$C$30</f>
        <v>33.200000000000003</v>
      </c>
      <c r="AB28" s="11">
        <f>[24]Abril!$C$31</f>
        <v>33.5</v>
      </c>
      <c r="AC28" s="11">
        <f>[24]Abril!$C$32</f>
        <v>29.2</v>
      </c>
      <c r="AD28" s="11">
        <f>[24]Abril!$C$33</f>
        <v>28.6</v>
      </c>
      <c r="AE28" s="11">
        <f>[24]Abril!$C$34</f>
        <v>31.5</v>
      </c>
      <c r="AF28" s="130">
        <f t="shared" si="1"/>
        <v>34.9</v>
      </c>
      <c r="AG28" s="94">
        <f t="shared" si="2"/>
        <v>30.89</v>
      </c>
      <c r="AK28" t="s">
        <v>47</v>
      </c>
    </row>
    <row r="29" spans="1:38" x14ac:dyDescent="0.2">
      <c r="A29" s="58" t="s">
        <v>42</v>
      </c>
      <c r="B29" s="11">
        <f>[25]Abril!$C$5</f>
        <v>29.1</v>
      </c>
      <c r="C29" s="11">
        <f>[25]Abril!$C$6</f>
        <v>32.799999999999997</v>
      </c>
      <c r="D29" s="11">
        <f>[25]Abril!$C$7</f>
        <v>29.7</v>
      </c>
      <c r="E29" s="11">
        <f>[25]Abril!$C$8</f>
        <v>31.1</v>
      </c>
      <c r="F29" s="11">
        <f>[25]Abril!$C$9</f>
        <v>31.8</v>
      </c>
      <c r="G29" s="11">
        <f>[25]Abril!$C$10</f>
        <v>20.9</v>
      </c>
      <c r="H29" s="11">
        <f>[25]Abril!$C$11</f>
        <v>27</v>
      </c>
      <c r="I29" s="11">
        <f>[25]Abril!$C$12</f>
        <v>28.6</v>
      </c>
      <c r="J29" s="11">
        <f>[25]Abril!$C$13</f>
        <v>30.1</v>
      </c>
      <c r="K29" s="11">
        <f>[25]Abril!$C$14</f>
        <v>30.5</v>
      </c>
      <c r="L29" s="11">
        <f>[25]Abril!$C$15</f>
        <v>30.8</v>
      </c>
      <c r="M29" s="11">
        <f>[25]Abril!$C$16</f>
        <v>32.200000000000003</v>
      </c>
      <c r="N29" s="11">
        <f>[25]Abril!$C$17</f>
        <v>32.700000000000003</v>
      </c>
      <c r="O29" s="11">
        <f>[25]Abril!$C$18</f>
        <v>33.1</v>
      </c>
      <c r="P29" s="11">
        <f>[25]Abril!$C$19</f>
        <v>34.200000000000003</v>
      </c>
      <c r="Q29" s="11">
        <f>[25]Abril!$C$20</f>
        <v>32.4</v>
      </c>
      <c r="R29" s="11">
        <f>[25]Abril!$C$21</f>
        <v>33.299999999999997</v>
      </c>
      <c r="S29" s="11">
        <f>[25]Abril!$C$22</f>
        <v>33.4</v>
      </c>
      <c r="T29" s="11">
        <f>[25]Abril!$C$23</f>
        <v>33.6</v>
      </c>
      <c r="U29" s="11">
        <f>[25]Abril!$C$24</f>
        <v>33.700000000000003</v>
      </c>
      <c r="V29" s="11">
        <f>[25]Abril!$C$25</f>
        <v>29.8</v>
      </c>
      <c r="W29" s="11">
        <f>[25]Abril!$C$26</f>
        <v>25.1</v>
      </c>
      <c r="X29" s="11">
        <f>[25]Abril!$C$27</f>
        <v>29.1</v>
      </c>
      <c r="Y29" s="11">
        <f>[25]Abril!$C$28</f>
        <v>32.9</v>
      </c>
      <c r="Z29" s="11">
        <f>[25]Abril!$C$29</f>
        <v>33.200000000000003</v>
      </c>
      <c r="AA29" s="11">
        <f>[25]Abril!$C$30</f>
        <v>33.1</v>
      </c>
      <c r="AB29" s="11">
        <f>[25]Abril!$C$31</f>
        <v>31.5</v>
      </c>
      <c r="AC29" s="11">
        <f>[25]Abril!$C$32</f>
        <v>27.9</v>
      </c>
      <c r="AD29" s="11">
        <f>[25]Abril!$C$33</f>
        <v>30.4</v>
      </c>
      <c r="AE29" s="11">
        <f>[25]Abril!$C$34</f>
        <v>30.4</v>
      </c>
      <c r="AF29" s="130">
        <f t="shared" si="1"/>
        <v>34.200000000000003</v>
      </c>
      <c r="AG29" s="94">
        <f t="shared" si="2"/>
        <v>30.813333333333333</v>
      </c>
      <c r="AK29" t="s">
        <v>47</v>
      </c>
      <c r="AL29" t="s">
        <v>47</v>
      </c>
    </row>
    <row r="30" spans="1:38" x14ac:dyDescent="0.2">
      <c r="A30" s="58" t="s">
        <v>10</v>
      </c>
      <c r="B30" s="11">
        <f>[26]Abril!$C$5</f>
        <v>28.9</v>
      </c>
      <c r="C30" s="11">
        <f>[26]Abril!$C$6</f>
        <v>25.3</v>
      </c>
      <c r="D30" s="11">
        <f>[26]Abril!$C$7</f>
        <v>30.2</v>
      </c>
      <c r="E30" s="11">
        <f>[26]Abril!$C$8</f>
        <v>30.9</v>
      </c>
      <c r="F30" s="11">
        <f>[26]Abril!$C$9</f>
        <v>27.1</v>
      </c>
      <c r="G30" s="11">
        <f>[26]Abril!$C$10</f>
        <v>21.8</v>
      </c>
      <c r="H30" s="11">
        <f>[26]Abril!$C$11</f>
        <v>25.5</v>
      </c>
      <c r="I30" s="11">
        <f>[26]Abril!$C$12</f>
        <v>27.3</v>
      </c>
      <c r="J30" s="11">
        <f>[26]Abril!$C$13</f>
        <v>29.4</v>
      </c>
      <c r="K30" s="11">
        <f>[26]Abril!$C$14</f>
        <v>29.7</v>
      </c>
      <c r="L30" s="11">
        <f>[26]Abril!$C$15</f>
        <v>30.3</v>
      </c>
      <c r="M30" s="11">
        <f>[26]Abril!$C$16</f>
        <v>31.2</v>
      </c>
      <c r="N30" s="11">
        <f>[26]Abril!$C$17</f>
        <v>28.6</v>
      </c>
      <c r="O30" s="11">
        <f>[26]Abril!$C$18</f>
        <v>29.9</v>
      </c>
      <c r="P30" s="11">
        <f>[26]Abril!$C$19</f>
        <v>32.6</v>
      </c>
      <c r="Q30" s="11">
        <f>[26]Abril!$C$20</f>
        <v>32.1</v>
      </c>
      <c r="R30" s="11">
        <f>[26]Abril!$C$21</f>
        <v>31</v>
      </c>
      <c r="S30" s="11">
        <f>[26]Abril!$C$22</f>
        <v>32.200000000000003</v>
      </c>
      <c r="T30" s="11">
        <f>[26]Abril!$C$23</f>
        <v>33.700000000000003</v>
      </c>
      <c r="U30" s="11">
        <f>[26]Abril!$C$24</f>
        <v>34.200000000000003</v>
      </c>
      <c r="V30" s="11">
        <f>[26]Abril!$C$25</f>
        <v>27.6</v>
      </c>
      <c r="W30" s="11">
        <f>[26]Abril!$C$26</f>
        <v>27.9</v>
      </c>
      <c r="X30" s="11">
        <f>[26]Abril!$C$27</f>
        <v>30.6</v>
      </c>
      <c r="Y30" s="11">
        <f>[26]Abril!$C$28</f>
        <v>31.1</v>
      </c>
      <c r="Z30" s="11">
        <f>[26]Abril!$C$29</f>
        <v>33.4</v>
      </c>
      <c r="AA30" s="11">
        <f>[26]Abril!$C$30</f>
        <v>33.700000000000003</v>
      </c>
      <c r="AB30" s="11">
        <f>[26]Abril!$C$31</f>
        <v>30.5</v>
      </c>
      <c r="AC30" s="11">
        <f>[26]Abril!$C$32</f>
        <v>27</v>
      </c>
      <c r="AD30" s="11">
        <f>[26]Abril!$C$33</f>
        <v>27.5</v>
      </c>
      <c r="AE30" s="11">
        <f>[26]Abril!$C$34</f>
        <v>29.8</v>
      </c>
      <c r="AF30" s="130">
        <f t="shared" si="1"/>
        <v>34.200000000000003</v>
      </c>
      <c r="AG30" s="94">
        <f t="shared" si="2"/>
        <v>29.700000000000006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[27]Abril!$C$5</f>
        <v>25.3</v>
      </c>
      <c r="C31" s="11">
        <f>[27]Abril!$C$6</f>
        <v>25.1</v>
      </c>
      <c r="D31" s="11">
        <f>[27]Abril!$C$7</f>
        <v>29.5</v>
      </c>
      <c r="E31" s="11">
        <f>[27]Abril!$C$8</f>
        <v>29.2</v>
      </c>
      <c r="F31" s="11">
        <f>[27]Abril!$C$9</f>
        <v>28.7</v>
      </c>
      <c r="G31" s="11">
        <f>[27]Abril!$C$10</f>
        <v>21.3</v>
      </c>
      <c r="H31" s="11">
        <f>[27]Abril!$C$11</f>
        <v>24.1</v>
      </c>
      <c r="I31" s="11">
        <f>[27]Abril!$C$12</f>
        <v>26.7</v>
      </c>
      <c r="J31" s="11">
        <f>[27]Abril!$C$13</f>
        <v>27.9</v>
      </c>
      <c r="K31" s="11">
        <f>[27]Abril!$C$14</f>
        <v>28.4</v>
      </c>
      <c r="L31" s="11">
        <f>[27]Abril!$C$15</f>
        <v>29.4</v>
      </c>
      <c r="M31" s="11">
        <f>[27]Abril!$C$16</f>
        <v>30</v>
      </c>
      <c r="N31" s="11">
        <f>[27]Abril!$C$17</f>
        <v>28.8</v>
      </c>
      <c r="O31" s="11">
        <f>[27]Abril!$C$18</f>
        <v>27.8</v>
      </c>
      <c r="P31" s="11">
        <f>[27]Abril!$C$19</f>
        <v>31.7</v>
      </c>
      <c r="Q31" s="11">
        <f>[27]Abril!$C$20</f>
        <v>32.1</v>
      </c>
      <c r="R31" s="11">
        <f>[27]Abril!$C$21</f>
        <v>30.9</v>
      </c>
      <c r="S31" s="11">
        <f>[27]Abril!$C$22</f>
        <v>31.1</v>
      </c>
      <c r="T31" s="11">
        <f>[27]Abril!$C$23</f>
        <v>32</v>
      </c>
      <c r="U31" s="11">
        <f>[27]Abril!$C$24</f>
        <v>33.799999999999997</v>
      </c>
      <c r="V31" s="11">
        <f>[27]Abril!$C$25</f>
        <v>26.5</v>
      </c>
      <c r="W31" s="11">
        <f>[27]Abril!$C$26</f>
        <v>24.4</v>
      </c>
      <c r="X31" s="11">
        <f>[27]Abril!$C$27</f>
        <v>29.1</v>
      </c>
      <c r="Y31" s="11">
        <f>[27]Abril!$C$28</f>
        <v>29.9</v>
      </c>
      <c r="Z31" s="11">
        <f>[27]Abril!$C$29</f>
        <v>31.2</v>
      </c>
      <c r="AA31" s="11">
        <f>[27]Abril!$C$30</f>
        <v>31.8</v>
      </c>
      <c r="AB31" s="11">
        <f>[27]Abril!$C$31</f>
        <v>29.8</v>
      </c>
      <c r="AC31" s="11">
        <f>[27]Abril!$C$32</f>
        <v>25.7</v>
      </c>
      <c r="AD31" s="11">
        <f>[27]Abril!$C$33</f>
        <v>27.6</v>
      </c>
      <c r="AE31" s="11">
        <f>[27]Abril!$C$34</f>
        <v>28.7</v>
      </c>
      <c r="AF31" s="130">
        <f>MAX(B31:AE31)</f>
        <v>33.799999999999997</v>
      </c>
      <c r="AG31" s="94">
        <f>AVERAGE(B31:AE31)</f>
        <v>28.616666666666667</v>
      </c>
      <c r="AH31" s="12" t="s">
        <v>47</v>
      </c>
      <c r="AK31" t="s">
        <v>47</v>
      </c>
    </row>
    <row r="32" spans="1:38" x14ac:dyDescent="0.2">
      <c r="A32" s="58" t="s">
        <v>11</v>
      </c>
      <c r="B32" s="11">
        <f>[28]Abril!$C$5</f>
        <v>29.5</v>
      </c>
      <c r="C32" s="11">
        <f>[28]Abril!$C$6</f>
        <v>30.5</v>
      </c>
      <c r="D32" s="11">
        <f>[28]Abril!$C$7</f>
        <v>32.1</v>
      </c>
      <c r="E32" s="11">
        <f>[28]Abril!$C$8</f>
        <v>31.6</v>
      </c>
      <c r="F32" s="11">
        <f>[28]Abril!$C$9</f>
        <v>31.7</v>
      </c>
      <c r="G32" s="11">
        <f>[28]Abril!$C$10</f>
        <v>23.3</v>
      </c>
      <c r="H32" s="11">
        <f>[28]Abril!$C$11</f>
        <v>27.1</v>
      </c>
      <c r="I32" s="11">
        <f>[28]Abril!$C$12</f>
        <v>27.8</v>
      </c>
      <c r="J32" s="11">
        <f>[28]Abril!$C$13</f>
        <v>29.8</v>
      </c>
      <c r="K32" s="11">
        <f>[28]Abril!$C$14</f>
        <v>29.6</v>
      </c>
      <c r="L32" s="11">
        <f>[28]Abril!$C$15</f>
        <v>30.2</v>
      </c>
      <c r="M32" s="11">
        <f>[28]Abril!$C$16</f>
        <v>30.8</v>
      </c>
      <c r="N32" s="11">
        <f>[28]Abril!$C$17</f>
        <v>31</v>
      </c>
      <c r="O32" s="11">
        <f>[28]Abril!$C$18</f>
        <v>31.4</v>
      </c>
      <c r="P32" s="11">
        <f>[28]Abril!$C$19</f>
        <v>31.9</v>
      </c>
      <c r="Q32" s="11">
        <f>[28]Abril!$C$20</f>
        <v>32.200000000000003</v>
      </c>
      <c r="R32" s="11">
        <f>[28]Abril!$C$21</f>
        <v>32.299999999999997</v>
      </c>
      <c r="S32" s="11">
        <f>[28]Abril!$C$22</f>
        <v>31.2</v>
      </c>
      <c r="T32" s="11">
        <f>[28]Abril!$C$23</f>
        <v>33.299999999999997</v>
      </c>
      <c r="U32" s="11">
        <f>[28]Abril!$C$24</f>
        <v>34.1</v>
      </c>
      <c r="V32" s="11">
        <f>[28]Abril!$C$25</f>
        <v>30</v>
      </c>
      <c r="W32" s="11">
        <f>[28]Abril!$C$26</f>
        <v>24.2</v>
      </c>
      <c r="X32" s="11">
        <f>[28]Abril!$C$27</f>
        <v>29.3</v>
      </c>
      <c r="Y32" s="11">
        <f>[28]Abril!$C$28</f>
        <v>31.2</v>
      </c>
      <c r="Z32" s="11">
        <f>[28]Abril!$C$29</f>
        <v>32.4</v>
      </c>
      <c r="AA32" s="11">
        <f>[28]Abril!$C$30</f>
        <v>33.299999999999997</v>
      </c>
      <c r="AB32" s="11">
        <f>[28]Abril!$C$31</f>
        <v>32.299999999999997</v>
      </c>
      <c r="AC32" s="11">
        <f>[28]Abril!$C$32</f>
        <v>29</v>
      </c>
      <c r="AD32" s="11">
        <f>[28]Abril!$C$33</f>
        <v>29.7</v>
      </c>
      <c r="AE32" s="11">
        <f>[28]Abril!$C$34</f>
        <v>31.5</v>
      </c>
      <c r="AF32" s="130">
        <f t="shared" si="1"/>
        <v>34.1</v>
      </c>
      <c r="AG32" s="94">
        <f t="shared" si="2"/>
        <v>30.476666666666667</v>
      </c>
      <c r="AL32" t="s">
        <v>47</v>
      </c>
    </row>
    <row r="33" spans="1:38" s="5" customFormat="1" x14ac:dyDescent="0.2">
      <c r="A33" s="58" t="s">
        <v>12</v>
      </c>
      <c r="B33" s="11">
        <f>[29]Abril!$C$5</f>
        <v>32.299999999999997</v>
      </c>
      <c r="C33" s="11">
        <f>[29]Abril!$C$6</f>
        <v>32.4</v>
      </c>
      <c r="D33" s="11">
        <f>[29]Abril!$C$7</f>
        <v>27.1</v>
      </c>
      <c r="E33" s="11">
        <f>[29]Abril!$C$8</f>
        <v>32.5</v>
      </c>
      <c r="F33" s="11">
        <f>[29]Abril!$C$9</f>
        <v>32.5</v>
      </c>
      <c r="G33" s="11">
        <f>[29]Abril!$C$10</f>
        <v>22.8</v>
      </c>
      <c r="H33" s="11">
        <f>[29]Abril!$C$11</f>
        <v>27.4</v>
      </c>
      <c r="I33" s="11">
        <f>[29]Abril!$C$12</f>
        <v>29.2</v>
      </c>
      <c r="J33" s="11">
        <f>[29]Abril!$C$13</f>
        <v>30.4</v>
      </c>
      <c r="K33" s="11">
        <f>[29]Abril!$C$14</f>
        <v>31.7</v>
      </c>
      <c r="L33" s="11">
        <f>[29]Abril!$C$15</f>
        <v>30.6</v>
      </c>
      <c r="M33" s="11">
        <f>[29]Abril!$C$16</f>
        <v>32.1</v>
      </c>
      <c r="N33" s="11">
        <f>[29]Abril!$C$17</f>
        <v>32.700000000000003</v>
      </c>
      <c r="O33" s="11">
        <f>[29]Abril!$C$18</f>
        <v>33</v>
      </c>
      <c r="P33" s="11">
        <f>[29]Abril!$C$19</f>
        <v>34.4</v>
      </c>
      <c r="Q33" s="11">
        <f>[29]Abril!$C$20</f>
        <v>30.8</v>
      </c>
      <c r="R33" s="11">
        <f>[29]Abril!$C$21</f>
        <v>33.6</v>
      </c>
      <c r="S33" s="11">
        <f>[29]Abril!$C$22</f>
        <v>34</v>
      </c>
      <c r="T33" s="11">
        <f>[29]Abril!$C$23</f>
        <v>34.200000000000003</v>
      </c>
      <c r="U33" s="11">
        <f>[29]Abril!$C$24</f>
        <v>34.299999999999997</v>
      </c>
      <c r="V33" s="11">
        <f>[29]Abril!$C$25</f>
        <v>32.5</v>
      </c>
      <c r="W33" s="11">
        <f>[29]Abril!$C$26</f>
        <v>27.8</v>
      </c>
      <c r="X33" s="11">
        <f>[29]Abril!$C$27</f>
        <v>29.8</v>
      </c>
      <c r="Y33" s="11">
        <f>[29]Abril!$C$28</f>
        <v>33.4</v>
      </c>
      <c r="Z33" s="11">
        <f>[29]Abril!$C$29</f>
        <v>33.5</v>
      </c>
      <c r="AA33" s="11">
        <f>[29]Abril!$C$30</f>
        <v>34</v>
      </c>
      <c r="AB33" s="11">
        <f>[29]Abril!$C$31</f>
        <v>31.7</v>
      </c>
      <c r="AC33" s="11">
        <f>[29]Abril!$C$32</f>
        <v>30</v>
      </c>
      <c r="AD33" s="11">
        <f>[29]Abril!$C$33</f>
        <v>31.6</v>
      </c>
      <c r="AE33" s="11">
        <f>[29]Abril!$C$34</f>
        <v>32.299999999999997</v>
      </c>
      <c r="AF33" s="130">
        <f t="shared" si="1"/>
        <v>34.4</v>
      </c>
      <c r="AG33" s="94">
        <f t="shared" si="2"/>
        <v>31.486666666666665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>
        <f>[30]Abril!$C$5</f>
        <v>34.200000000000003</v>
      </c>
      <c r="C34" s="11">
        <f>[30]Abril!$C$6</f>
        <v>34</v>
      </c>
      <c r="D34" s="11">
        <f>[30]Abril!$C$7</f>
        <v>29.8</v>
      </c>
      <c r="E34" s="11">
        <f>[30]Abril!$C$8</f>
        <v>32.700000000000003</v>
      </c>
      <c r="F34" s="11">
        <f>[30]Abril!$C$9</f>
        <v>32.6</v>
      </c>
      <c r="G34" s="11">
        <f>[30]Abril!$C$10</f>
        <v>22.3</v>
      </c>
      <c r="H34" s="11">
        <f>[30]Abril!$C$11</f>
        <v>26</v>
      </c>
      <c r="I34" s="11">
        <f>[30]Abril!$C$12</f>
        <v>28.6</v>
      </c>
      <c r="J34" s="11">
        <f>[30]Abril!$C$13</f>
        <v>29.9</v>
      </c>
      <c r="K34" s="11">
        <f>[30]Abril!$C$14</f>
        <v>33.5</v>
      </c>
      <c r="L34" s="11">
        <f>[30]Abril!$C$15</f>
        <v>30.8</v>
      </c>
      <c r="M34" s="11">
        <f>[30]Abril!$C$16</f>
        <v>32.799999999999997</v>
      </c>
      <c r="N34" s="11">
        <f>[30]Abril!$C$17</f>
        <v>33</v>
      </c>
      <c r="O34" s="11">
        <f>[30]Abril!$C$18</f>
        <v>33.9</v>
      </c>
      <c r="P34" s="11">
        <f>[30]Abril!$C$19</f>
        <v>33.9</v>
      </c>
      <c r="Q34" s="11">
        <f>[30]Abril!$C$20</f>
        <v>32.700000000000003</v>
      </c>
      <c r="R34" s="11">
        <f>[30]Abril!$C$21</f>
        <v>32.799999999999997</v>
      </c>
      <c r="S34" s="11">
        <f>[30]Abril!$C$22</f>
        <v>34.700000000000003</v>
      </c>
      <c r="T34" s="11">
        <f>[30]Abril!$C$23</f>
        <v>34.799999999999997</v>
      </c>
      <c r="U34" s="11">
        <f>[30]Abril!$C$24</f>
        <v>35.299999999999997</v>
      </c>
      <c r="V34" s="11">
        <f>[30]Abril!$C$25</f>
        <v>34.700000000000003</v>
      </c>
      <c r="W34" s="11">
        <f>[30]Abril!$C$26</f>
        <v>28.8</v>
      </c>
      <c r="X34" s="11">
        <f>[30]Abril!$C$27</f>
        <v>31.9</v>
      </c>
      <c r="Y34" s="11">
        <f>[30]Abril!$C$28</f>
        <v>34.4</v>
      </c>
      <c r="Z34" s="11">
        <f>[30]Abril!$C$29</f>
        <v>34.1</v>
      </c>
      <c r="AA34" s="11">
        <f>[30]Abril!$C$30</f>
        <v>34.299999999999997</v>
      </c>
      <c r="AB34" s="11">
        <f>[30]Abril!$C$31</f>
        <v>32</v>
      </c>
      <c r="AC34" s="11">
        <f>[30]Abril!$C$32</f>
        <v>30.3</v>
      </c>
      <c r="AD34" s="11">
        <f>[30]Abril!$C$33</f>
        <v>32.6</v>
      </c>
      <c r="AE34" s="11">
        <f>[30]Abril!$C$34</f>
        <v>30.4</v>
      </c>
      <c r="AF34" s="130">
        <f t="shared" si="1"/>
        <v>35.299999999999997</v>
      </c>
      <c r="AG34" s="94">
        <f t="shared" si="2"/>
        <v>32.059999999999988</v>
      </c>
    </row>
    <row r="35" spans="1:38" x14ac:dyDescent="0.2">
      <c r="A35" s="58" t="s">
        <v>173</v>
      </c>
      <c r="B35" s="11">
        <f>[31]Abril!$C$5</f>
        <v>31.6</v>
      </c>
      <c r="C35" s="11">
        <f>[31]Abril!$C$6</f>
        <v>30.4</v>
      </c>
      <c r="D35" s="11">
        <f>[31]Abril!$C$7</f>
        <v>31.7</v>
      </c>
      <c r="E35" s="11">
        <f>[31]Abril!$C$8</f>
        <v>33.1</v>
      </c>
      <c r="F35" s="11">
        <f>[31]Abril!$C$9</f>
        <v>30.5</v>
      </c>
      <c r="G35" s="11">
        <f>[31]Abril!$C$10</f>
        <v>22.7</v>
      </c>
      <c r="H35" s="11">
        <f>[31]Abril!$C$11</f>
        <v>25.9</v>
      </c>
      <c r="I35" s="11">
        <f>[31]Abril!$C$12</f>
        <v>27.8</v>
      </c>
      <c r="J35" s="11">
        <f>[31]Abril!$C$13</f>
        <v>30.7</v>
      </c>
      <c r="K35" s="11">
        <f>[31]Abril!$C$14</f>
        <v>30.6</v>
      </c>
      <c r="L35" s="11">
        <f>[31]Abril!$C$15</f>
        <v>30.7</v>
      </c>
      <c r="M35" s="11">
        <f>[31]Abril!$C$16</f>
        <v>31.6</v>
      </c>
      <c r="N35" s="11">
        <f>[31]Abril!$C$17</f>
        <v>31.1</v>
      </c>
      <c r="O35" s="11">
        <f>[31]Abril!$C$18</f>
        <v>30.4</v>
      </c>
      <c r="P35" s="11">
        <f>[31]Abril!$C$19</f>
        <v>32.4</v>
      </c>
      <c r="Q35" s="11">
        <f>[31]Abril!$C$20</f>
        <v>31.9</v>
      </c>
      <c r="R35" s="11">
        <f>[31]Abril!$C$21</f>
        <v>32.5</v>
      </c>
      <c r="S35" s="11">
        <f>[31]Abril!$C$22</f>
        <v>33</v>
      </c>
      <c r="T35" s="11">
        <f>[31]Abril!$C$23</f>
        <v>33.4</v>
      </c>
      <c r="U35" s="11">
        <f>[31]Abril!$C$24</f>
        <v>33.799999999999997</v>
      </c>
      <c r="V35" s="11">
        <f>[31]Abril!$C$25</f>
        <v>32.5</v>
      </c>
      <c r="W35" s="11">
        <f>[31]Abril!$C$26</f>
        <v>26.5</v>
      </c>
      <c r="X35" s="11">
        <f>[31]Abril!$C$27</f>
        <v>30.2</v>
      </c>
      <c r="Y35" s="11">
        <f>[31]Abril!$C$28</f>
        <v>33</v>
      </c>
      <c r="Z35" s="11">
        <f>[31]Abril!$C$29</f>
        <v>33.299999999999997</v>
      </c>
      <c r="AA35" s="11">
        <f>[31]Abril!$C$30</f>
        <v>33.200000000000003</v>
      </c>
      <c r="AB35" s="11">
        <f>[31]Abril!$C$31</f>
        <v>33</v>
      </c>
      <c r="AC35" s="11">
        <f>[31]Abril!$C$32</f>
        <v>29.7</v>
      </c>
      <c r="AD35" s="11">
        <f>[31]Abril!$C$33</f>
        <v>30.2</v>
      </c>
      <c r="AE35" s="11">
        <f>[31]Abril!$C$34</f>
        <v>31.9</v>
      </c>
      <c r="AF35" s="130">
        <f>MAX(B35:AE35)</f>
        <v>33.799999999999997</v>
      </c>
      <c r="AG35" s="94">
        <f>AVERAGE(B35:AE35)</f>
        <v>30.97666666666667</v>
      </c>
    </row>
    <row r="36" spans="1:38" x14ac:dyDescent="0.2">
      <c r="A36" s="58" t="s">
        <v>144</v>
      </c>
      <c r="B36" s="11" t="str">
        <f>[32]Abril!$C$5</f>
        <v>*</v>
      </c>
      <c r="C36" s="11" t="str">
        <f>[32]Abril!$C$6</f>
        <v>*</v>
      </c>
      <c r="D36" s="11" t="str">
        <f>[32]Abril!$C$7</f>
        <v>*</v>
      </c>
      <c r="E36" s="11" t="str">
        <f>[32]Abril!$C$8</f>
        <v>*</v>
      </c>
      <c r="F36" s="11" t="str">
        <f>[32]Abril!$C$9</f>
        <v>*</v>
      </c>
      <c r="G36" s="11" t="str">
        <f>[32]Abril!$C$10</f>
        <v>*</v>
      </c>
      <c r="H36" s="11" t="str">
        <f>[32]Abril!$C$11</f>
        <v>*</v>
      </c>
      <c r="I36" s="11" t="str">
        <f>[32]Abril!$C$12</f>
        <v>*</v>
      </c>
      <c r="J36" s="11" t="str">
        <f>[32]Abril!$C$13</f>
        <v>*</v>
      </c>
      <c r="K36" s="11" t="str">
        <f>[32]Abril!$C$14</f>
        <v>*</v>
      </c>
      <c r="L36" s="11" t="str">
        <f>[32]Abril!$C$15</f>
        <v>*</v>
      </c>
      <c r="M36" s="11" t="str">
        <f>[32]Abril!$C$16</f>
        <v>*</v>
      </c>
      <c r="N36" s="11" t="str">
        <f>[32]Abril!$C$17</f>
        <v>*</v>
      </c>
      <c r="O36" s="11" t="str">
        <f>[32]Abril!$C$18</f>
        <v>*</v>
      </c>
      <c r="P36" s="11" t="str">
        <f>[32]Abril!$C$19</f>
        <v>*</v>
      </c>
      <c r="Q36" s="11" t="str">
        <f>[32]Abril!$C$20</f>
        <v>*</v>
      </c>
      <c r="R36" s="11" t="str">
        <f>[32]Abril!$C$21</f>
        <v>*</v>
      </c>
      <c r="S36" s="11" t="str">
        <f>[32]Abril!$C$22</f>
        <v>*</v>
      </c>
      <c r="T36" s="11" t="str">
        <f>[32]Abril!$C$23</f>
        <v>*</v>
      </c>
      <c r="U36" s="11" t="str">
        <f>[32]Abril!$C$24</f>
        <v>*</v>
      </c>
      <c r="V36" s="11" t="str">
        <f>[32]Abril!$C$25</f>
        <v>*</v>
      </c>
      <c r="W36" s="11" t="str">
        <f>[32]Abril!$C$26</f>
        <v>*</v>
      </c>
      <c r="X36" s="11" t="str">
        <f>[32]Abril!$C$27</f>
        <v>*</v>
      </c>
      <c r="Y36" s="11" t="str">
        <f>[32]Abril!$C$28</f>
        <v>*</v>
      </c>
      <c r="Z36" s="11" t="str">
        <f>[32]Abril!$C$29</f>
        <v>*</v>
      </c>
      <c r="AA36" s="11" t="str">
        <f>[32]Abril!$C$30</f>
        <v>*</v>
      </c>
      <c r="AB36" s="11" t="str">
        <f>[32]Abril!$C$31</f>
        <v>*</v>
      </c>
      <c r="AC36" s="11" t="str">
        <f>[32]Abril!$C$32</f>
        <v>*</v>
      </c>
      <c r="AD36" s="11" t="str">
        <f>[32]Abril!$C$33</f>
        <v>*</v>
      </c>
      <c r="AE36" s="11" t="str">
        <f>[32]Abril!$C$34</f>
        <v>*</v>
      </c>
      <c r="AF36" s="130" t="s">
        <v>226</v>
      </c>
      <c r="AG36" s="94" t="s">
        <v>226</v>
      </c>
      <c r="AK36" t="s">
        <v>47</v>
      </c>
    </row>
    <row r="37" spans="1:38" x14ac:dyDescent="0.2">
      <c r="A37" s="58" t="s">
        <v>14</v>
      </c>
      <c r="B37" s="11">
        <f>[33]Abril!$C$5</f>
        <v>33.5</v>
      </c>
      <c r="C37" s="11">
        <f>[33]Abril!$C$6</f>
        <v>33.9</v>
      </c>
      <c r="D37" s="11">
        <f>[33]Abril!$C$7</f>
        <v>33.5</v>
      </c>
      <c r="E37" s="11">
        <f>[33]Abril!$C$8</f>
        <v>33.9</v>
      </c>
      <c r="F37" s="11">
        <f>[33]Abril!$C$9</f>
        <v>33.799999999999997</v>
      </c>
      <c r="G37" s="11">
        <f>[33]Abril!$C$10</f>
        <v>32.200000000000003</v>
      </c>
      <c r="H37" s="11">
        <f>[33]Abril!$C$11</f>
        <v>29.6</v>
      </c>
      <c r="I37" s="11">
        <f>[33]Abril!$C$12</f>
        <v>26.7</v>
      </c>
      <c r="J37" s="11">
        <f>[33]Abril!$C$13</f>
        <v>28.3</v>
      </c>
      <c r="K37" s="11">
        <f>[33]Abril!$C$14</f>
        <v>29.5</v>
      </c>
      <c r="L37" s="11">
        <f>[33]Abril!$C$15</f>
        <v>30.4</v>
      </c>
      <c r="M37" s="11">
        <f>[33]Abril!$C$16</f>
        <v>31.8</v>
      </c>
      <c r="N37" s="11">
        <f>[33]Abril!$C$17</f>
        <v>30.7</v>
      </c>
      <c r="O37" s="11">
        <f>[33]Abril!$C$18</f>
        <v>30</v>
      </c>
      <c r="P37" s="11">
        <f>[33]Abril!$C$19</f>
        <v>30.4</v>
      </c>
      <c r="Q37" s="11">
        <f>[33]Abril!$C$20</f>
        <v>31.6</v>
      </c>
      <c r="R37" s="11">
        <f>[33]Abril!$C$21</f>
        <v>32.1</v>
      </c>
      <c r="S37" s="11">
        <f>[33]Abril!$C$22</f>
        <v>32.299999999999997</v>
      </c>
      <c r="T37" s="11">
        <f>[33]Abril!$C$23</f>
        <v>31.4</v>
      </c>
      <c r="U37" s="11">
        <f>[33]Abril!$C$24</f>
        <v>32.1</v>
      </c>
      <c r="V37" s="11">
        <f>[33]Abril!$C$25</f>
        <v>32.299999999999997</v>
      </c>
      <c r="W37" s="11">
        <f>[33]Abril!$C$26</f>
        <v>26.1</v>
      </c>
      <c r="X37" s="11">
        <f>[33]Abril!$C$27</f>
        <v>32.1</v>
      </c>
      <c r="Y37" s="11">
        <f>[33]Abril!$C$28</f>
        <v>31.7</v>
      </c>
      <c r="Z37" s="11">
        <f>[33]Abril!$C$29</f>
        <v>33.200000000000003</v>
      </c>
      <c r="AA37" s="11">
        <f>[33]Abril!$C$30</f>
        <v>33.1</v>
      </c>
      <c r="AB37" s="11">
        <f>[33]Abril!$C$31</f>
        <v>33.299999999999997</v>
      </c>
      <c r="AC37" s="11">
        <f>[33]Abril!$C$32</f>
        <v>33</v>
      </c>
      <c r="AD37" s="11">
        <f>[33]Abril!$C$33</f>
        <v>31.3</v>
      </c>
      <c r="AE37" s="11">
        <f>[33]Abril!$C$34</f>
        <v>31.4</v>
      </c>
      <c r="AF37" s="130">
        <f t="shared" si="1"/>
        <v>33.9</v>
      </c>
      <c r="AG37" s="94">
        <f t="shared" si="2"/>
        <v>31.506666666666664</v>
      </c>
      <c r="AI37" t="s">
        <v>47</v>
      </c>
      <c r="AK37" t="s">
        <v>47</v>
      </c>
    </row>
    <row r="38" spans="1:38" x14ac:dyDescent="0.2">
      <c r="A38" s="58" t="s">
        <v>174</v>
      </c>
      <c r="B38" s="11">
        <f>[34]Abril!$C$5</f>
        <v>32.6</v>
      </c>
      <c r="C38" s="11">
        <f>[34]Abril!$C$6</f>
        <v>30.4</v>
      </c>
      <c r="D38" s="11">
        <f>[34]Abril!$C$7</f>
        <v>28.6</v>
      </c>
      <c r="E38" s="11">
        <f>[34]Abril!$C$8</f>
        <v>32.200000000000003</v>
      </c>
      <c r="F38" s="11">
        <f>[34]Abril!$C$9</f>
        <v>31.1</v>
      </c>
      <c r="G38" s="11">
        <f>[34]Abril!$C$10</f>
        <v>24.8</v>
      </c>
      <c r="H38" s="11">
        <f>[34]Abril!$C$11</f>
        <v>27.4</v>
      </c>
      <c r="I38" s="11">
        <f>[34]Abril!$C$12</f>
        <v>29.8</v>
      </c>
      <c r="J38" s="11">
        <f>[34]Abril!$C$13</f>
        <v>29.7</v>
      </c>
      <c r="K38" s="11">
        <f>[34]Abril!$C$14</f>
        <v>31.3</v>
      </c>
      <c r="L38" s="11">
        <f>[34]Abril!$C$15</f>
        <v>28</v>
      </c>
      <c r="M38" s="11">
        <f>[34]Abril!$C$16</f>
        <v>30.6</v>
      </c>
      <c r="N38" s="11">
        <f>[34]Abril!$C$17</f>
        <v>30.5</v>
      </c>
      <c r="O38" s="11">
        <f>[34]Abril!$C$18</f>
        <v>30.7</v>
      </c>
      <c r="P38" s="11">
        <f>[34]Abril!$C$19</f>
        <v>29.8</v>
      </c>
      <c r="Q38" s="11">
        <f>[34]Abril!$C$20</f>
        <v>29.9</v>
      </c>
      <c r="R38" s="11">
        <f>[34]Abril!$C$21</f>
        <v>30.9</v>
      </c>
      <c r="S38" s="11">
        <f>[34]Abril!$C$22</f>
        <v>31.6</v>
      </c>
      <c r="T38" s="11">
        <f>[34]Abril!$C$23</f>
        <v>30.2</v>
      </c>
      <c r="U38" s="11">
        <f>[34]Abril!$C$24</f>
        <v>31.8</v>
      </c>
      <c r="V38" s="11">
        <f>[34]Abril!$C$25</f>
        <v>32.700000000000003</v>
      </c>
      <c r="W38" s="11">
        <f>[34]Abril!$C$26</f>
        <v>26.3</v>
      </c>
      <c r="X38" s="11">
        <f>[34]Abril!$C$27</f>
        <v>31.1</v>
      </c>
      <c r="Y38" s="11">
        <f>[34]Abril!$C$28</f>
        <v>32.200000000000003</v>
      </c>
      <c r="Z38" s="11">
        <f>[34]Abril!$C$29</f>
        <v>30.1</v>
      </c>
      <c r="AA38" s="11">
        <f>[34]Abril!$C$30</f>
        <v>31.7</v>
      </c>
      <c r="AB38" s="11">
        <f>[34]Abril!$C$31</f>
        <v>30.2</v>
      </c>
      <c r="AC38" s="11">
        <f>[34]Abril!$C$32</f>
        <v>29.9</v>
      </c>
      <c r="AD38" s="11">
        <f>[34]Abril!$C$33</f>
        <v>31.1</v>
      </c>
      <c r="AE38" s="11">
        <f>[34]Abril!$C$34</f>
        <v>30.4</v>
      </c>
      <c r="AF38" s="130">
        <f>MAX(B38:AE38)</f>
        <v>32.700000000000003</v>
      </c>
      <c r="AG38" s="94">
        <f>AVERAGE(B38:AE38)</f>
        <v>30.253333333333337</v>
      </c>
    </row>
    <row r="39" spans="1:38" x14ac:dyDescent="0.2">
      <c r="A39" s="58" t="s">
        <v>15</v>
      </c>
      <c r="B39" s="11">
        <f>[35]Abril!$C$5</f>
        <v>24.1</v>
      </c>
      <c r="C39" s="11">
        <f>[35]Abril!$C$6</f>
        <v>27.1</v>
      </c>
      <c r="D39" s="11">
        <f>[35]Abril!$C$7</f>
        <v>28.5</v>
      </c>
      <c r="E39" s="11">
        <f>[35]Abril!$C$8</f>
        <v>29.3</v>
      </c>
      <c r="F39" s="11">
        <f>[35]Abril!$C$9</f>
        <v>27.1</v>
      </c>
      <c r="G39" s="11">
        <f>[35]Abril!$C$10</f>
        <v>18.3</v>
      </c>
      <c r="H39" s="11">
        <f>[35]Abril!$C$11</f>
        <v>23.2</v>
      </c>
      <c r="I39" s="11">
        <f>[35]Abril!$C$12</f>
        <v>25</v>
      </c>
      <c r="J39" s="11">
        <f>[35]Abril!$C$13</f>
        <v>27.3</v>
      </c>
      <c r="K39" s="11">
        <f>[35]Abril!$C$14</f>
        <v>27.7</v>
      </c>
      <c r="L39" s="11">
        <f>[35]Abril!$C$15</f>
        <v>28.8</v>
      </c>
      <c r="M39" s="11">
        <f>[35]Abril!$C$16</f>
        <v>28.8</v>
      </c>
      <c r="N39" s="11">
        <f>[35]Abril!$C$17</f>
        <v>29</v>
      </c>
      <c r="O39" s="11">
        <f>[35]Abril!$C$18</f>
        <v>29.8</v>
      </c>
      <c r="P39" s="11">
        <f>[35]Abril!$C$19</f>
        <v>30.1</v>
      </c>
      <c r="Q39" s="11">
        <f>[35]Abril!$C$20</f>
        <v>29.6</v>
      </c>
      <c r="R39" s="11">
        <f>[35]Abril!$C$21</f>
        <v>29.9</v>
      </c>
      <c r="S39" s="11">
        <f>[35]Abril!$C$22</f>
        <v>29.6</v>
      </c>
      <c r="T39" s="11">
        <f>[35]Abril!$C$23</f>
        <v>31</v>
      </c>
      <c r="U39" s="11">
        <f>[35]Abril!$C$24</f>
        <v>32.200000000000003</v>
      </c>
      <c r="V39" s="11">
        <f>[35]Abril!$C$25</f>
        <v>26.7</v>
      </c>
      <c r="W39" s="11">
        <f>[35]Abril!$C$26</f>
        <v>22.5</v>
      </c>
      <c r="X39" s="11">
        <f>[35]Abril!$C$27</f>
        <v>28.6</v>
      </c>
      <c r="Y39" s="11">
        <f>[35]Abril!$C$28</f>
        <v>29.4</v>
      </c>
      <c r="Z39" s="11">
        <f>[35]Abril!$C$29</f>
        <v>30.3</v>
      </c>
      <c r="AA39" s="11">
        <f>[35]Abril!$C$30</f>
        <v>30.4</v>
      </c>
      <c r="AB39" s="11">
        <f>[35]Abril!$C$31</f>
        <v>27.3</v>
      </c>
      <c r="AC39" s="11">
        <f>[35]Abril!$C$32</f>
        <v>24.7</v>
      </c>
      <c r="AD39" s="11">
        <f>[35]Abril!$C$33</f>
        <v>27</v>
      </c>
      <c r="AE39" s="11">
        <f>[35]Abril!$C$34</f>
        <v>27.8</v>
      </c>
      <c r="AF39" s="130">
        <f t="shared" si="1"/>
        <v>32.200000000000003</v>
      </c>
      <c r="AG39" s="94">
        <f t="shared" si="2"/>
        <v>27.703333333333333</v>
      </c>
      <c r="AH39" s="12" t="s">
        <v>47</v>
      </c>
      <c r="AK39" t="s">
        <v>47</v>
      </c>
    </row>
    <row r="40" spans="1:38" x14ac:dyDescent="0.2">
      <c r="A40" s="58" t="s">
        <v>16</v>
      </c>
      <c r="B40" s="11">
        <f>[36]Abril!$C$5</f>
        <v>31.6</v>
      </c>
      <c r="C40" s="11">
        <f>[36]Abril!$C$6</f>
        <v>32.1</v>
      </c>
      <c r="D40" s="11">
        <f>[36]Abril!$C$7</f>
        <v>28.8</v>
      </c>
      <c r="E40" s="11">
        <f>[36]Abril!$C$8</f>
        <v>32.799999999999997</v>
      </c>
      <c r="F40" s="11">
        <f>[36]Abril!$C$9</f>
        <v>29.3</v>
      </c>
      <c r="G40" s="11">
        <f>[36]Abril!$C$10</f>
        <v>24.4</v>
      </c>
      <c r="H40" s="11">
        <f>[36]Abril!$C$11</f>
        <v>26.8</v>
      </c>
      <c r="I40" s="11">
        <f>[36]Abril!$C$12</f>
        <v>27.3</v>
      </c>
      <c r="J40" s="11">
        <f>[36]Abril!$C$13</f>
        <v>29.1</v>
      </c>
      <c r="K40" s="11">
        <f>[36]Abril!$C$14</f>
        <v>32.200000000000003</v>
      </c>
      <c r="L40" s="11">
        <f>[36]Abril!$C$15</f>
        <v>31.2</v>
      </c>
      <c r="M40" s="11">
        <f>[36]Abril!$C$16</f>
        <v>31.8</v>
      </c>
      <c r="N40" s="11">
        <f>[36]Abril!$C$17</f>
        <v>33.1</v>
      </c>
      <c r="O40" s="11">
        <f>[36]Abril!$C$18</f>
        <v>34.5</v>
      </c>
      <c r="P40" s="11">
        <f>[36]Abril!$C$19</f>
        <v>34.200000000000003</v>
      </c>
      <c r="Q40" s="11">
        <f>[36]Abril!$C$20</f>
        <v>29.1</v>
      </c>
      <c r="R40" s="11">
        <f>[36]Abril!$C$21</f>
        <v>31.3</v>
      </c>
      <c r="S40" s="11">
        <f>[36]Abril!$C$22</f>
        <v>34.299999999999997</v>
      </c>
      <c r="T40" s="11">
        <f>[36]Abril!$C$23</f>
        <v>34.6</v>
      </c>
      <c r="U40" s="11">
        <f>[36]Abril!$C$24</f>
        <v>34.799999999999997</v>
      </c>
      <c r="V40" s="11">
        <f>[36]Abril!$C$25</f>
        <v>30.7</v>
      </c>
      <c r="W40" s="11">
        <f>[36]Abril!$C$26</f>
        <v>26.9</v>
      </c>
      <c r="X40" s="11">
        <f>[36]Abril!$C$27</f>
        <v>31.7</v>
      </c>
      <c r="Y40" s="11">
        <f>[36]Abril!$C$28</f>
        <v>32.1</v>
      </c>
      <c r="Z40" s="11">
        <f>[36]Abril!$C$29</f>
        <v>32.299999999999997</v>
      </c>
      <c r="AA40" s="11">
        <f>[36]Abril!$C$30</f>
        <v>31.4</v>
      </c>
      <c r="AB40" s="11">
        <f>[36]Abril!$C$31</f>
        <v>26.6</v>
      </c>
      <c r="AC40" s="11">
        <f>[36]Abril!$C$32</f>
        <v>26.9</v>
      </c>
      <c r="AD40" s="11">
        <f>[36]Abril!$C$33</f>
        <v>30.6</v>
      </c>
      <c r="AE40" s="11">
        <f>[36]Abril!$C$34</f>
        <v>26.8</v>
      </c>
      <c r="AF40" s="130">
        <f t="shared" si="1"/>
        <v>34.799999999999997</v>
      </c>
      <c r="AG40" s="94">
        <f t="shared" si="2"/>
        <v>30.643333333333331</v>
      </c>
      <c r="AJ40" t="s">
        <v>47</v>
      </c>
      <c r="AK40" t="s">
        <v>47</v>
      </c>
      <c r="AL40" t="s">
        <v>47</v>
      </c>
    </row>
    <row r="41" spans="1:38" x14ac:dyDescent="0.2">
      <c r="A41" s="58" t="s">
        <v>175</v>
      </c>
      <c r="B41" s="11">
        <f>[37]Abril!$C$5</f>
        <v>34.4</v>
      </c>
      <c r="C41" s="11">
        <f>[37]Abril!$C$6</f>
        <v>30.5</v>
      </c>
      <c r="D41" s="11">
        <f>[37]Abril!$C$7</f>
        <v>32.799999999999997</v>
      </c>
      <c r="E41" s="11">
        <f>[37]Abril!$C$8</f>
        <v>34.299999999999997</v>
      </c>
      <c r="F41" s="11">
        <f>[37]Abril!$C$9</f>
        <v>32.9</v>
      </c>
      <c r="G41" s="11">
        <f>[37]Abril!$C$10</f>
        <v>27</v>
      </c>
      <c r="H41" s="11">
        <f>[37]Abril!$C$11</f>
        <v>25.9</v>
      </c>
      <c r="I41" s="11">
        <f>[37]Abril!$C$12</f>
        <v>29.2</v>
      </c>
      <c r="J41" s="11">
        <f>[37]Abril!$C$13</f>
        <v>30.6</v>
      </c>
      <c r="K41" s="11">
        <f>[37]Abril!$C$14</f>
        <v>30</v>
      </c>
      <c r="L41" s="11">
        <f>[37]Abril!$C$15</f>
        <v>30.6</v>
      </c>
      <c r="M41" s="11">
        <f>[37]Abril!$C$16</f>
        <v>32</v>
      </c>
      <c r="N41" s="11">
        <f>[37]Abril!$C$17</f>
        <v>29.6</v>
      </c>
      <c r="O41" s="11">
        <f>[37]Abril!$C$18</f>
        <v>32.1</v>
      </c>
      <c r="P41" s="11">
        <f>[37]Abril!$C$19</f>
        <v>31.3</v>
      </c>
      <c r="Q41" s="11">
        <f>[37]Abril!$C$20</f>
        <v>32.9</v>
      </c>
      <c r="R41" s="11">
        <f>[37]Abril!$C$21</f>
        <v>33.9</v>
      </c>
      <c r="S41" s="11">
        <f>[37]Abril!$C$22</f>
        <v>33.5</v>
      </c>
      <c r="T41" s="11">
        <f>[37]Abril!$C$23</f>
        <v>34.299999999999997</v>
      </c>
      <c r="U41" s="11">
        <f>[37]Abril!$C$24</f>
        <v>34.4</v>
      </c>
      <c r="V41" s="11">
        <f>[37]Abril!$C$25</f>
        <v>32.700000000000003</v>
      </c>
      <c r="W41" s="11">
        <f>[37]Abril!$C$26</f>
        <v>28.4</v>
      </c>
      <c r="X41" s="11">
        <f>[37]Abril!$C$27</f>
        <v>31</v>
      </c>
      <c r="Y41" s="11">
        <f>[37]Abril!$C$28</f>
        <v>33</v>
      </c>
      <c r="Z41" s="11">
        <f>[37]Abril!$C$29</f>
        <v>33.700000000000003</v>
      </c>
      <c r="AA41" s="11">
        <f>[37]Abril!$C$30</f>
        <v>33.6</v>
      </c>
      <c r="AB41" s="11">
        <f>[37]Abril!$C$31</f>
        <v>33.9</v>
      </c>
      <c r="AC41" s="11">
        <f>[37]Abril!$C$32</f>
        <v>28.5</v>
      </c>
      <c r="AD41" s="11">
        <f>[37]Abril!$C$33</f>
        <v>31.8</v>
      </c>
      <c r="AE41" s="11">
        <f>[37]Abril!$C$34</f>
        <v>32.200000000000003</v>
      </c>
      <c r="AF41" s="130">
        <f t="shared" ref="AF41" si="7">MAX(B41:AE41)</f>
        <v>34.4</v>
      </c>
      <c r="AG41" s="94">
        <f t="shared" ref="AG41" si="8">AVERAGE(B41:AE41)</f>
        <v>31.700000000000003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[38]Abril!$C$5</f>
        <v>31.1</v>
      </c>
      <c r="C42" s="11">
        <f>[38]Abril!$C$6</f>
        <v>31</v>
      </c>
      <c r="D42" s="11">
        <f>[38]Abril!$C$7</f>
        <v>32.200000000000003</v>
      </c>
      <c r="E42" s="11">
        <f>[38]Abril!$C$8</f>
        <v>32.4</v>
      </c>
      <c r="F42" s="11">
        <f>[38]Abril!$C$9</f>
        <v>30.5</v>
      </c>
      <c r="G42" s="11">
        <f>[38]Abril!$C$10</f>
        <v>22.4</v>
      </c>
      <c r="H42" s="11">
        <f>[38]Abril!$C$11</f>
        <v>26.1</v>
      </c>
      <c r="I42" s="11">
        <f>[38]Abril!$C$12</f>
        <v>27.7</v>
      </c>
      <c r="J42" s="11">
        <f>[38]Abril!$C$13</f>
        <v>29.8</v>
      </c>
      <c r="K42" s="11">
        <f>[38]Abril!$C$14</f>
        <v>30.2</v>
      </c>
      <c r="L42" s="11">
        <f>[38]Abril!$C$15</f>
        <v>30.6</v>
      </c>
      <c r="M42" s="11">
        <f>[38]Abril!$C$16</f>
        <v>30.9</v>
      </c>
      <c r="N42" s="11">
        <f>[38]Abril!$C$17</f>
        <v>31.2</v>
      </c>
      <c r="O42" s="11">
        <f>[38]Abril!$C$18</f>
        <v>32.299999999999997</v>
      </c>
      <c r="P42" s="11">
        <f>[38]Abril!$C$19</f>
        <v>32.1</v>
      </c>
      <c r="Q42" s="11">
        <f>[38]Abril!$C$20</f>
        <v>33.299999999999997</v>
      </c>
      <c r="R42" s="11">
        <f>[38]Abril!$C$21</f>
        <v>32.299999999999997</v>
      </c>
      <c r="S42" s="11">
        <f>[38]Abril!$C$22</f>
        <v>32.1</v>
      </c>
      <c r="T42" s="11">
        <f>[38]Abril!$C$23</f>
        <v>33.299999999999997</v>
      </c>
      <c r="U42" s="11">
        <f>[38]Abril!$C$24</f>
        <v>33.799999999999997</v>
      </c>
      <c r="V42" s="11">
        <f>[38]Abril!$C$25</f>
        <v>30.7</v>
      </c>
      <c r="W42" s="11">
        <f>[38]Abril!$C$26</f>
        <v>24.8</v>
      </c>
      <c r="X42" s="11">
        <f>[38]Abril!$C$27</f>
        <v>31.1</v>
      </c>
      <c r="Y42" s="11">
        <f>[38]Abril!$C$28</f>
        <v>31.7</v>
      </c>
      <c r="Z42" s="11">
        <f>[38]Abril!$C$29</f>
        <v>33.6</v>
      </c>
      <c r="AA42" s="11">
        <f>[38]Abril!$C$30</f>
        <v>34</v>
      </c>
      <c r="AB42" s="11">
        <f>[38]Abril!$C$31</f>
        <v>32.9</v>
      </c>
      <c r="AC42" s="11">
        <f>[38]Abril!$C$32</f>
        <v>29.7</v>
      </c>
      <c r="AD42" s="11">
        <f>[38]Abril!$C$33</f>
        <v>29.2</v>
      </c>
      <c r="AE42" s="11">
        <f>[38]Abril!$C$34</f>
        <v>31.8</v>
      </c>
      <c r="AF42" s="130">
        <f t="shared" si="1"/>
        <v>34</v>
      </c>
      <c r="AG42" s="94">
        <f t="shared" si="2"/>
        <v>30.826666666666668</v>
      </c>
      <c r="AL42" t="s">
        <v>47</v>
      </c>
    </row>
    <row r="43" spans="1:38" x14ac:dyDescent="0.2">
      <c r="A43" s="58" t="s">
        <v>157</v>
      </c>
      <c r="B43" s="11">
        <f>[39]Abri!$C$5</f>
        <v>34</v>
      </c>
      <c r="C43" s="11">
        <f>[39]Abri!$C$6</f>
        <v>29.1</v>
      </c>
      <c r="D43" s="11">
        <f>[39]Abri!$C$7</f>
        <v>32</v>
      </c>
      <c r="E43" s="11">
        <f>[39]Abri!$C$8</f>
        <v>34.5</v>
      </c>
      <c r="F43" s="11">
        <f>[39]Abri!$C$9</f>
        <v>34.5</v>
      </c>
      <c r="G43" s="11">
        <f>[39]Abri!$C$10</f>
        <v>29.2</v>
      </c>
      <c r="H43" s="11">
        <f>[39]Abri!$C$11</f>
        <v>26.3</v>
      </c>
      <c r="I43" s="11">
        <f>[39]Abri!$C$12</f>
        <v>29.3</v>
      </c>
      <c r="J43" s="11">
        <f>[39]Abri!$C$13</f>
        <v>30.8</v>
      </c>
      <c r="K43" s="11">
        <f>[39]Abri!$C$14</f>
        <v>29.6</v>
      </c>
      <c r="L43" s="11">
        <f>[39]Abri!$C$15</f>
        <v>32</v>
      </c>
      <c r="M43" s="11">
        <f>[39]Abri!$C$16</f>
        <v>32.5</v>
      </c>
      <c r="N43" s="11">
        <f>[39]Abri!$C$17</f>
        <v>30.5</v>
      </c>
      <c r="O43" s="11">
        <f>[39]Abri!$C$18</f>
        <v>31.3</v>
      </c>
      <c r="P43" s="11">
        <f>[39]Abri!$C$19</f>
        <v>32</v>
      </c>
      <c r="Q43" s="11">
        <f>[39]Abri!$C$20</f>
        <v>33.6</v>
      </c>
      <c r="R43" s="11">
        <f>[39]Abri!$C$21</f>
        <v>34</v>
      </c>
      <c r="S43" s="11">
        <f>[39]Abri!$C$22</f>
        <v>33.200000000000003</v>
      </c>
      <c r="T43" s="11">
        <f>[39]Abri!$C$23</f>
        <v>33.6</v>
      </c>
      <c r="U43" s="11">
        <f>[39]Abri!$C$24</f>
        <v>35.200000000000003</v>
      </c>
      <c r="V43" s="11">
        <f>[39]Abri!$C$25</f>
        <v>34.6</v>
      </c>
      <c r="W43" s="11">
        <f>[39]Abri!$C$26</f>
        <v>28.2</v>
      </c>
      <c r="X43" s="11">
        <f>[39]Abri!$C$27</f>
        <v>31.7</v>
      </c>
      <c r="Y43" s="11">
        <f>[39]Abri!$C$28</f>
        <v>33.1</v>
      </c>
      <c r="Z43" s="11">
        <f>[39]Abri!$C$29</f>
        <v>34.700000000000003</v>
      </c>
      <c r="AA43" s="11">
        <f>[39]Abri!$C$30</f>
        <v>33.9</v>
      </c>
      <c r="AB43" s="11">
        <f>[39]Abri!$C$31</f>
        <v>34.5</v>
      </c>
      <c r="AC43" s="11">
        <f>[39]Abri!$C$32</f>
        <v>28.1</v>
      </c>
      <c r="AD43" s="11">
        <f>[39]Abri!$C$33</f>
        <v>31.1</v>
      </c>
      <c r="AE43" s="11">
        <f>[39]Abri!$C$34</f>
        <v>32.299999999999997</v>
      </c>
      <c r="AF43" s="130">
        <f t="shared" ref="AF43" si="9">MAX(B43:AE43)</f>
        <v>35.200000000000003</v>
      </c>
      <c r="AG43" s="94">
        <f t="shared" ref="AG43" si="10">AVERAGE(B43:AE43)</f>
        <v>31.980000000000011</v>
      </c>
      <c r="AI43" s="12" t="s">
        <v>47</v>
      </c>
      <c r="AK43" t="s">
        <v>47</v>
      </c>
    </row>
    <row r="44" spans="1:38" x14ac:dyDescent="0.2">
      <c r="A44" s="58" t="s">
        <v>18</v>
      </c>
      <c r="B44" s="11">
        <f>[40]Abril!$C$5</f>
        <v>32</v>
      </c>
      <c r="C44" s="11">
        <f>[40]Abril!$C$6</f>
        <v>30.4</v>
      </c>
      <c r="D44" s="11">
        <f>[40]Abril!$C$7</f>
        <v>27.2</v>
      </c>
      <c r="E44" s="11">
        <f>[40]Abril!$C$8</f>
        <v>30.6</v>
      </c>
      <c r="F44" s="11">
        <f>[40]Abril!$C$9</f>
        <v>30</v>
      </c>
      <c r="G44" s="11">
        <f>[40]Abril!$C$10</f>
        <v>25.1</v>
      </c>
      <c r="H44" s="11">
        <f>[40]Abril!$C$11</f>
        <v>24.5</v>
      </c>
      <c r="I44" s="11">
        <f>[40]Abril!$C$12</f>
        <v>25.3</v>
      </c>
      <c r="J44" s="11">
        <f>[40]Abril!$C$13</f>
        <v>28.2</v>
      </c>
      <c r="K44" s="11">
        <f>[40]Abril!$C$14</f>
        <v>30.1</v>
      </c>
      <c r="L44" s="11">
        <f>[40]Abril!$C$15</f>
        <v>29</v>
      </c>
      <c r="M44" s="11">
        <f>[40]Abril!$C$16</f>
        <v>29.7</v>
      </c>
      <c r="N44" s="11">
        <f>[40]Abril!$C$17</f>
        <v>27.7</v>
      </c>
      <c r="O44" s="11">
        <f>[40]Abril!$C$18</f>
        <v>30</v>
      </c>
      <c r="P44" s="11">
        <f>[40]Abril!$C$19</f>
        <v>29.6</v>
      </c>
      <c r="Q44" s="11">
        <f>[40]Abril!$C$20</f>
        <v>30.4</v>
      </c>
      <c r="R44" s="11">
        <f>[40]Abril!$C$21</f>
        <v>30.6</v>
      </c>
      <c r="S44" s="11">
        <f>[40]Abril!$C$22</f>
        <v>30.8</v>
      </c>
      <c r="T44" s="11">
        <f>[40]Abril!$C$23</f>
        <v>31.2</v>
      </c>
      <c r="U44" s="11">
        <f>[40]Abril!$C$24</f>
        <v>31.1</v>
      </c>
      <c r="V44" s="11">
        <f>[40]Abril!$C$25</f>
        <v>31.2</v>
      </c>
      <c r="W44" s="11">
        <f>[40]Abril!$C$26</f>
        <v>25</v>
      </c>
      <c r="X44" s="11">
        <f>[40]Abril!$C$27</f>
        <v>28.7</v>
      </c>
      <c r="Y44" s="11">
        <f>[40]Abril!$C$28</f>
        <v>30.7</v>
      </c>
      <c r="Z44" s="11">
        <f>[40]Abril!$C$29</f>
        <v>31</v>
      </c>
      <c r="AA44" s="11">
        <f>[40]Abril!$C$30</f>
        <v>30.7</v>
      </c>
      <c r="AB44" s="11">
        <f>[40]Abril!$C$31</f>
        <v>31.1</v>
      </c>
      <c r="AC44" s="11">
        <f>[40]Abril!$C$32</f>
        <v>28</v>
      </c>
      <c r="AD44" s="11">
        <f>[40]Abril!$C$33</f>
        <v>29.1</v>
      </c>
      <c r="AE44" s="11">
        <f>[40]Abril!$C$34</f>
        <v>29.9</v>
      </c>
      <c r="AF44" s="130">
        <f t="shared" si="1"/>
        <v>32</v>
      </c>
      <c r="AG44" s="94">
        <f t="shared" si="2"/>
        <v>29.296666666666674</v>
      </c>
      <c r="AI44" s="12" t="s">
        <v>47</v>
      </c>
      <c r="AK44" t="s">
        <v>47</v>
      </c>
    </row>
    <row r="45" spans="1:38" x14ac:dyDescent="0.2">
      <c r="A45" s="58" t="s">
        <v>162</v>
      </c>
      <c r="B45" s="11">
        <f>[41]Abril!$C$5</f>
        <v>33.799999999999997</v>
      </c>
      <c r="C45" s="11">
        <f>[41]Abril!$C$6</f>
        <v>31.4</v>
      </c>
      <c r="D45" s="11">
        <f>[41]Abril!$C$7</f>
        <v>33.799999999999997</v>
      </c>
      <c r="E45" s="11">
        <f>[41]Abril!$C$8</f>
        <v>33.299999999999997</v>
      </c>
      <c r="F45" s="11">
        <f>[41]Abril!$C$9</f>
        <v>34.299999999999997</v>
      </c>
      <c r="G45" s="11">
        <f>[41]Abril!$C$10</f>
        <v>33.5</v>
      </c>
      <c r="H45" s="11">
        <f>[41]Abril!$C$11</f>
        <v>28.1</v>
      </c>
      <c r="I45" s="11">
        <f>[41]Abril!$C$12</f>
        <v>28.3</v>
      </c>
      <c r="J45" s="11">
        <f>[41]Abril!$C$13</f>
        <v>30.1</v>
      </c>
      <c r="K45" s="11">
        <f>[41]Abril!$C$14</f>
        <v>29.5</v>
      </c>
      <c r="L45" s="11">
        <f>[41]Abril!$C$15</f>
        <v>30.7</v>
      </c>
      <c r="M45" s="11">
        <f>[41]Abril!$C$16</f>
        <v>31.3</v>
      </c>
      <c r="N45" s="11">
        <f>[41]Abril!$C$17</f>
        <v>30.6</v>
      </c>
      <c r="O45" s="11">
        <f>[41]Abril!$C$18</f>
        <v>30.3</v>
      </c>
      <c r="P45" s="11">
        <f>[41]Abril!$C$19</f>
        <v>30.5</v>
      </c>
      <c r="Q45" s="11">
        <f>[41]Abril!$C$20</f>
        <v>32.9</v>
      </c>
      <c r="R45" s="11">
        <f>[41]Abril!$C$21</f>
        <v>32.5</v>
      </c>
      <c r="S45" s="11">
        <f>[41]Abril!$C$22</f>
        <v>32.700000000000003</v>
      </c>
      <c r="T45" s="11">
        <f>[41]Abril!$C$23</f>
        <v>32</v>
      </c>
      <c r="U45" s="11">
        <f>[41]Abril!$C$24</f>
        <v>32.1</v>
      </c>
      <c r="V45" s="11">
        <f>[41]Abril!$C$25</f>
        <v>32.9</v>
      </c>
      <c r="W45" s="11">
        <f>[41]Abril!$C$26</f>
        <v>25.9</v>
      </c>
      <c r="X45" s="11">
        <f>[41]Abril!$C$27</f>
        <v>31.9</v>
      </c>
      <c r="Y45" s="11">
        <f>[41]Abril!$C$28</f>
        <v>31.5</v>
      </c>
      <c r="Z45" s="11">
        <f>[41]Abril!$C$29</f>
        <v>34</v>
      </c>
      <c r="AA45" s="11">
        <f>[41]Abril!$C$30</f>
        <v>31.9</v>
      </c>
      <c r="AB45" s="11">
        <f>[41]Abril!$C$31</f>
        <v>33.6</v>
      </c>
      <c r="AC45" s="11">
        <f>[41]Abril!$C$32</f>
        <v>32.799999999999997</v>
      </c>
      <c r="AD45" s="11">
        <f>[41]Abril!$C$33</f>
        <v>30.2</v>
      </c>
      <c r="AE45" s="11">
        <f>[41]Abril!$C$34</f>
        <v>32.1</v>
      </c>
      <c r="AF45" s="130">
        <f t="shared" ref="AF45" si="11">MAX(B45:AE45)</f>
        <v>34.299999999999997</v>
      </c>
      <c r="AG45" s="94">
        <f t="shared" ref="AG45" si="12">AVERAGE(B45:AE45)</f>
        <v>31.616666666666667</v>
      </c>
      <c r="AK45" t="s">
        <v>47</v>
      </c>
    </row>
    <row r="46" spans="1:38" x14ac:dyDescent="0.2">
      <c r="A46" s="58" t="s">
        <v>19</v>
      </c>
      <c r="B46" s="11">
        <f>[42]Abril!$C$5</f>
        <v>27.5</v>
      </c>
      <c r="C46" s="11">
        <f>[42]Abril!$C$6</f>
        <v>25.3</v>
      </c>
      <c r="D46" s="11">
        <f>[42]Abril!$C$7</f>
        <v>28.9</v>
      </c>
      <c r="E46" s="11">
        <f>[42]Abril!$C$8</f>
        <v>30</v>
      </c>
      <c r="F46" s="11">
        <f>[42]Abril!$C$9</f>
        <v>25.7</v>
      </c>
      <c r="G46" s="11">
        <f>[42]Abril!$C$10</f>
        <v>20.7</v>
      </c>
      <c r="H46" s="11">
        <f>[42]Abril!$C$11</f>
        <v>26.6</v>
      </c>
      <c r="I46" s="11">
        <f>[42]Abril!$C$12</f>
        <v>26.9</v>
      </c>
      <c r="J46" s="11">
        <f>[42]Abril!$C$13</f>
        <v>28.3</v>
      </c>
      <c r="K46" s="11">
        <f>[42]Abril!$C$14</f>
        <v>28.9</v>
      </c>
      <c r="L46" s="11">
        <f>[42]Abril!$C$15</f>
        <v>29.6</v>
      </c>
      <c r="M46" s="11">
        <f>[42]Abril!$C$16</f>
        <v>30.1</v>
      </c>
      <c r="N46" s="11">
        <f>[42]Abril!$C$17</f>
        <v>30.4</v>
      </c>
      <c r="O46" s="11">
        <f>[42]Abril!$C$18</f>
        <v>29.6</v>
      </c>
      <c r="P46" s="11">
        <f>[42]Abril!$C$19</f>
        <v>31</v>
      </c>
      <c r="Q46" s="11">
        <f>[42]Abril!$C$20</f>
        <v>32.299999999999997</v>
      </c>
      <c r="R46" s="11">
        <f>[42]Abril!$C$21</f>
        <v>30.5</v>
      </c>
      <c r="S46" s="11">
        <f>[42]Abril!$C$22</f>
        <v>31</v>
      </c>
      <c r="T46" s="11">
        <f>[42]Abril!$C$23</f>
        <v>32.5</v>
      </c>
      <c r="U46" s="11">
        <f>[42]Abril!$C$24</f>
        <v>32.700000000000003</v>
      </c>
      <c r="V46" s="11">
        <f>[42]Abril!$C$25</f>
        <v>25.3</v>
      </c>
      <c r="W46" s="11">
        <f>[42]Abril!$C$26</f>
        <v>29</v>
      </c>
      <c r="X46" s="11">
        <f>[42]Abril!$C$27</f>
        <v>29.5</v>
      </c>
      <c r="Y46" s="11">
        <f>[42]Abril!$C$28</f>
        <v>31.2</v>
      </c>
      <c r="Z46" s="11">
        <f>[42]Abril!$C$29</f>
        <v>32.9</v>
      </c>
      <c r="AA46" s="11">
        <f>[42]Abril!$C$30</f>
        <v>31.4</v>
      </c>
      <c r="AB46" s="11">
        <f>[42]Abril!$C$31</f>
        <v>27</v>
      </c>
      <c r="AC46" s="11">
        <f>[42]Abril!$C$32</f>
        <v>24.7</v>
      </c>
      <c r="AD46" s="11">
        <f>[42]Abril!$C$33</f>
        <v>25.7</v>
      </c>
      <c r="AE46" s="11">
        <f>[42]Abril!$C$34</f>
        <v>25.7</v>
      </c>
      <c r="AF46" s="130">
        <f t="shared" si="1"/>
        <v>32.9</v>
      </c>
      <c r="AG46" s="94">
        <f t="shared" si="2"/>
        <v>28.696666666666669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58" t="s">
        <v>31</v>
      </c>
      <c r="B47" s="11">
        <f>[43]Abril!$C$5</f>
        <v>31.8</v>
      </c>
      <c r="C47" s="11">
        <f>[43]Abril!$C$6</f>
        <v>32</v>
      </c>
      <c r="D47" s="11">
        <f>[43]Abril!$C$7</f>
        <v>30.1</v>
      </c>
      <c r="E47" s="11">
        <f>[43]Abril!$C$8</f>
        <v>31.8</v>
      </c>
      <c r="F47" s="11">
        <f>[43]Abril!$C$9</f>
        <v>30.4</v>
      </c>
      <c r="G47" s="11">
        <f>[43]Abril!$C$10</f>
        <v>21.8</v>
      </c>
      <c r="H47" s="11">
        <f>[43]Abril!$C$11</f>
        <v>24.3</v>
      </c>
      <c r="I47" s="11">
        <f>[43]Abril!$C$12</f>
        <v>27.3</v>
      </c>
      <c r="J47" s="11">
        <f>[43]Abril!$C$13</f>
        <v>29.3</v>
      </c>
      <c r="K47" s="11">
        <f>[43]Abril!$C$14</f>
        <v>30.5</v>
      </c>
      <c r="L47" s="11">
        <f>[43]Abril!$C$15</f>
        <v>29.5</v>
      </c>
      <c r="M47" s="11">
        <f>[43]Abril!$C$16</f>
        <v>30.9</v>
      </c>
      <c r="N47" s="11">
        <f>[43]Abril!$C$17</f>
        <v>30.9</v>
      </c>
      <c r="O47" s="11">
        <f>[43]Abril!$C$18</f>
        <v>31.1</v>
      </c>
      <c r="P47" s="11">
        <f>[43]Abril!$C$19</f>
        <v>32.6</v>
      </c>
      <c r="Q47" s="11">
        <f>[43]Abril!$C$20</f>
        <v>31.4</v>
      </c>
      <c r="R47" s="11">
        <f>[43]Abril!$C$21</f>
        <v>32</v>
      </c>
      <c r="S47" s="11">
        <f>[43]Abril!$C$22</f>
        <v>32.1</v>
      </c>
      <c r="T47" s="11">
        <f>[43]Abril!$C$23</f>
        <v>33.4</v>
      </c>
      <c r="U47" s="11">
        <f>[43]Abril!$C$24</f>
        <v>33.4</v>
      </c>
      <c r="V47" s="11">
        <f>[43]Abril!$C$25</f>
        <v>31</v>
      </c>
      <c r="W47" s="11">
        <f>[43]Abril!$C$26</f>
        <v>24</v>
      </c>
      <c r="X47" s="11">
        <f>[43]Abril!$C$27</f>
        <v>27.9</v>
      </c>
      <c r="Y47" s="11">
        <f>[43]Abril!$C$28</f>
        <v>32.6</v>
      </c>
      <c r="Z47" s="11">
        <f>[43]Abril!$C$29</f>
        <v>32.5</v>
      </c>
      <c r="AA47" s="11">
        <f>[43]Abril!$C$30</f>
        <v>33.1</v>
      </c>
      <c r="AB47" s="11">
        <f>[43]Abril!$C$31</f>
        <v>32.1</v>
      </c>
      <c r="AC47" s="11">
        <f>[43]Abril!$C$32</f>
        <v>29.1</v>
      </c>
      <c r="AD47" s="11">
        <f>[43]Abril!$C$33</f>
        <v>30</v>
      </c>
      <c r="AE47" s="11">
        <f>[43]Abril!$C$34</f>
        <v>31.9</v>
      </c>
      <c r="AF47" s="130">
        <f t="shared" si="1"/>
        <v>33.4</v>
      </c>
      <c r="AG47" s="94">
        <f t="shared" si="2"/>
        <v>30.36</v>
      </c>
      <c r="AI47" s="12" t="s">
        <v>47</v>
      </c>
      <c r="AJ47" t="s">
        <v>47</v>
      </c>
      <c r="AK47" t="s">
        <v>47</v>
      </c>
    </row>
    <row r="48" spans="1:38" x14ac:dyDescent="0.2">
      <c r="A48" s="58" t="s">
        <v>44</v>
      </c>
      <c r="B48" s="11">
        <f>[44]Abril!$C$5</f>
        <v>31.1</v>
      </c>
      <c r="C48" s="11">
        <f>[44]Abril!$C$6</f>
        <v>32.5</v>
      </c>
      <c r="D48" s="11">
        <f>[44]Abril!$C$7</f>
        <v>28</v>
      </c>
      <c r="E48" s="11">
        <f>[44]Abril!$C$8</f>
        <v>31.3</v>
      </c>
      <c r="F48" s="11">
        <f>[44]Abril!$C$9</f>
        <v>30.6</v>
      </c>
      <c r="G48" s="11">
        <f>[44]Abril!$C$10</f>
        <v>23.6</v>
      </c>
      <c r="H48" s="11">
        <f>[44]Abril!$C$11</f>
        <v>24.5</v>
      </c>
      <c r="I48" s="11">
        <f>[44]Abril!$C$12</f>
        <v>29.1</v>
      </c>
      <c r="J48" s="11">
        <f>[44]Abril!$C$13</f>
        <v>28.3</v>
      </c>
      <c r="K48" s="11">
        <f>[44]Abril!$C$14</f>
        <v>32.1</v>
      </c>
      <c r="L48" s="11">
        <f>[44]Abril!$C$15</f>
        <v>28.2</v>
      </c>
      <c r="M48" s="11">
        <f>[44]Abril!$C$16</f>
        <v>30.1</v>
      </c>
      <c r="N48" s="11">
        <f>[44]Abril!$C$17</f>
        <v>30.5</v>
      </c>
      <c r="O48" s="11">
        <f>[44]Abril!$C$18</f>
        <v>30.2</v>
      </c>
      <c r="P48" s="11">
        <f>[44]Abril!$C$19</f>
        <v>31.4</v>
      </c>
      <c r="Q48" s="11">
        <f>[44]Abril!$C$20</f>
        <v>30.8</v>
      </c>
      <c r="R48" s="11">
        <f>[44]Abril!$C$21</f>
        <v>31.3</v>
      </c>
      <c r="S48" s="11">
        <f>[44]Abril!$C$22</f>
        <v>30.6</v>
      </c>
      <c r="T48" s="11">
        <f>[44]Abril!$C$23</f>
        <v>31.6</v>
      </c>
      <c r="U48" s="11">
        <f>[44]Abril!$C$24</f>
        <v>32.4</v>
      </c>
      <c r="V48" s="11">
        <f>[44]Abril!$C$25</f>
        <v>32.4</v>
      </c>
      <c r="W48" s="11">
        <f>[44]Abril!$C$26</f>
        <v>26.2</v>
      </c>
      <c r="X48" s="11">
        <f>[44]Abril!$C$27</f>
        <v>31.1</v>
      </c>
      <c r="Y48" s="11">
        <f>[44]Abril!$C$28</f>
        <v>31.9</v>
      </c>
      <c r="Z48" s="11">
        <f>[44]Abril!$C$29</f>
        <v>32.200000000000003</v>
      </c>
      <c r="AA48" s="11">
        <f>[44]Abril!$C$30</f>
        <v>31.8</v>
      </c>
      <c r="AB48" s="11">
        <f>[44]Abril!$C$31</f>
        <v>31.9</v>
      </c>
      <c r="AC48" s="11">
        <f>[44]Abril!$C$32</f>
        <v>29</v>
      </c>
      <c r="AD48" s="11">
        <f>[44]Abril!$C$33</f>
        <v>31.7</v>
      </c>
      <c r="AE48" s="11">
        <f>[44]Abril!$C$34</f>
        <v>30.7</v>
      </c>
      <c r="AF48" s="130">
        <f t="shared" si="1"/>
        <v>32.5</v>
      </c>
      <c r="AG48" s="94">
        <f t="shared" si="2"/>
        <v>30.236666666666672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8" t="s">
        <v>20</v>
      </c>
      <c r="B49" s="11">
        <f>[45]Abril!$C$5</f>
        <v>34.9</v>
      </c>
      <c r="C49" s="11">
        <f>[45]Abril!$C$6</f>
        <v>31.7</v>
      </c>
      <c r="D49" s="11">
        <f>[45]Abril!$C$7</f>
        <v>35.700000000000003</v>
      </c>
      <c r="E49" s="11">
        <f>[45]Abril!$C$8</f>
        <v>34.799999999999997</v>
      </c>
      <c r="F49" s="11">
        <f>[45]Abril!$C$9</f>
        <v>35.5</v>
      </c>
      <c r="G49" s="11">
        <f>[45]Abril!$C$10</f>
        <v>33.200000000000003</v>
      </c>
      <c r="H49" s="11">
        <f>[45]Abril!$C$11</f>
        <v>26.5</v>
      </c>
      <c r="I49" s="11">
        <f>[45]Abril!$C$12</f>
        <v>29.2</v>
      </c>
      <c r="J49" s="11">
        <f>[45]Abril!$C$13</f>
        <v>32.200000000000003</v>
      </c>
      <c r="K49" s="11">
        <f>[45]Abril!$C$14</f>
        <v>31.9</v>
      </c>
      <c r="L49" s="11">
        <f>[45]Abril!$C$15</f>
        <v>31.6</v>
      </c>
      <c r="M49" s="11">
        <f>[45]Abril!$C$16</f>
        <v>34</v>
      </c>
      <c r="N49" s="11">
        <f>[45]Abril!$C$17</f>
        <v>32.6</v>
      </c>
      <c r="O49" s="11">
        <f>[45]Abril!$C$18</f>
        <v>32.200000000000003</v>
      </c>
      <c r="P49" s="11">
        <f>[45]Abril!$C$19</f>
        <v>33.4</v>
      </c>
      <c r="Q49" s="11">
        <f>[45]Abril!$C$20</f>
        <v>33.9</v>
      </c>
      <c r="R49" s="11">
        <f>[45]Abril!$C$21</f>
        <v>34.700000000000003</v>
      </c>
      <c r="S49" s="11">
        <f>[45]Abril!$C$22</f>
        <v>34.6</v>
      </c>
      <c r="T49" s="11">
        <f>[45]Abril!$C$23</f>
        <v>35.5</v>
      </c>
      <c r="U49" s="11">
        <f>[45]Abril!$C$24</f>
        <v>34.6</v>
      </c>
      <c r="V49" s="11">
        <f>[45]Abril!$C$25</f>
        <v>34.1</v>
      </c>
      <c r="W49" s="11">
        <f>[45]Abril!$C$26</f>
        <v>26.9</v>
      </c>
      <c r="X49" s="11">
        <f>[45]Abril!$C$27</f>
        <v>33.6</v>
      </c>
      <c r="Y49" s="11">
        <f>[45]Abril!$C$28</f>
        <v>34.799999999999997</v>
      </c>
      <c r="Z49" s="11">
        <f>[45]Abril!$C$29</f>
        <v>35.5</v>
      </c>
      <c r="AA49" s="11">
        <f>[45]Abril!$C$30</f>
        <v>34.799999999999997</v>
      </c>
      <c r="AB49" s="11">
        <f>[45]Abril!$C$31</f>
        <v>35.4</v>
      </c>
      <c r="AC49" s="11">
        <f>[45]Abril!$C$32</f>
        <v>32.4</v>
      </c>
      <c r="AD49" s="11">
        <f>[45]Abril!$C$33</f>
        <v>31</v>
      </c>
      <c r="AE49" s="11">
        <f>[45]Abril!$C$34</f>
        <v>33.299999999999997</v>
      </c>
      <c r="AF49" s="130">
        <f t="shared" si="1"/>
        <v>35.700000000000003</v>
      </c>
      <c r="AG49" s="94">
        <f t="shared" si="2"/>
        <v>33.15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13">MAX(B5:B49)</f>
        <v>35.5</v>
      </c>
      <c r="C50" s="13">
        <f t="shared" si="13"/>
        <v>34.1</v>
      </c>
      <c r="D50" s="13">
        <f t="shared" si="13"/>
        <v>35.700000000000003</v>
      </c>
      <c r="E50" s="13">
        <f t="shared" si="13"/>
        <v>35.1</v>
      </c>
      <c r="F50" s="13">
        <f t="shared" si="13"/>
        <v>35.700000000000003</v>
      </c>
      <c r="G50" s="13">
        <f t="shared" si="13"/>
        <v>33.5</v>
      </c>
      <c r="H50" s="13">
        <f t="shared" si="13"/>
        <v>29.6</v>
      </c>
      <c r="I50" s="13">
        <f t="shared" si="13"/>
        <v>29.8</v>
      </c>
      <c r="J50" s="13">
        <f t="shared" si="13"/>
        <v>32.200000000000003</v>
      </c>
      <c r="K50" s="13">
        <f t="shared" si="13"/>
        <v>33.5</v>
      </c>
      <c r="L50" s="13">
        <f t="shared" si="13"/>
        <v>32.1</v>
      </c>
      <c r="M50" s="13">
        <f t="shared" si="13"/>
        <v>34</v>
      </c>
      <c r="N50" s="13">
        <f t="shared" si="13"/>
        <v>34</v>
      </c>
      <c r="O50" s="13">
        <f t="shared" si="13"/>
        <v>34.700000000000003</v>
      </c>
      <c r="P50" s="13">
        <f t="shared" si="13"/>
        <v>34.700000000000003</v>
      </c>
      <c r="Q50" s="13">
        <f t="shared" si="13"/>
        <v>33.9</v>
      </c>
      <c r="R50" s="13">
        <f t="shared" si="13"/>
        <v>34.700000000000003</v>
      </c>
      <c r="S50" s="13">
        <f t="shared" si="13"/>
        <v>34.700000000000003</v>
      </c>
      <c r="T50" s="13">
        <f t="shared" si="13"/>
        <v>35.5</v>
      </c>
      <c r="U50" s="13">
        <f t="shared" si="13"/>
        <v>35.5</v>
      </c>
      <c r="V50" s="13">
        <f t="shared" si="13"/>
        <v>35.1</v>
      </c>
      <c r="W50" s="13">
        <f t="shared" si="13"/>
        <v>29.6</v>
      </c>
      <c r="X50" s="13">
        <f t="shared" si="13"/>
        <v>33.6</v>
      </c>
      <c r="Y50" s="13">
        <f t="shared" si="13"/>
        <v>34.799999999999997</v>
      </c>
      <c r="Z50" s="13">
        <f t="shared" si="13"/>
        <v>35.5</v>
      </c>
      <c r="AA50" s="13">
        <f t="shared" si="13"/>
        <v>34.799999999999997</v>
      </c>
      <c r="AB50" s="13">
        <f t="shared" si="13"/>
        <v>35.4</v>
      </c>
      <c r="AC50" s="13">
        <f t="shared" si="13"/>
        <v>33</v>
      </c>
      <c r="AD50" s="13">
        <f t="shared" si="13"/>
        <v>33.299999999999997</v>
      </c>
      <c r="AE50" s="13">
        <f t="shared" si="13"/>
        <v>34.299999999999997</v>
      </c>
      <c r="AF50" s="15">
        <f t="shared" si="13"/>
        <v>35.700000000000003</v>
      </c>
      <c r="AG50" s="94">
        <f>AVERAGE(AG5:AG49)</f>
        <v>30.531660919540236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  <c r="AJ51" t="s">
        <v>47</v>
      </c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116"/>
      <c r="AF52" s="52"/>
      <c r="AG52" s="51"/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I55" s="12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Z64" s="2" t="s">
        <v>47</v>
      </c>
      <c r="AH64" t="s">
        <v>47</v>
      </c>
    </row>
    <row r="66" spans="19:32" x14ac:dyDescent="0.2">
      <c r="S66" s="2" t="s">
        <v>47</v>
      </c>
      <c r="AA66" s="2" t="s">
        <v>47</v>
      </c>
    </row>
    <row r="67" spans="19:32" x14ac:dyDescent="0.2">
      <c r="U67" s="2" t="s">
        <v>47</v>
      </c>
      <c r="AF67" s="7" t="s">
        <v>47</v>
      </c>
    </row>
    <row r="68" spans="19:32" x14ac:dyDescent="0.2">
      <c r="W68" s="2" t="s">
        <v>47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45" t="s">
        <v>24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5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65"/>
      <c r="AF2" s="143"/>
      <c r="AG2" s="144"/>
    </row>
    <row r="3" spans="1:35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64">
        <f t="shared" si="0"/>
        <v>29</v>
      </c>
      <c r="AE3" s="166">
        <v>30</v>
      </c>
      <c r="AF3" s="46" t="s">
        <v>38</v>
      </c>
      <c r="AG3" s="60" t="s">
        <v>36</v>
      </c>
    </row>
    <row r="4" spans="1:35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64"/>
      <c r="AE4" s="166"/>
      <c r="AF4" s="46" t="s">
        <v>35</v>
      </c>
      <c r="AG4" s="60" t="s">
        <v>35</v>
      </c>
    </row>
    <row r="5" spans="1:35" s="5" customFormat="1" x14ac:dyDescent="0.2">
      <c r="A5" s="58" t="s">
        <v>40</v>
      </c>
      <c r="B5" s="126">
        <f>[1]Abril!$D$5</f>
        <v>19.5</v>
      </c>
      <c r="C5" s="126">
        <f>[1]Abril!$D$6</f>
        <v>21.4</v>
      </c>
      <c r="D5" s="126">
        <f>[1]Abril!$D$7</f>
        <v>22.7</v>
      </c>
      <c r="E5" s="126">
        <f>[1]Abril!$D$8</f>
        <v>22.5</v>
      </c>
      <c r="F5" s="126">
        <f>[1]Abril!$D$9</f>
        <v>22.7</v>
      </c>
      <c r="G5" s="126">
        <f>[1]Abril!$D$10</f>
        <v>22.9</v>
      </c>
      <c r="H5" s="126">
        <f>[1]Abril!$D$11</f>
        <v>21.1</v>
      </c>
      <c r="I5" s="126">
        <f>[1]Abril!$D$12</f>
        <v>20.6</v>
      </c>
      <c r="J5" s="126">
        <f>[1]Abril!$D$13</f>
        <v>16.3</v>
      </c>
      <c r="K5" s="126">
        <f>[1]Abril!$D$14</f>
        <v>18</v>
      </c>
      <c r="L5" s="126">
        <f>[1]Abril!$D$15</f>
        <v>17.899999999999999</v>
      </c>
      <c r="M5" s="126">
        <f>[1]Abril!$D$16</f>
        <v>19.399999999999999</v>
      </c>
      <c r="N5" s="126">
        <f>[1]Abril!$D$17</f>
        <v>22.8</v>
      </c>
      <c r="O5" s="126">
        <f>[1]Abril!$D$18</f>
        <v>22.7</v>
      </c>
      <c r="P5" s="126">
        <f>[1]Abril!$D$19</f>
        <v>21.2</v>
      </c>
      <c r="Q5" s="126">
        <f>[1]Abril!$D$20</f>
        <v>21.5</v>
      </c>
      <c r="R5" s="126">
        <f>[1]Abril!$D$21</f>
        <v>20.7</v>
      </c>
      <c r="S5" s="126">
        <f>[1]Abril!$D$22</f>
        <v>20.100000000000001</v>
      </c>
      <c r="T5" s="126">
        <f>[1]Abril!$D$23</f>
        <v>20.2</v>
      </c>
      <c r="U5" s="126">
        <f>[1]Abril!$D$24</f>
        <v>20.399999999999999</v>
      </c>
      <c r="V5" s="126">
        <f>[1]Abril!$D$25</f>
        <v>20.7</v>
      </c>
      <c r="W5" s="126">
        <f>[1]Abril!$D$26</f>
        <v>20.7</v>
      </c>
      <c r="X5" s="126">
        <f>[1]Abril!$D$27</f>
        <v>22.3</v>
      </c>
      <c r="Y5" s="126">
        <f>[1]Abril!$D$28</f>
        <v>21.1</v>
      </c>
      <c r="Z5" s="126">
        <f>[1]Abril!$D$29</f>
        <v>20.6</v>
      </c>
      <c r="AA5" s="126">
        <f>[1]Abril!$D$30</f>
        <v>20.8</v>
      </c>
      <c r="AB5" s="126">
        <f>[1]Abril!$D$31</f>
        <v>21.1</v>
      </c>
      <c r="AC5" s="126">
        <f>[1]Abril!$D$32</f>
        <v>21.7</v>
      </c>
      <c r="AD5" s="126">
        <f>[1]Abril!$D$33</f>
        <v>21.5</v>
      </c>
      <c r="AE5" s="126">
        <f>[1]Abril!$D$34</f>
        <v>20.5</v>
      </c>
      <c r="AF5" s="15">
        <f>MIN(B5:AE5)</f>
        <v>16.3</v>
      </c>
      <c r="AG5" s="94">
        <f>AVERAGE(B5:AE5)</f>
        <v>20.853333333333335</v>
      </c>
    </row>
    <row r="6" spans="1:35" x14ac:dyDescent="0.2">
      <c r="A6" s="58" t="s">
        <v>0</v>
      </c>
      <c r="B6" s="11">
        <f>[2]Abril!$D$5</f>
        <v>19.8</v>
      </c>
      <c r="C6" s="11">
        <f>[2]Abril!$D$6</f>
        <v>20.6</v>
      </c>
      <c r="D6" s="11">
        <f>[2]Abril!$D$7</f>
        <v>21</v>
      </c>
      <c r="E6" s="11">
        <f>[2]Abril!$D$8</f>
        <v>21</v>
      </c>
      <c r="F6" s="11">
        <f>[2]Abril!$D$9</f>
        <v>20.5</v>
      </c>
      <c r="G6" s="11">
        <f>[2]Abril!$D$10</f>
        <v>16.399999999999999</v>
      </c>
      <c r="H6" s="11">
        <f>[2]Abril!$D$11</f>
        <v>17.600000000000001</v>
      </c>
      <c r="I6" s="11">
        <f>[2]Abril!$D$12</f>
        <v>13.3</v>
      </c>
      <c r="J6" s="11">
        <f>[2]Abril!$D$13</f>
        <v>14.3</v>
      </c>
      <c r="K6" s="11">
        <f>[2]Abril!$D$14</f>
        <v>16.2</v>
      </c>
      <c r="L6" s="11">
        <f>[2]Abril!$D$15</f>
        <v>15.2</v>
      </c>
      <c r="M6" s="11">
        <f>[2]Abril!$D$16</f>
        <v>16.7</v>
      </c>
      <c r="N6" s="11">
        <f>[2]Abril!$D$17</f>
        <v>17.2</v>
      </c>
      <c r="O6" s="11">
        <f>[2]Abril!$D$18</f>
        <v>21.1</v>
      </c>
      <c r="P6" s="11">
        <f>[2]Abril!$D$19</f>
        <v>19.600000000000001</v>
      </c>
      <c r="Q6" s="11">
        <f>[2]Abril!$D$20</f>
        <v>20.2</v>
      </c>
      <c r="R6" s="11">
        <f>[2]Abril!$D$21</f>
        <v>19.399999999999999</v>
      </c>
      <c r="S6" s="11">
        <f>[2]Abril!$D$22</f>
        <v>16.600000000000001</v>
      </c>
      <c r="T6" s="11">
        <f>[2]Abril!$D$23</f>
        <v>19.399999999999999</v>
      </c>
      <c r="U6" s="11">
        <f>[2]Abril!$D$24</f>
        <v>20.9</v>
      </c>
      <c r="V6" s="11">
        <f>[2]Abril!$D$25</f>
        <v>19.5</v>
      </c>
      <c r="W6" s="11">
        <f>[2]Abril!$D$26</f>
        <v>18.2</v>
      </c>
      <c r="X6" s="11">
        <f>[2]Abril!$D$27</f>
        <v>18.600000000000001</v>
      </c>
      <c r="Y6" s="11">
        <f>[2]Abril!$D$28</f>
        <v>20.5</v>
      </c>
      <c r="Z6" s="11">
        <f>[2]Abril!$D$29</f>
        <v>19.8</v>
      </c>
      <c r="AA6" s="11">
        <f>[2]Abril!$D$30</f>
        <v>20.8</v>
      </c>
      <c r="AB6" s="11">
        <f>[2]Abril!$D$31</f>
        <v>20.6</v>
      </c>
      <c r="AC6" s="11">
        <f>[2]Abril!$D$32</f>
        <v>20.2</v>
      </c>
      <c r="AD6" s="11">
        <f>[2]Abril!$D$33</f>
        <v>14.8</v>
      </c>
      <c r="AE6" s="11">
        <f>[2]Abril!$D$34</f>
        <v>18.600000000000001</v>
      </c>
      <c r="AF6" s="15">
        <f>MIN(B6:AE6)</f>
        <v>13.3</v>
      </c>
      <c r="AG6" s="94">
        <f>AVERAGE(B6:AE6)</f>
        <v>18.62</v>
      </c>
    </row>
    <row r="7" spans="1:35" x14ac:dyDescent="0.2">
      <c r="A7" s="58" t="s">
        <v>104</v>
      </c>
      <c r="B7" s="11">
        <f>[3]Abril!$D$5</f>
        <v>21</v>
      </c>
      <c r="C7" s="11">
        <f>[3]Abril!$D$6</f>
        <v>22.8</v>
      </c>
      <c r="D7" s="11">
        <f>[3]Abril!$D$7</f>
        <v>22.2</v>
      </c>
      <c r="E7" s="11">
        <f>[3]Abril!$D$8</f>
        <v>22.2</v>
      </c>
      <c r="F7" s="11">
        <f>[3]Abril!$D$9</f>
        <v>22.3</v>
      </c>
      <c r="G7" s="11">
        <f>[3]Abril!$D$10</f>
        <v>19.899999999999999</v>
      </c>
      <c r="H7" s="11">
        <f>[3]Abril!$D$11</f>
        <v>19.100000000000001</v>
      </c>
      <c r="I7" s="11">
        <f>[3]Abril!$D$12</f>
        <v>17.399999999999999</v>
      </c>
      <c r="J7" s="11">
        <f>[3]Abril!$D$13</f>
        <v>16.3</v>
      </c>
      <c r="K7" s="11">
        <f>[3]Abril!$D$14</f>
        <v>18.7</v>
      </c>
      <c r="L7" s="11">
        <f>[3]Abril!$D$15</f>
        <v>18.7</v>
      </c>
      <c r="M7" s="11">
        <f>[3]Abril!$D$16</f>
        <v>18.600000000000001</v>
      </c>
      <c r="N7" s="11">
        <f>[3]Abril!$D$17</f>
        <v>20.7</v>
      </c>
      <c r="O7" s="11">
        <f>[3]Abril!$D$18</f>
        <v>21.5</v>
      </c>
      <c r="P7" s="11">
        <f>[3]Abril!$D$19</f>
        <v>22</v>
      </c>
      <c r="Q7" s="11">
        <f>[3]Abril!$D$20</f>
        <v>20.8</v>
      </c>
      <c r="R7" s="11">
        <f>[3]Abril!$D$21</f>
        <v>20.3</v>
      </c>
      <c r="S7" s="11">
        <f>[3]Abril!$D$22</f>
        <v>19.3</v>
      </c>
      <c r="T7" s="11">
        <f>[3]Abril!$D$23</f>
        <v>20.6</v>
      </c>
      <c r="U7" s="11">
        <f>[3]Abril!$D$24</f>
        <v>21.8</v>
      </c>
      <c r="V7" s="11">
        <f>[3]Abril!$D$25</f>
        <v>20.9</v>
      </c>
      <c r="W7" s="11">
        <f>[3]Abril!$D$26</f>
        <v>19.8</v>
      </c>
      <c r="X7" s="11">
        <f>[3]Abril!$D$27</f>
        <v>21</v>
      </c>
      <c r="Y7" s="11">
        <f>[3]Abril!$D$28</f>
        <v>21.3</v>
      </c>
      <c r="Z7" s="11">
        <f>[3]Abril!$D$29</f>
        <v>21.7</v>
      </c>
      <c r="AA7" s="11">
        <f>[3]Abril!$D$30</f>
        <v>21.1</v>
      </c>
      <c r="AB7" s="11">
        <f>[3]Abril!$D$31</f>
        <v>20.9</v>
      </c>
      <c r="AC7" s="11">
        <f>[3]Abril!$D$32</f>
        <v>20.6</v>
      </c>
      <c r="AD7" s="11">
        <f>[3]Abril!$D$33</f>
        <v>19.600000000000001</v>
      </c>
      <c r="AE7" s="11">
        <f>[3]Abril!$D$34</f>
        <v>19.3</v>
      </c>
      <c r="AF7" s="15">
        <f>MIN(B7:AE7)</f>
        <v>16.3</v>
      </c>
      <c r="AG7" s="94">
        <f>AVERAGE(B7:AE7)</f>
        <v>20.413333333333334</v>
      </c>
    </row>
    <row r="8" spans="1:35" x14ac:dyDescent="0.2">
      <c r="A8" s="58" t="s">
        <v>1</v>
      </c>
      <c r="B8" s="11">
        <f>[4]Abril!$D$5</f>
        <v>23.9</v>
      </c>
      <c r="C8" s="11">
        <f>[4]Abril!$D$6</f>
        <v>24.8</v>
      </c>
      <c r="D8" s="11">
        <f>[4]Abril!$D$7</f>
        <v>23</v>
      </c>
      <c r="E8" s="11">
        <f>[4]Abril!$D$8</f>
        <v>23.2</v>
      </c>
      <c r="F8" s="11">
        <f>[4]Abril!$D$9</f>
        <v>22.7</v>
      </c>
      <c r="G8" s="11">
        <f>[4]Abril!$D$10</f>
        <v>19.7</v>
      </c>
      <c r="H8" s="11">
        <f>[4]Abril!$D$11</f>
        <v>20.2</v>
      </c>
      <c r="I8" s="11">
        <f>[4]Abril!$D$12</f>
        <v>16.600000000000001</v>
      </c>
      <c r="J8" s="11">
        <f>[4]Abril!$D$13</f>
        <v>16.2</v>
      </c>
      <c r="K8" s="11">
        <f>[4]Abril!$D$14</f>
        <v>19.899999999999999</v>
      </c>
      <c r="L8" s="11">
        <f>[4]Abril!$D$15</f>
        <v>22.4</v>
      </c>
      <c r="M8" s="11">
        <f>[4]Abril!$D$16</f>
        <v>22.4</v>
      </c>
      <c r="N8" s="11">
        <f>[4]Abril!$D$17</f>
        <v>23</v>
      </c>
      <c r="O8" s="11">
        <f>[4]Abril!$D$18</f>
        <v>24.3</v>
      </c>
      <c r="P8" s="11">
        <f>[4]Abril!$D$19</f>
        <v>24.4</v>
      </c>
      <c r="Q8" s="11">
        <f>[4]Abril!$D$20</f>
        <v>24.3</v>
      </c>
      <c r="R8" s="11">
        <f>[4]Abril!$D$21</f>
        <v>23.5</v>
      </c>
      <c r="S8" s="11">
        <f>[4]Abril!$D$22</f>
        <v>23.7</v>
      </c>
      <c r="T8" s="11">
        <f>[4]Abril!$D$23</f>
        <v>24.7</v>
      </c>
      <c r="U8" s="11">
        <f>[4]Abril!$D$24</f>
        <v>24.1</v>
      </c>
      <c r="V8" s="11">
        <f>[4]Abril!$D$25</f>
        <v>23</v>
      </c>
      <c r="W8" s="11">
        <f>[4]Abril!$D$26</f>
        <v>22.2</v>
      </c>
      <c r="X8" s="11">
        <f>[4]Abril!$D$27</f>
        <v>23.8</v>
      </c>
      <c r="Y8" s="11">
        <f>[4]Abril!$D$28</f>
        <v>23.1</v>
      </c>
      <c r="Z8" s="11">
        <f>[4]Abril!$D$29</f>
        <v>24.3</v>
      </c>
      <c r="AA8" s="11">
        <f>[4]Abril!$D$30</f>
        <v>24.4</v>
      </c>
      <c r="AB8" s="11">
        <f>[4]Abril!$D$31</f>
        <v>23.5</v>
      </c>
      <c r="AC8" s="11">
        <f>[4]Abril!$D$32</f>
        <v>23.6</v>
      </c>
      <c r="AD8" s="11">
        <f>[4]Abril!$D$33</f>
        <v>22.1</v>
      </c>
      <c r="AE8" s="11">
        <f>[4]Abril!$D$34</f>
        <v>22.6</v>
      </c>
      <c r="AF8" s="15">
        <f>MIN(B8:AE8)</f>
        <v>16.2</v>
      </c>
      <c r="AG8" s="94">
        <f>AVERAGE(B8:AE8)</f>
        <v>22.653333333333332</v>
      </c>
    </row>
    <row r="9" spans="1:35" x14ac:dyDescent="0.2">
      <c r="A9" s="58" t="s">
        <v>167</v>
      </c>
      <c r="B9" s="11">
        <f>[5]Abril!$D$5</f>
        <v>19.899999999999999</v>
      </c>
      <c r="C9" s="11">
        <f>[5]Abril!$D$6</f>
        <v>19.899999999999999</v>
      </c>
      <c r="D9" s="11">
        <f>[5]Abril!$D$7</f>
        <v>20.7</v>
      </c>
      <c r="E9" s="11">
        <f>[5]Abril!$D$8</f>
        <v>21.3</v>
      </c>
      <c r="F9" s="11">
        <f>[5]Abril!$D$9</f>
        <v>17.8</v>
      </c>
      <c r="G9" s="11">
        <f>[5]Abril!$D$10</f>
        <v>14.8</v>
      </c>
      <c r="H9" s="11">
        <f>[5]Abril!$D$11</f>
        <v>15.2</v>
      </c>
      <c r="I9" s="11">
        <f>[5]Abril!$D$12</f>
        <v>15.2</v>
      </c>
      <c r="J9" s="11">
        <f>[5]Abril!$D$13</f>
        <v>15.6</v>
      </c>
      <c r="K9" s="11">
        <f>[5]Abril!$D$14</f>
        <v>16.100000000000001</v>
      </c>
      <c r="L9" s="11">
        <f>[5]Abril!$D$15</f>
        <v>18.600000000000001</v>
      </c>
      <c r="M9" s="11">
        <f>[5]Abril!$D$16</f>
        <v>18.100000000000001</v>
      </c>
      <c r="N9" s="11">
        <f>[5]Abril!$D$17</f>
        <v>20.7</v>
      </c>
      <c r="O9" s="11">
        <f>[5]Abril!$D$18</f>
        <v>20.399999999999999</v>
      </c>
      <c r="P9" s="11">
        <f>[5]Abril!$D$19</f>
        <v>20.399999999999999</v>
      </c>
      <c r="Q9" s="11">
        <f>[5]Abril!$D$20</f>
        <v>21.2</v>
      </c>
      <c r="R9" s="11">
        <f>[5]Abril!$D$21</f>
        <v>18.399999999999999</v>
      </c>
      <c r="S9" s="11">
        <f>[5]Abril!$D$22</f>
        <v>17.5</v>
      </c>
      <c r="T9" s="11">
        <f>[5]Abril!$D$23</f>
        <v>21.1</v>
      </c>
      <c r="U9" s="11">
        <f>[5]Abril!$D$24</f>
        <v>21.8</v>
      </c>
      <c r="V9" s="11">
        <f>[5]Abril!$D$25</f>
        <v>18.100000000000001</v>
      </c>
      <c r="W9" s="11">
        <f>[5]Abril!$D$26</f>
        <v>17.8</v>
      </c>
      <c r="X9" s="11">
        <f>[5]Abril!$D$27</f>
        <v>18.7</v>
      </c>
      <c r="Y9" s="11">
        <f>[5]Abril!$D$28</f>
        <v>20.399999999999999</v>
      </c>
      <c r="Z9" s="11">
        <f>[5]Abril!$D$29</f>
        <v>21.4</v>
      </c>
      <c r="AA9" s="11">
        <f>[5]Abril!$D$30</f>
        <v>21.8</v>
      </c>
      <c r="AB9" s="11">
        <f>[5]Abril!$D$31</f>
        <v>20.6</v>
      </c>
      <c r="AC9" s="11">
        <f>[5]Abril!$D$32</f>
        <v>18.600000000000001</v>
      </c>
      <c r="AD9" s="11">
        <f>[5]Abril!$D$33</f>
        <v>16</v>
      </c>
      <c r="AE9" s="11">
        <f>[5]Abril!$D$34</f>
        <v>19.899999999999999</v>
      </c>
      <c r="AF9" s="15">
        <f>MIN(B9:AE9)</f>
        <v>14.8</v>
      </c>
      <c r="AG9" s="94">
        <f>AVERAGE(B9:AE9)</f>
        <v>18.93333333333333</v>
      </c>
    </row>
    <row r="10" spans="1:35" x14ac:dyDescent="0.2">
      <c r="A10" s="58" t="s">
        <v>111</v>
      </c>
      <c r="B10" s="11" t="str">
        <f>[6]Abril!$D$5</f>
        <v>*</v>
      </c>
      <c r="C10" s="11" t="str">
        <f>[6]Abril!$D$6</f>
        <v>*</v>
      </c>
      <c r="D10" s="11" t="str">
        <f>[6]Abril!$D$7</f>
        <v>*</v>
      </c>
      <c r="E10" s="11" t="str">
        <f>[6]Abril!$D$8</f>
        <v>*</v>
      </c>
      <c r="F10" s="11" t="str">
        <f>[6]Abril!$D$9</f>
        <v>*</v>
      </c>
      <c r="G10" s="11" t="str">
        <f>[6]Abril!$D$10</f>
        <v>*</v>
      </c>
      <c r="H10" s="11" t="str">
        <f>[6]Abril!$D$11</f>
        <v>*</v>
      </c>
      <c r="I10" s="11" t="str">
        <f>[6]Abril!$D$12</f>
        <v>*</v>
      </c>
      <c r="J10" s="11" t="str">
        <f>[6]Abril!$D$13</f>
        <v>*</v>
      </c>
      <c r="K10" s="11" t="str">
        <f>[6]Abril!$D$14</f>
        <v>*</v>
      </c>
      <c r="L10" s="11" t="str">
        <f>[6]Abril!$D$15</f>
        <v>*</v>
      </c>
      <c r="M10" s="11" t="str">
        <f>[6]Abril!$D$16</f>
        <v>*</v>
      </c>
      <c r="N10" s="11" t="str">
        <f>[6]Abril!$D$17</f>
        <v>*</v>
      </c>
      <c r="O10" s="11" t="str">
        <f>[6]Abril!$D$18</f>
        <v>*</v>
      </c>
      <c r="P10" s="11" t="str">
        <f>[6]Abril!$D$19</f>
        <v>*</v>
      </c>
      <c r="Q10" s="11" t="str">
        <f>[6]Abril!$D$20</f>
        <v>*</v>
      </c>
      <c r="R10" s="11" t="str">
        <f>[6]Abril!$D$21</f>
        <v>*</v>
      </c>
      <c r="S10" s="11" t="str">
        <f>[6]Abril!$D$22</f>
        <v>*</v>
      </c>
      <c r="T10" s="11" t="str">
        <f>[6]Abril!$D$23</f>
        <v>*</v>
      </c>
      <c r="U10" s="11" t="str">
        <f>[6]Abril!$D$24</f>
        <v>*</v>
      </c>
      <c r="V10" s="11" t="str">
        <f>[6]Abril!$D$25</f>
        <v>*</v>
      </c>
      <c r="W10" s="11" t="str">
        <f>[6]Abril!$D$26</f>
        <v>*</v>
      </c>
      <c r="X10" s="11" t="str">
        <f>[6]Abril!$D$27</f>
        <v>*</v>
      </c>
      <c r="Y10" s="11" t="str">
        <f>[6]Abril!$D$28</f>
        <v>*</v>
      </c>
      <c r="Z10" s="11" t="str">
        <f>[6]Abril!$D$29</f>
        <v>*</v>
      </c>
      <c r="AA10" s="11" t="str">
        <f>[6]Abril!$D$30</f>
        <v>*</v>
      </c>
      <c r="AB10" s="11" t="str">
        <f>[6]Abril!$D$31</f>
        <v>*</v>
      </c>
      <c r="AC10" s="11" t="str">
        <f>[6]Abril!$D$32</f>
        <v>*</v>
      </c>
      <c r="AD10" s="11" t="str">
        <f>[6]Abril!$D$33</f>
        <v>*</v>
      </c>
      <c r="AE10" s="11" t="str">
        <f>[6]Abril!$D$34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[7]Abril!$D$5</f>
        <v>24.2</v>
      </c>
      <c r="C11" s="11">
        <f>[7]Abril!$D$6</f>
        <v>23</v>
      </c>
      <c r="D11" s="11">
        <f>[7]Abril!$D$7</f>
        <v>24.4</v>
      </c>
      <c r="E11" s="11">
        <f>[7]Abril!$D$8</f>
        <v>24</v>
      </c>
      <c r="F11" s="11">
        <f>[7]Abril!$D$9</f>
        <v>25.4</v>
      </c>
      <c r="G11" s="11">
        <f>[7]Abril!$D$10</f>
        <v>22.6</v>
      </c>
      <c r="H11" s="11">
        <f>[7]Abril!$D$11</f>
        <v>22.7</v>
      </c>
      <c r="I11" s="11">
        <f>[7]Abril!$D$12</f>
        <v>20.399999999999999</v>
      </c>
      <c r="J11" s="11">
        <f>[7]Abril!$D$13</f>
        <v>20.9</v>
      </c>
      <c r="K11" s="11">
        <f>[7]Abril!$D$14</f>
        <v>23.5</v>
      </c>
      <c r="L11" s="11">
        <f>[7]Abril!$D$15</f>
        <v>23</v>
      </c>
      <c r="M11" s="11">
        <f>[7]Abril!$D$16</f>
        <v>22.3</v>
      </c>
      <c r="N11" s="11">
        <f>[7]Abril!$D$17</f>
        <v>26.4</v>
      </c>
      <c r="O11" s="11">
        <f>[7]Abril!$D$18</f>
        <v>26.2</v>
      </c>
      <c r="P11" s="11">
        <f>[7]Abril!$D$19</f>
        <v>27.7</v>
      </c>
      <c r="Q11" s="11">
        <f>[7]Abril!$D$20</f>
        <v>26.7</v>
      </c>
      <c r="R11" s="11">
        <f>[7]Abril!$D$21</f>
        <v>25.9</v>
      </c>
      <c r="S11" s="11">
        <f>[7]Abril!$D$22</f>
        <v>25.5</v>
      </c>
      <c r="T11" s="11">
        <f>[7]Abril!$D$23</f>
        <v>25.6</v>
      </c>
      <c r="U11" s="11">
        <f>[7]Abril!$D$24</f>
        <v>28.1</v>
      </c>
      <c r="V11" s="11">
        <f>[7]Abril!$D$25</f>
        <v>30</v>
      </c>
      <c r="W11" s="11" t="str">
        <f>[7]Abril!$D$26</f>
        <v>*</v>
      </c>
      <c r="X11" s="11">
        <f>[7]Abril!$D$27</f>
        <v>26.3</v>
      </c>
      <c r="Y11" s="11">
        <f>[7]Abril!$D$28</f>
        <v>27.8</v>
      </c>
      <c r="Z11" s="11">
        <f>[7]Abril!$D$29</f>
        <v>28</v>
      </c>
      <c r="AA11" s="11">
        <f>[7]Abril!$D$30</f>
        <v>31.6</v>
      </c>
      <c r="AB11" s="11">
        <f>[7]Abril!$D$31</f>
        <v>26.9</v>
      </c>
      <c r="AC11" s="11">
        <f>[7]Abril!$D$32</f>
        <v>21</v>
      </c>
      <c r="AD11" s="11">
        <f>[7]Abril!$D$33</f>
        <v>20.100000000000001</v>
      </c>
      <c r="AE11" s="11">
        <f>[7]Abril!$D$34</f>
        <v>20.399999999999999</v>
      </c>
      <c r="AF11" s="15">
        <f t="shared" ref="AF11:AF49" si="1">MIN(B11:AE11)</f>
        <v>20.100000000000001</v>
      </c>
      <c r="AG11" s="94">
        <f t="shared" ref="AG11:AG49" si="2">AVERAGE(B11:AE11)</f>
        <v>24.848275862068963</v>
      </c>
    </row>
    <row r="12" spans="1:35" x14ac:dyDescent="0.2">
      <c r="A12" s="58" t="s">
        <v>41</v>
      </c>
      <c r="B12" s="11">
        <f>[8]Abril!$D$5</f>
        <v>20.9</v>
      </c>
      <c r="C12" s="11">
        <f>[8]Abril!$D$6</f>
        <v>22</v>
      </c>
      <c r="D12" s="11">
        <f>[8]Abril!$D$7</f>
        <v>22.6</v>
      </c>
      <c r="E12" s="11">
        <f>[8]Abril!$D$8</f>
        <v>23</v>
      </c>
      <c r="F12" s="11">
        <f>[8]Abril!$D$9</f>
        <v>19</v>
      </c>
      <c r="G12" s="11">
        <f>[8]Abril!$D$10</f>
        <v>16.7</v>
      </c>
      <c r="H12" s="11">
        <f>[8]Abril!$D$11</f>
        <v>15.4</v>
      </c>
      <c r="I12" s="11">
        <f>[8]Abril!$D$12</f>
        <v>13.5</v>
      </c>
      <c r="J12" s="11">
        <f>[8]Abril!$D$13</f>
        <v>13.6</v>
      </c>
      <c r="K12" s="11">
        <f>[8]Abril!$D$14</f>
        <v>16.3</v>
      </c>
      <c r="L12" s="11">
        <f>[8]Abril!$D$15</f>
        <v>18.899999999999999</v>
      </c>
      <c r="M12" s="11">
        <f>[8]Abril!$D$16</f>
        <v>17.899999999999999</v>
      </c>
      <c r="N12" s="11">
        <f>[8]Abril!$D$17</f>
        <v>18.600000000000001</v>
      </c>
      <c r="O12" s="11">
        <f>[8]Abril!$D$18</f>
        <v>20.2</v>
      </c>
      <c r="P12" s="11">
        <f>[8]Abril!$D$19</f>
        <v>20.6</v>
      </c>
      <c r="Q12" s="11">
        <f>[8]Abril!$D$20</f>
        <v>22.4</v>
      </c>
      <c r="R12" s="11">
        <f>[8]Abril!$D$21</f>
        <v>20.7</v>
      </c>
      <c r="S12" s="11">
        <f>[8]Abril!$D$22</f>
        <v>19.399999999999999</v>
      </c>
      <c r="T12" s="11">
        <f>[8]Abril!$D$23</f>
        <v>20.9</v>
      </c>
      <c r="U12" s="11">
        <f>[8]Abril!$D$24</f>
        <v>22.6</v>
      </c>
      <c r="V12" s="11">
        <f>[8]Abril!$D$25</f>
        <v>20.6</v>
      </c>
      <c r="W12" s="11">
        <f>[8]Abril!$D$26</f>
        <v>20.6</v>
      </c>
      <c r="X12" s="11">
        <f>[8]Abril!$D$27</f>
        <v>21</v>
      </c>
      <c r="Y12" s="11">
        <f>[8]Abril!$D$28</f>
        <v>21.1</v>
      </c>
      <c r="Z12" s="11">
        <f>[8]Abril!$D$29</f>
        <v>21.3</v>
      </c>
      <c r="AA12" s="11">
        <f>[8]Abril!$D$30</f>
        <v>22.4</v>
      </c>
      <c r="AB12" s="11">
        <f>[8]Abril!$D$31</f>
        <v>22.6</v>
      </c>
      <c r="AC12" s="11">
        <f>[8]Abril!$D$32</f>
        <v>20.3</v>
      </c>
      <c r="AD12" s="11">
        <f>[8]Abril!$D$33</f>
        <v>17</v>
      </c>
      <c r="AE12" s="11">
        <f>[8]Abril!$D$34</f>
        <v>20.8</v>
      </c>
      <c r="AF12" s="15">
        <f t="shared" si="1"/>
        <v>13.5</v>
      </c>
      <c r="AG12" s="94">
        <f t="shared" si="2"/>
        <v>19.763333333333332</v>
      </c>
    </row>
    <row r="13" spans="1:35" x14ac:dyDescent="0.2">
      <c r="A13" s="58" t="s">
        <v>114</v>
      </c>
      <c r="B13" s="11" t="str">
        <f>[9]Abril!$D$5</f>
        <v>*</v>
      </c>
      <c r="C13" s="11" t="str">
        <f>[9]Abril!$D$6</f>
        <v>*</v>
      </c>
      <c r="D13" s="11" t="str">
        <f>[9]Abril!$D$7</f>
        <v>*</v>
      </c>
      <c r="E13" s="11" t="str">
        <f>[9]Abril!$D$8</f>
        <v>*</v>
      </c>
      <c r="F13" s="11" t="str">
        <f>[9]Abril!$D$9</f>
        <v>*</v>
      </c>
      <c r="G13" s="11" t="str">
        <f>[9]Abril!$D$10</f>
        <v>*</v>
      </c>
      <c r="H13" s="11" t="str">
        <f>[9]Abril!$D$11</f>
        <v>*</v>
      </c>
      <c r="I13" s="11" t="str">
        <f>[9]Abril!$D$12</f>
        <v>*</v>
      </c>
      <c r="J13" s="11" t="str">
        <f>[9]Abril!$D$13</f>
        <v>*</v>
      </c>
      <c r="K13" s="11" t="str">
        <f>[9]Abril!$D$14</f>
        <v>*</v>
      </c>
      <c r="L13" s="11" t="str">
        <f>[9]Abril!$D$15</f>
        <v>*</v>
      </c>
      <c r="M13" s="11" t="str">
        <f>[9]Abril!$D$16</f>
        <v>*</v>
      </c>
      <c r="N13" s="11" t="str">
        <f>[9]Abril!$D$17</f>
        <v>*</v>
      </c>
      <c r="O13" s="11" t="str">
        <f>[9]Abril!$D$18</f>
        <v>*</v>
      </c>
      <c r="P13" s="11" t="str">
        <f>[9]Abril!$D$19</f>
        <v>*</v>
      </c>
      <c r="Q13" s="11" t="str">
        <f>[9]Abril!$D$20</f>
        <v>*</v>
      </c>
      <c r="R13" s="11" t="str">
        <f>[9]Abril!$D$21</f>
        <v>*</v>
      </c>
      <c r="S13" s="11" t="str">
        <f>[9]Abril!$D$22</f>
        <v>*</v>
      </c>
      <c r="T13" s="11" t="str">
        <f>[9]Abril!$D$23</f>
        <v>*</v>
      </c>
      <c r="U13" s="11" t="str">
        <f>[9]Abril!$D$24</f>
        <v>*</v>
      </c>
      <c r="V13" s="11" t="str">
        <f>[9]Abril!$D$25</f>
        <v>*</v>
      </c>
      <c r="W13" s="11" t="str">
        <f>[9]Abril!$D$26</f>
        <v>*</v>
      </c>
      <c r="X13" s="11" t="str">
        <f>[9]Abril!$D$27</f>
        <v>*</v>
      </c>
      <c r="Y13" s="11" t="str">
        <f>[9]Abril!$D$28</f>
        <v>*</v>
      </c>
      <c r="Z13" s="11" t="str">
        <f>[9]Abril!$D$29</f>
        <v>*</v>
      </c>
      <c r="AA13" s="11" t="str">
        <f>[9]Abril!$D$30</f>
        <v>*</v>
      </c>
      <c r="AB13" s="11" t="str">
        <f>[9]Abril!$D$31</f>
        <v>*</v>
      </c>
      <c r="AC13" s="11" t="str">
        <f>[9]Abril!$D$32</f>
        <v>*</v>
      </c>
      <c r="AD13" s="11" t="str">
        <f>[9]Abril!$D$33</f>
        <v>*</v>
      </c>
      <c r="AE13" s="11" t="str">
        <f>[9]Abril!$D$34</f>
        <v>*</v>
      </c>
      <c r="AF13" s="14" t="s">
        <v>226</v>
      </c>
      <c r="AG13" s="112" t="s">
        <v>226</v>
      </c>
    </row>
    <row r="14" spans="1:35" x14ac:dyDescent="0.2">
      <c r="A14" s="58" t="s">
        <v>118</v>
      </c>
      <c r="B14" s="11">
        <f>[10]Abril!$D$5</f>
        <v>18.899999999999999</v>
      </c>
      <c r="C14" s="11">
        <f>[10]Abril!$D$6</f>
        <v>19</v>
      </c>
      <c r="D14" s="11">
        <f>[10]Abril!$D$7</f>
        <v>22</v>
      </c>
      <c r="E14" s="11">
        <f>[10]Abril!$D$8</f>
        <v>21.6</v>
      </c>
      <c r="F14" s="11">
        <f>[10]Abril!$D$9</f>
        <v>21.9</v>
      </c>
      <c r="G14" s="11">
        <f>[10]Abril!$D$10</f>
        <v>22.7</v>
      </c>
      <c r="H14" s="11">
        <f>[10]Abril!$D$11</f>
        <v>20.8</v>
      </c>
      <c r="I14" s="11">
        <f>[10]Abril!$D$12</f>
        <v>19.2</v>
      </c>
      <c r="J14" s="11">
        <f>[10]Abril!$D$13</f>
        <v>16</v>
      </c>
      <c r="K14" s="11">
        <f>[10]Abril!$D$14</f>
        <v>17.3</v>
      </c>
      <c r="L14" s="11">
        <f>[10]Abril!$D$15</f>
        <v>17.8</v>
      </c>
      <c r="M14" s="11">
        <f>[10]Abril!$D$16</f>
        <v>17.600000000000001</v>
      </c>
      <c r="N14" s="11">
        <f>[10]Abril!$D$17</f>
        <v>21.6</v>
      </c>
      <c r="O14" s="11">
        <f>[10]Abril!$D$18</f>
        <v>22.2</v>
      </c>
      <c r="P14" s="11">
        <f>[10]Abril!$D$19</f>
        <v>21.5</v>
      </c>
      <c r="Q14" s="11">
        <f>[10]Abril!$D$20</f>
        <v>20.6</v>
      </c>
      <c r="R14" s="11">
        <f>[10]Abril!$D$21</f>
        <v>20.5</v>
      </c>
      <c r="S14" s="11">
        <f>[10]Abril!$D$22</f>
        <v>17.600000000000001</v>
      </c>
      <c r="T14" s="11">
        <f>[10]Abril!$D$23</f>
        <v>18.2</v>
      </c>
      <c r="U14" s="11">
        <f>[10]Abril!$D$24</f>
        <v>18.7</v>
      </c>
      <c r="V14" s="11">
        <f>[10]Abril!$D$25</f>
        <v>19.600000000000001</v>
      </c>
      <c r="W14" s="11">
        <f>[10]Abril!$D$26</f>
        <v>20.7</v>
      </c>
      <c r="X14" s="11">
        <f>[10]Abril!$D$27</f>
        <v>19.399999999999999</v>
      </c>
      <c r="Y14" s="11">
        <f>[10]Abril!$D$28</f>
        <v>20.7</v>
      </c>
      <c r="Z14" s="11">
        <f>[10]Abril!$D$29</f>
        <v>21.2</v>
      </c>
      <c r="AA14" s="11">
        <f>[10]Abril!$D$30</f>
        <v>20.399999999999999</v>
      </c>
      <c r="AB14" s="11">
        <f>[10]Abril!$D$31</f>
        <v>20.8</v>
      </c>
      <c r="AC14" s="11">
        <f>[10]Abril!$D$32</f>
        <v>20.6</v>
      </c>
      <c r="AD14" s="11">
        <f>[10]Abril!$D$33</f>
        <v>18.399999999999999</v>
      </c>
      <c r="AE14" s="11">
        <f>[10]Abril!$D$34</f>
        <v>18.2</v>
      </c>
      <c r="AF14" s="15">
        <f t="shared" ref="AF14:AF15" si="3">MIN(B14:AE14)</f>
        <v>16</v>
      </c>
      <c r="AG14" s="94">
        <f t="shared" ref="AG14:AG15" si="4">AVERAGE(B14:AE14)</f>
        <v>19.856666666666669</v>
      </c>
      <c r="AI14" t="s">
        <v>47</v>
      </c>
    </row>
    <row r="15" spans="1:35" x14ac:dyDescent="0.2">
      <c r="A15" s="58" t="s">
        <v>121</v>
      </c>
      <c r="B15" s="11">
        <f>[11]Abril!$D$5</f>
        <v>20.6</v>
      </c>
      <c r="C15" s="11">
        <f>[11]Abril!$D$6</f>
        <v>22.1</v>
      </c>
      <c r="D15" s="11">
        <f>[11]Abril!$D$7</f>
        <v>21.2</v>
      </c>
      <c r="E15" s="11">
        <f>[11]Abril!$D$8</f>
        <v>21.7</v>
      </c>
      <c r="F15" s="11">
        <f>[11]Abril!$D$9</f>
        <v>19.3</v>
      </c>
      <c r="G15" s="11">
        <f>[11]Abril!$D$10</f>
        <v>16.7</v>
      </c>
      <c r="H15" s="11">
        <f>[11]Abril!$D$11</f>
        <v>17.5</v>
      </c>
      <c r="I15" s="11">
        <f>[11]Abril!$D$12</f>
        <v>14.1</v>
      </c>
      <c r="J15" s="11">
        <f>[11]Abril!$D$13</f>
        <v>15.1</v>
      </c>
      <c r="K15" s="11">
        <f>[11]Abril!$D$14</f>
        <v>18.600000000000001</v>
      </c>
      <c r="L15" s="11">
        <f>[11]Abril!$D$15</f>
        <v>18.2</v>
      </c>
      <c r="M15" s="11">
        <f>[11]Abril!$D$16</f>
        <v>16.8</v>
      </c>
      <c r="N15" s="11">
        <f>[11]Abril!$D$17</f>
        <v>17.7</v>
      </c>
      <c r="O15" s="11">
        <f>[11]Abril!$D$18</f>
        <v>21.3</v>
      </c>
      <c r="P15" s="11">
        <f>[11]Abril!$D$19</f>
        <v>21.2</v>
      </c>
      <c r="Q15" s="11">
        <f>[11]Abril!$D$20</f>
        <v>20.399999999999999</v>
      </c>
      <c r="R15" s="11">
        <f>[11]Abril!$D$21</f>
        <v>19.5</v>
      </c>
      <c r="S15" s="11">
        <f>[11]Abril!$D$22</f>
        <v>16.899999999999999</v>
      </c>
      <c r="T15" s="11">
        <f>[11]Abril!$D$23</f>
        <v>24.5</v>
      </c>
      <c r="U15" s="11">
        <f>[11]Abril!$D$24</f>
        <v>25.7</v>
      </c>
      <c r="V15" s="11">
        <f>[11]Abril!$D$25</f>
        <v>22.9</v>
      </c>
      <c r="W15" s="11">
        <f>[11]Abril!$D$26</f>
        <v>21.3</v>
      </c>
      <c r="X15" s="11">
        <f>[11]Abril!$D$27</f>
        <v>19.899999999999999</v>
      </c>
      <c r="Y15" s="11">
        <f>[11]Abril!$D$28</f>
        <v>21.6</v>
      </c>
      <c r="Z15" s="11">
        <f>[11]Abril!$D$29</f>
        <v>25.8</v>
      </c>
      <c r="AA15" s="11">
        <f>[11]Abril!$D$30</f>
        <v>21.4</v>
      </c>
      <c r="AB15" s="11">
        <f>[11]Abril!$D$31</f>
        <v>22.6</v>
      </c>
      <c r="AC15" s="11">
        <f>[11]Abril!$D$32</f>
        <v>21.3</v>
      </c>
      <c r="AD15" s="11">
        <f>[11]Abril!$D$33</f>
        <v>18.2</v>
      </c>
      <c r="AE15" s="11">
        <f>[11]Abril!$D$34</f>
        <v>21.3</v>
      </c>
      <c r="AF15" s="15">
        <f t="shared" si="3"/>
        <v>14.1</v>
      </c>
      <c r="AG15" s="94">
        <f t="shared" si="4"/>
        <v>20.179999999999996</v>
      </c>
    </row>
    <row r="16" spans="1:35" x14ac:dyDescent="0.2">
      <c r="A16" s="58" t="s">
        <v>168</v>
      </c>
      <c r="B16" s="11" t="str">
        <f>[12]Abril!$D$5</f>
        <v>*</v>
      </c>
      <c r="C16" s="11" t="str">
        <f>[12]Abril!$D$6</f>
        <v>*</v>
      </c>
      <c r="D16" s="11" t="str">
        <f>[12]Abril!$D$7</f>
        <v>*</v>
      </c>
      <c r="E16" s="11" t="str">
        <f>[12]Abril!$D$8</f>
        <v>*</v>
      </c>
      <c r="F16" s="11" t="str">
        <f>[12]Abril!$D$9</f>
        <v>*</v>
      </c>
      <c r="G16" s="11" t="str">
        <f>[12]Abril!$D$10</f>
        <v>*</v>
      </c>
      <c r="H16" s="11" t="str">
        <f>[12]Abril!$D$11</f>
        <v>*</v>
      </c>
      <c r="I16" s="11" t="str">
        <f>[12]Abril!$D$12</f>
        <v>*</v>
      </c>
      <c r="J16" s="11" t="str">
        <f>[12]Abril!$D$13</f>
        <v>*</v>
      </c>
      <c r="K16" s="11" t="str">
        <f>[12]Abril!$D$14</f>
        <v>*</v>
      </c>
      <c r="L16" s="11" t="str">
        <f>[12]Abril!$D$15</f>
        <v>*</v>
      </c>
      <c r="M16" s="11" t="str">
        <f>[12]Abril!$D$16</f>
        <v>*</v>
      </c>
      <c r="N16" s="11" t="str">
        <f>[12]Abril!$D$17</f>
        <v>*</v>
      </c>
      <c r="O16" s="11" t="str">
        <f>[12]Abril!$D$18</f>
        <v>*</v>
      </c>
      <c r="P16" s="11" t="str">
        <f>[12]Abril!$D$19</f>
        <v>*</v>
      </c>
      <c r="Q16" s="11" t="str">
        <f>[12]Abril!$D$20</f>
        <v>*</v>
      </c>
      <c r="R16" s="11" t="str">
        <f>[12]Abril!$D$21</f>
        <v>*</v>
      </c>
      <c r="S16" s="11" t="str">
        <f>[12]Abril!$D$22</f>
        <v>*</v>
      </c>
      <c r="T16" s="11" t="str">
        <f>[12]Abril!$D$23</f>
        <v>*</v>
      </c>
      <c r="U16" s="11" t="str">
        <f>[12]Abril!$D$24</f>
        <v>*</v>
      </c>
      <c r="V16" s="11" t="str">
        <f>[12]Abril!$D$25</f>
        <v>*</v>
      </c>
      <c r="W16" s="11" t="str">
        <f>[12]Abril!$D$26</f>
        <v>*</v>
      </c>
      <c r="X16" s="11" t="str">
        <f>[12]Abril!$D$27</f>
        <v>*</v>
      </c>
      <c r="Y16" s="11" t="str">
        <f>[12]Abril!$D$28</f>
        <v>*</v>
      </c>
      <c r="Z16" s="11" t="str">
        <f>[12]Abril!$D$29</f>
        <v>*</v>
      </c>
      <c r="AA16" s="11" t="str">
        <f>[12]Abril!$D$30</f>
        <v>*</v>
      </c>
      <c r="AB16" s="11" t="str">
        <f>[12]Abril!$D$31</f>
        <v>*</v>
      </c>
      <c r="AC16" s="11" t="str">
        <f>[12]Abril!$D$32</f>
        <v>*</v>
      </c>
      <c r="AD16" s="11" t="str">
        <f>[12]Abril!$D$33</f>
        <v>*</v>
      </c>
      <c r="AE16" s="11" t="str">
        <f>[12]Abril!$D$34</f>
        <v>*</v>
      </c>
      <c r="AF16" s="15" t="s">
        <v>226</v>
      </c>
      <c r="AG16" s="112" t="s">
        <v>226</v>
      </c>
      <c r="AI16" s="12" t="s">
        <v>47</v>
      </c>
    </row>
    <row r="17" spans="1:38" x14ac:dyDescent="0.2">
      <c r="A17" s="58" t="s">
        <v>2</v>
      </c>
      <c r="B17" s="11">
        <f>[13]Abril!$D$5</f>
        <v>22.4</v>
      </c>
      <c r="C17" s="11">
        <f>[13]Abril!$D$6</f>
        <v>23.3</v>
      </c>
      <c r="D17" s="11">
        <f>[13]Abril!$D$7</f>
        <v>21.3</v>
      </c>
      <c r="E17" s="11">
        <f>[13]Abril!$D$8</f>
        <v>20.5</v>
      </c>
      <c r="F17" s="11">
        <f>[13]Abril!$D$9</f>
        <v>20.9</v>
      </c>
      <c r="G17" s="11">
        <f>[13]Abril!$D$10</f>
        <v>19.899999999999999</v>
      </c>
      <c r="H17" s="11">
        <f>[13]Abril!$D$11</f>
        <v>17.5</v>
      </c>
      <c r="I17" s="11">
        <f>[13]Abril!$D$12</f>
        <v>16.7</v>
      </c>
      <c r="J17" s="11">
        <f>[13]Abril!$D$13</f>
        <v>16.600000000000001</v>
      </c>
      <c r="K17" s="11">
        <f>[13]Abril!$D$14</f>
        <v>19.5</v>
      </c>
      <c r="L17" s="11">
        <f>[13]Abril!$D$15</f>
        <v>20.9</v>
      </c>
      <c r="M17" s="11">
        <f>[13]Abril!$D$16</f>
        <v>19</v>
      </c>
      <c r="N17" s="11">
        <f>[13]Abril!$D$17</f>
        <v>21.2</v>
      </c>
      <c r="O17" s="11">
        <f>[13]Abril!$D$18</f>
        <v>21.2</v>
      </c>
      <c r="P17" s="11">
        <f>[13]Abril!$D$19</f>
        <v>21.4</v>
      </c>
      <c r="Q17" s="11">
        <f>[13]Abril!$D$20</f>
        <v>20.7</v>
      </c>
      <c r="R17" s="11">
        <f>[13]Abril!$D$21</f>
        <v>20.399999999999999</v>
      </c>
      <c r="S17" s="11">
        <f>[13]Abril!$D$22</f>
        <v>22.4</v>
      </c>
      <c r="T17" s="11">
        <f>[13]Abril!$D$23</f>
        <v>21.5</v>
      </c>
      <c r="U17" s="11">
        <f>[13]Abril!$D$24</f>
        <v>22.4</v>
      </c>
      <c r="V17" s="11">
        <f>[13]Abril!$D$25</f>
        <v>22.4</v>
      </c>
      <c r="W17" s="11">
        <f>[13]Abril!$D$26</f>
        <v>19.2</v>
      </c>
      <c r="X17" s="11">
        <f>[13]Abril!$D$27</f>
        <v>19.7</v>
      </c>
      <c r="Y17" s="11">
        <f>[13]Abril!$D$28</f>
        <v>21.9</v>
      </c>
      <c r="Z17" s="11">
        <f>[13]Abril!$D$29</f>
        <v>22</v>
      </c>
      <c r="AA17" s="11">
        <f>[13]Abril!$D$30</f>
        <v>21.6</v>
      </c>
      <c r="AB17" s="11">
        <f>[13]Abril!$D$31</f>
        <v>21.9</v>
      </c>
      <c r="AC17" s="11">
        <f>[13]Abril!$D$32</f>
        <v>20.8</v>
      </c>
      <c r="AD17" s="11">
        <f>[13]Abril!$D$33</f>
        <v>18.899999999999999</v>
      </c>
      <c r="AE17" s="11">
        <f>[13]Abril!$D$34</f>
        <v>21.7</v>
      </c>
      <c r="AF17" s="15">
        <f t="shared" si="1"/>
        <v>16.600000000000001</v>
      </c>
      <c r="AG17" s="94">
        <f t="shared" si="2"/>
        <v>20.659999999999993</v>
      </c>
      <c r="AI17" s="12" t="s">
        <v>47</v>
      </c>
      <c r="AJ17" s="12" t="s">
        <v>47</v>
      </c>
    </row>
    <row r="18" spans="1:38" x14ac:dyDescent="0.2">
      <c r="A18" s="58" t="s">
        <v>3</v>
      </c>
      <c r="B18" s="11">
        <f>[14]Abril!$D$5</f>
        <v>17.899999999999999</v>
      </c>
      <c r="C18" s="11">
        <f>[14]Abril!$D$6</f>
        <v>19.399999999999999</v>
      </c>
      <c r="D18" s="11">
        <f>[14]Abril!$D$7</f>
        <v>21.8</v>
      </c>
      <c r="E18" s="11">
        <f>[14]Abril!$D$8</f>
        <v>21.7</v>
      </c>
      <c r="F18" s="11">
        <f>[14]Abril!$D$9</f>
        <v>21.7</v>
      </c>
      <c r="G18" s="11">
        <f>[14]Abril!$D$10</f>
        <v>21.8</v>
      </c>
      <c r="H18" s="11">
        <f>[14]Abril!$D$11</f>
        <v>22.3</v>
      </c>
      <c r="I18" s="11">
        <f>[14]Abril!$D$12</f>
        <v>21.4</v>
      </c>
      <c r="J18" s="11">
        <f>[14]Abril!$D$13</f>
        <v>21.5</v>
      </c>
      <c r="K18" s="11">
        <f>[14]Abril!$D$14</f>
        <v>21.1</v>
      </c>
      <c r="L18" s="11">
        <f>[14]Abril!$D$15</f>
        <v>19.7</v>
      </c>
      <c r="M18" s="11">
        <f>[14]Abril!$D$16</f>
        <v>22.1</v>
      </c>
      <c r="N18" s="11">
        <f>[14]Abril!$D$17</f>
        <v>21.2</v>
      </c>
      <c r="O18" s="11">
        <f>[14]Abril!$D$18</f>
        <v>21.7</v>
      </c>
      <c r="P18" s="11">
        <f>[14]Abril!$D$19</f>
        <v>21.9</v>
      </c>
      <c r="Q18" s="11">
        <f>[14]Abril!$D$20</f>
        <v>22.1</v>
      </c>
      <c r="R18" s="11">
        <f>[14]Abril!$D$21</f>
        <v>20.3</v>
      </c>
      <c r="S18" s="11">
        <f>[14]Abril!$D$22</f>
        <v>19.7</v>
      </c>
      <c r="T18" s="11">
        <f>[14]Abril!$D$23</f>
        <v>18.5</v>
      </c>
      <c r="U18" s="11">
        <f>[14]Abril!$D$24</f>
        <v>20.2</v>
      </c>
      <c r="V18" s="11">
        <f>[14]Abril!$D$25</f>
        <v>18.399999999999999</v>
      </c>
      <c r="W18" s="11">
        <f>[14]Abril!$D$26</f>
        <v>19.399999999999999</v>
      </c>
      <c r="X18" s="11">
        <f>[14]Abril!$D$27</f>
        <v>20.399999999999999</v>
      </c>
      <c r="Y18" s="11">
        <f>[14]Abril!$D$28</f>
        <v>19.8</v>
      </c>
      <c r="Z18" s="11">
        <f>[14]Abril!$D$29</f>
        <v>20.8</v>
      </c>
      <c r="AA18" s="11">
        <f>[14]Abril!$D$30</f>
        <v>19.899999999999999</v>
      </c>
      <c r="AB18" s="11">
        <f>[14]Abril!$D$31</f>
        <v>19.8</v>
      </c>
      <c r="AC18" s="11">
        <f>[14]Abril!$D$32</f>
        <v>20.3</v>
      </c>
      <c r="AD18" s="11">
        <f>[14]Abril!$D$33</f>
        <v>20</v>
      </c>
      <c r="AE18" s="11">
        <f>[14]Abril!$D$34</f>
        <v>20.3</v>
      </c>
      <c r="AF18" s="15">
        <f t="shared" si="1"/>
        <v>17.899999999999999</v>
      </c>
      <c r="AG18" s="94">
        <f t="shared" si="2"/>
        <v>20.56999999999999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[15]Abril!$D$5</f>
        <v>20.8</v>
      </c>
      <c r="C19" s="11">
        <f>[15]Abril!$D$6</f>
        <v>20</v>
      </c>
      <c r="D19" s="11">
        <f>[15]Abril!$D$7</f>
        <v>21.1</v>
      </c>
      <c r="E19" s="11">
        <f>[15]Abril!$D$8</f>
        <v>20.3</v>
      </c>
      <c r="F19" s="11">
        <f>[15]Abril!$D$9</f>
        <v>20.7</v>
      </c>
      <c r="G19" s="11">
        <f>[15]Abril!$D$10</f>
        <v>20.399999999999999</v>
      </c>
      <c r="H19" s="11">
        <f>[15]Abril!$D$11</f>
        <v>20.2</v>
      </c>
      <c r="I19" s="11">
        <f>[15]Abril!$D$12</f>
        <v>18.7</v>
      </c>
      <c r="J19" s="11">
        <f>[15]Abril!$D$13</f>
        <v>19.899999999999999</v>
      </c>
      <c r="K19" s="11">
        <f>[15]Abril!$D$14</f>
        <v>19.600000000000001</v>
      </c>
      <c r="L19" s="11">
        <f>[15]Abril!$D$15</f>
        <v>19.2</v>
      </c>
      <c r="M19" s="11">
        <f>[15]Abril!$D$16</f>
        <v>19</v>
      </c>
      <c r="N19" s="11">
        <f>[15]Abril!$D$17</f>
        <v>19.600000000000001</v>
      </c>
      <c r="O19" s="11">
        <f>[15]Abril!$D$18</f>
        <v>20.399999999999999</v>
      </c>
      <c r="P19" s="11">
        <f>[15]Abril!$D$19</f>
        <v>19.600000000000001</v>
      </c>
      <c r="Q19" s="11">
        <f>[15]Abril!$D$20</f>
        <v>20.2</v>
      </c>
      <c r="R19" s="11">
        <f>[15]Abril!$D$21</f>
        <v>18.7</v>
      </c>
      <c r="S19" s="11">
        <f>[15]Abril!$D$22</f>
        <v>20</v>
      </c>
      <c r="T19" s="11">
        <f>[15]Abril!$D$23</f>
        <v>19.899999999999999</v>
      </c>
      <c r="U19" s="11">
        <f>[15]Abril!$D$24</f>
        <v>19.7</v>
      </c>
      <c r="V19" s="11">
        <f>[15]Abril!$D$25</f>
        <v>20.399999999999999</v>
      </c>
      <c r="W19" s="11">
        <f>[15]Abril!$D$26</f>
        <v>19</v>
      </c>
      <c r="X19" s="11">
        <f>[15]Abril!$D$27</f>
        <v>19.7</v>
      </c>
      <c r="Y19" s="11">
        <f>[15]Abril!$D$28</f>
        <v>20.100000000000001</v>
      </c>
      <c r="Z19" s="11">
        <f>[15]Abril!$D$29</f>
        <v>20.3</v>
      </c>
      <c r="AA19" s="11">
        <f>[15]Abril!$D$30</f>
        <v>19.399999999999999</v>
      </c>
      <c r="AB19" s="11">
        <f>[15]Abril!$D$31</f>
        <v>19.3</v>
      </c>
      <c r="AC19" s="11">
        <f>[15]Abril!$D$32</f>
        <v>19.5</v>
      </c>
      <c r="AD19" s="11">
        <f>[15]Abril!$D$33</f>
        <v>18.7</v>
      </c>
      <c r="AE19" s="11">
        <f>[15]Abril!$D$34</f>
        <v>19.399999999999999</v>
      </c>
      <c r="AF19" s="15">
        <f t="shared" si="1"/>
        <v>18.7</v>
      </c>
      <c r="AG19" s="94">
        <f t="shared" si="2"/>
        <v>19.793333333333333</v>
      </c>
    </row>
    <row r="20" spans="1:38" x14ac:dyDescent="0.2">
      <c r="A20" s="58" t="s">
        <v>5</v>
      </c>
      <c r="B20" s="11">
        <f>[16]Abril!$D$5</f>
        <v>24.5</v>
      </c>
      <c r="C20" s="11">
        <f>[16]Abril!$D$6</f>
        <v>25.3</v>
      </c>
      <c r="D20" s="11">
        <f>[16]Abril!$D$7</f>
        <v>22.8</v>
      </c>
      <c r="E20" s="11">
        <f>[16]Abril!$D$8</f>
        <v>24.7</v>
      </c>
      <c r="F20" s="11">
        <f>[16]Abril!$D$9</f>
        <v>19.2</v>
      </c>
      <c r="G20" s="11">
        <f>[16]Abril!$D$10</f>
        <v>17.399999999999999</v>
      </c>
      <c r="H20" s="11">
        <f>[16]Abril!$D$11</f>
        <v>18.600000000000001</v>
      </c>
      <c r="I20" s="11">
        <f>[16]Abril!$D$12</f>
        <v>19.7</v>
      </c>
      <c r="J20" s="11">
        <f>[16]Abril!$D$13</f>
        <v>18.3</v>
      </c>
      <c r="K20" s="11">
        <f>[16]Abril!$D$14</f>
        <v>21.9</v>
      </c>
      <c r="L20" s="11">
        <f>[16]Abril!$D$15</f>
        <v>24.1</v>
      </c>
      <c r="M20" s="11">
        <f>[16]Abril!$D$16</f>
        <v>22.9</v>
      </c>
      <c r="N20" s="11">
        <f>[16]Abril!$D$17</f>
        <v>23.6</v>
      </c>
      <c r="O20" s="11">
        <f>[16]Abril!$D$18</f>
        <v>25.2</v>
      </c>
      <c r="P20" s="11">
        <f>[16]Abril!$D$19</f>
        <v>24.7</v>
      </c>
      <c r="Q20" s="11">
        <f>[16]Abril!$D$20</f>
        <v>25.1</v>
      </c>
      <c r="R20" s="11">
        <f>[16]Abril!$D$21</f>
        <v>23.3</v>
      </c>
      <c r="S20" s="11">
        <f>[16]Abril!$D$22</f>
        <v>23.9</v>
      </c>
      <c r="T20" s="11">
        <f>[16]Abril!$D$23</f>
        <v>25.7</v>
      </c>
      <c r="U20" s="11">
        <f>[16]Abril!$D$24</f>
        <v>26.3</v>
      </c>
      <c r="V20" s="11">
        <f>[16]Abril!$D$25</f>
        <v>25</v>
      </c>
      <c r="W20" s="11">
        <f>[16]Abril!$D$26</f>
        <v>22.4</v>
      </c>
      <c r="X20" s="11">
        <f>[16]Abril!$D$27</f>
        <v>23.2</v>
      </c>
      <c r="Y20" s="11">
        <f>[16]Abril!$D$28</f>
        <v>24.8</v>
      </c>
      <c r="Z20" s="11">
        <f>[16]Abril!$D$29</f>
        <v>24.4</v>
      </c>
      <c r="AA20" s="11">
        <f>[16]Abril!$D$30</f>
        <v>24.9</v>
      </c>
      <c r="AB20" s="11">
        <f>[16]Abril!$D$31</f>
        <v>24</v>
      </c>
      <c r="AC20" s="11">
        <f>[16]Abril!$D$32</f>
        <v>22</v>
      </c>
      <c r="AD20" s="11">
        <f>[16]Abril!$D$33</f>
        <v>23.7</v>
      </c>
      <c r="AE20" s="11">
        <f>[16]Abril!$D$34</f>
        <v>21.6</v>
      </c>
      <c r="AF20" s="15">
        <f t="shared" si="1"/>
        <v>17.399999999999999</v>
      </c>
      <c r="AG20" s="94">
        <f t="shared" si="2"/>
        <v>23.106666666666666</v>
      </c>
      <c r="AH20" s="12" t="s">
        <v>47</v>
      </c>
      <c r="AK20" t="s">
        <v>47</v>
      </c>
    </row>
    <row r="21" spans="1:38" x14ac:dyDescent="0.2">
      <c r="A21" s="58" t="s">
        <v>43</v>
      </c>
      <c r="B21" s="11">
        <f>[17]Abril!$D$5</f>
        <v>18.2</v>
      </c>
      <c r="C21" s="11">
        <f>[17]Abril!$D$6</f>
        <v>20</v>
      </c>
      <c r="D21" s="11">
        <f>[17]Abril!$D$7</f>
        <v>19.7</v>
      </c>
      <c r="E21" s="11">
        <f>[17]Abril!$D$8</f>
        <v>18.7</v>
      </c>
      <c r="F21" s="11">
        <f>[17]Abril!$D$9</f>
        <v>20.6</v>
      </c>
      <c r="G21" s="11">
        <f>[17]Abril!$D$10</f>
        <v>20.5</v>
      </c>
      <c r="H21" s="11">
        <f>[17]Abril!$D$11</f>
        <v>20.100000000000001</v>
      </c>
      <c r="I21" s="11">
        <f>[17]Abril!$D$12</f>
        <v>19.2</v>
      </c>
      <c r="J21" s="11">
        <f>[17]Abril!$D$13</f>
        <v>19.600000000000001</v>
      </c>
      <c r="K21" s="11">
        <f>[17]Abril!$D$14</f>
        <v>19.399999999999999</v>
      </c>
      <c r="L21" s="11">
        <f>[17]Abril!$D$15</f>
        <v>19.399999999999999</v>
      </c>
      <c r="M21" s="11">
        <f>[17]Abril!$D$16</f>
        <v>19.899999999999999</v>
      </c>
      <c r="N21" s="11">
        <f>[17]Abril!$D$17</f>
        <v>20</v>
      </c>
      <c r="O21" s="11">
        <f>[17]Abril!$D$18</f>
        <v>19.899999999999999</v>
      </c>
      <c r="P21" s="11">
        <f>[17]Abril!$D$19</f>
        <v>19.7</v>
      </c>
      <c r="Q21" s="11">
        <f>[17]Abril!$D$20</f>
        <v>19.7</v>
      </c>
      <c r="R21" s="11">
        <f>[17]Abril!$D$21</f>
        <v>19.600000000000001</v>
      </c>
      <c r="S21" s="11">
        <f>[17]Abril!$D$22</f>
        <v>19.7</v>
      </c>
      <c r="T21" s="11">
        <f>[17]Abril!$D$23</f>
        <v>20.7</v>
      </c>
      <c r="U21" s="11">
        <f>[17]Abril!$D$24</f>
        <v>21</v>
      </c>
      <c r="V21" s="11">
        <f>[17]Abril!$D$25</f>
        <v>20</v>
      </c>
      <c r="W21" s="11">
        <f>[17]Abril!$D$26</f>
        <v>18.7</v>
      </c>
      <c r="X21" s="11">
        <f>[17]Abril!$D$27</f>
        <v>19</v>
      </c>
      <c r="Y21" s="11">
        <f>[17]Abril!$D$28</f>
        <v>20.2</v>
      </c>
      <c r="Z21" s="11">
        <f>[17]Abril!$D$29</f>
        <v>19.2</v>
      </c>
      <c r="AA21" s="11">
        <f>[17]Abril!$D$30</f>
        <v>19</v>
      </c>
      <c r="AB21" s="11">
        <f>[17]Abril!$D$31</f>
        <v>18.8</v>
      </c>
      <c r="AC21" s="11">
        <f>[17]Abril!$D$32</f>
        <v>19.2</v>
      </c>
      <c r="AD21" s="11">
        <f>[17]Abril!$D$33</f>
        <v>18.8</v>
      </c>
      <c r="AE21" s="11">
        <f>[17]Abril!$D$34</f>
        <v>19</v>
      </c>
      <c r="AF21" s="15">
        <f t="shared" si="1"/>
        <v>18.2</v>
      </c>
      <c r="AG21" s="94">
        <f t="shared" si="2"/>
        <v>19.583333333333329</v>
      </c>
      <c r="AI21" t="s">
        <v>47</v>
      </c>
      <c r="AK21" t="s">
        <v>47</v>
      </c>
    </row>
    <row r="22" spans="1:38" x14ac:dyDescent="0.2">
      <c r="A22" s="58" t="s">
        <v>6</v>
      </c>
      <c r="B22" s="11">
        <f>[18]Abril!$D$5</f>
        <v>21.6</v>
      </c>
      <c r="C22" s="11">
        <f>[18]Abril!$D$6</f>
        <v>23.2</v>
      </c>
      <c r="D22" s="11">
        <f>[18]Abril!$D$7</f>
        <v>23.3</v>
      </c>
      <c r="E22" s="11">
        <f>[18]Abril!$D$8</f>
        <v>21.1</v>
      </c>
      <c r="F22" s="11">
        <f>[18]Abril!$D$9</f>
        <v>22.2</v>
      </c>
      <c r="G22" s="11">
        <f>[18]Abril!$D$10</f>
        <v>21.3</v>
      </c>
      <c r="H22" s="11">
        <f>[18]Abril!$D$11</f>
        <v>20.6</v>
      </c>
      <c r="I22" s="11">
        <f>[18]Abril!$D$12</f>
        <v>20</v>
      </c>
      <c r="J22" s="11">
        <f>[18]Abril!$D$13</f>
        <v>21.1</v>
      </c>
      <c r="K22" s="11">
        <f>[18]Abril!$D$14</f>
        <v>21.9</v>
      </c>
      <c r="L22" s="11">
        <f>[18]Abril!$D$15</f>
        <v>22.8</v>
      </c>
      <c r="M22" s="11">
        <f>[18]Abril!$D$16</f>
        <v>22.5</v>
      </c>
      <c r="N22" s="11">
        <f>[18]Abril!$D$17</f>
        <v>23.1</v>
      </c>
      <c r="O22" s="11">
        <f>[18]Abril!$D$18</f>
        <v>23</v>
      </c>
      <c r="P22" s="11">
        <f>[18]Abril!$D$19</f>
        <v>22.6</v>
      </c>
      <c r="Q22" s="11">
        <f>[18]Abril!$D$20</f>
        <v>22.2</v>
      </c>
      <c r="R22" s="11">
        <f>[18]Abril!$D$21</f>
        <v>22.3</v>
      </c>
      <c r="S22" s="11">
        <f>[18]Abril!$D$22</f>
        <v>22.7</v>
      </c>
      <c r="T22" s="11">
        <f>[18]Abril!$D$23</f>
        <v>21.9</v>
      </c>
      <c r="U22" s="11">
        <f>[18]Abril!$D$24</f>
        <v>22</v>
      </c>
      <c r="V22" s="11">
        <f>[18]Abril!$D$25</f>
        <v>22</v>
      </c>
      <c r="W22" s="11">
        <f>[18]Abril!$D$26</f>
        <v>21.5</v>
      </c>
      <c r="X22" s="11">
        <f>[18]Abril!$D$27</f>
        <v>21.6</v>
      </c>
      <c r="Y22" s="11">
        <f>[18]Abril!$D$28</f>
        <v>22.3</v>
      </c>
      <c r="Z22" s="11">
        <f>[18]Abril!$D$29</f>
        <v>22.3</v>
      </c>
      <c r="AA22" s="11">
        <f>[18]Abril!$D$30</f>
        <v>22.4</v>
      </c>
      <c r="AB22" s="11">
        <f>[18]Abril!$D$31</f>
        <v>21.2</v>
      </c>
      <c r="AC22" s="11">
        <f>[18]Abril!$D$32</f>
        <v>23</v>
      </c>
      <c r="AD22" s="11">
        <f>[18]Abril!$D$33</f>
        <v>21.9</v>
      </c>
      <c r="AE22" s="11">
        <f>[18]Abril!$D$34</f>
        <v>21.6</v>
      </c>
      <c r="AF22" s="15">
        <f t="shared" si="1"/>
        <v>20</v>
      </c>
      <c r="AG22" s="94">
        <f t="shared" si="2"/>
        <v>22.040000000000003</v>
      </c>
      <c r="AI22" t="s">
        <v>47</v>
      </c>
      <c r="AK22" t="s">
        <v>47</v>
      </c>
    </row>
    <row r="23" spans="1:38" x14ac:dyDescent="0.2">
      <c r="A23" s="58" t="s">
        <v>7</v>
      </c>
      <c r="B23" s="11">
        <f>[19]Abril!$D$5</f>
        <v>21.1</v>
      </c>
      <c r="C23" s="11">
        <f>[19]Abril!$D$6</f>
        <v>21.8</v>
      </c>
      <c r="D23" s="11">
        <f>[19]Abril!$D$7</f>
        <v>21.4</v>
      </c>
      <c r="E23" s="11">
        <f>[19]Abril!$D$8</f>
        <v>20.9</v>
      </c>
      <c r="F23" s="11">
        <f>[19]Abril!$D$9</f>
        <v>20.399999999999999</v>
      </c>
      <c r="G23" s="11">
        <f>[19]Abril!$D$10</f>
        <v>16.600000000000001</v>
      </c>
      <c r="H23" s="11">
        <f>[19]Abril!$D$11</f>
        <v>17.3</v>
      </c>
      <c r="I23" s="11">
        <f>[19]Abril!$D$12</f>
        <v>14</v>
      </c>
      <c r="J23" s="11">
        <f>[19]Abril!$D$13</f>
        <v>15.5</v>
      </c>
      <c r="K23" s="11">
        <f>[19]Abril!$D$14</f>
        <v>18.2</v>
      </c>
      <c r="L23" s="11">
        <f>[19]Abril!$D$15</f>
        <v>18.899999999999999</v>
      </c>
      <c r="M23" s="11">
        <f>[19]Abril!$D$16</f>
        <v>17.399999999999999</v>
      </c>
      <c r="N23" s="11">
        <f>[19]Abril!$D$17</f>
        <v>18.7</v>
      </c>
      <c r="O23" s="11">
        <f>[19]Abril!$D$18</f>
        <v>21.2</v>
      </c>
      <c r="P23" s="11">
        <f>[19]Abril!$D$19</f>
        <v>21.5</v>
      </c>
      <c r="Q23" s="11">
        <f>[19]Abril!$D$20</f>
        <v>21.6</v>
      </c>
      <c r="R23" s="11">
        <f>[19]Abril!$D$21</f>
        <v>19.600000000000001</v>
      </c>
      <c r="S23" s="11">
        <f>[19]Abril!$D$22</f>
        <v>17.600000000000001</v>
      </c>
      <c r="T23" s="11">
        <f>[19]Abril!$D$23</f>
        <v>21.5</v>
      </c>
      <c r="U23" s="11">
        <f>[19]Abril!$D$24</f>
        <v>21.3</v>
      </c>
      <c r="V23" s="11">
        <f>[19]Abril!$D$25</f>
        <v>19.7</v>
      </c>
      <c r="W23" s="11">
        <f>[19]Abril!$D$26</f>
        <v>19</v>
      </c>
      <c r="X23" s="11">
        <f>[19]Abril!$D$27</f>
        <v>20.5</v>
      </c>
      <c r="Y23" s="11">
        <f>[19]Abril!$D$28</f>
        <v>21.4</v>
      </c>
      <c r="Z23" s="11">
        <f>[19]Abril!$D$29</f>
        <v>21.3</v>
      </c>
      <c r="AA23" s="11">
        <f>[19]Abril!$D$30</f>
        <v>21.6</v>
      </c>
      <c r="AB23" s="11">
        <f>[19]Abril!$D$31</f>
        <v>21.1</v>
      </c>
      <c r="AC23" s="11">
        <f>[19]Abril!$D$32</f>
        <v>21.1</v>
      </c>
      <c r="AD23" s="11">
        <f>[19]Abril!$D$33</f>
        <v>16.7</v>
      </c>
      <c r="AE23" s="11">
        <f>[19]Abril!$D$34</f>
        <v>19.600000000000001</v>
      </c>
      <c r="AF23" s="15">
        <f t="shared" si="1"/>
        <v>14</v>
      </c>
      <c r="AG23" s="94">
        <f t="shared" si="2"/>
        <v>19.616666666666674</v>
      </c>
      <c r="AI23" t="s">
        <v>47</v>
      </c>
      <c r="AJ23" t="s">
        <v>47</v>
      </c>
      <c r="AK23" t="s">
        <v>47</v>
      </c>
    </row>
    <row r="24" spans="1:38" x14ac:dyDescent="0.2">
      <c r="A24" s="58" t="s">
        <v>169</v>
      </c>
      <c r="B24" s="11" t="str">
        <f>[20]Abril!$D$5</f>
        <v>*</v>
      </c>
      <c r="C24" s="11" t="str">
        <f>[20]Abril!$D$6</f>
        <v>*</v>
      </c>
      <c r="D24" s="11" t="str">
        <f>[20]Abril!$D$7</f>
        <v>*</v>
      </c>
      <c r="E24" s="11" t="str">
        <f>[20]Abril!$D$8</f>
        <v>*</v>
      </c>
      <c r="F24" s="11" t="str">
        <f>[20]Abril!$D$9</f>
        <v>*</v>
      </c>
      <c r="G24" s="11" t="str">
        <f>[20]Abril!$D$10</f>
        <v>*</v>
      </c>
      <c r="H24" s="11" t="str">
        <f>[20]Abril!$D$11</f>
        <v>*</v>
      </c>
      <c r="I24" s="11" t="str">
        <f>[20]Abril!$D$12</f>
        <v>*</v>
      </c>
      <c r="J24" s="11" t="str">
        <f>[20]Abril!$D$13</f>
        <v>*</v>
      </c>
      <c r="K24" s="11" t="str">
        <f>[20]Abril!$D$14</f>
        <v>*</v>
      </c>
      <c r="L24" s="11" t="str">
        <f>[20]Abril!$D$15</f>
        <v>*</v>
      </c>
      <c r="M24" s="11" t="str">
        <f>[20]Abril!$D$16</f>
        <v>*</v>
      </c>
      <c r="N24" s="11" t="str">
        <f>[20]Abril!$D$17</f>
        <v>*</v>
      </c>
      <c r="O24" s="11" t="str">
        <f>[20]Abril!$D$18</f>
        <v>*</v>
      </c>
      <c r="P24" s="11" t="str">
        <f>[20]Abril!$D$19</f>
        <v>*</v>
      </c>
      <c r="Q24" s="11" t="str">
        <f>[20]Abril!$D$20</f>
        <v>*</v>
      </c>
      <c r="R24" s="11" t="str">
        <f>[20]Abril!$D$21</f>
        <v>*</v>
      </c>
      <c r="S24" s="11" t="str">
        <f>[20]Abril!$D$22</f>
        <v>*</v>
      </c>
      <c r="T24" s="11" t="str">
        <f>[20]Abril!$D$23</f>
        <v>*</v>
      </c>
      <c r="U24" s="11" t="str">
        <f>[20]Abril!$D$24</f>
        <v>*</v>
      </c>
      <c r="V24" s="11" t="str">
        <f>[20]Abril!$D$25</f>
        <v>*</v>
      </c>
      <c r="W24" s="11" t="str">
        <f>[20]Abril!$D$26</f>
        <v>*</v>
      </c>
      <c r="X24" s="11" t="str">
        <f>[20]Abril!$D$27</f>
        <v>*</v>
      </c>
      <c r="Y24" s="11" t="str">
        <f>[20]Abril!$D$28</f>
        <v>*</v>
      </c>
      <c r="Z24" s="11" t="str">
        <f>[20]Abril!$D$29</f>
        <v>*</v>
      </c>
      <c r="AA24" s="11" t="str">
        <f>[20]Abril!$D$30</f>
        <v>*</v>
      </c>
      <c r="AB24" s="11" t="str">
        <f>[20]Abril!$D$31</f>
        <v>*</v>
      </c>
      <c r="AC24" s="11" t="str">
        <f>[20]Abril!$D$32</f>
        <v>*</v>
      </c>
      <c r="AD24" s="11" t="str">
        <f>[20]Abril!$D$33</f>
        <v>*</v>
      </c>
      <c r="AE24" s="11" t="str">
        <f>[20]Abril!$D$34</f>
        <v>*</v>
      </c>
      <c r="AF24" s="15" t="s">
        <v>226</v>
      </c>
      <c r="AG24" s="94" t="s">
        <v>226</v>
      </c>
      <c r="AI24" t="s">
        <v>47</v>
      </c>
      <c r="AK24" s="12" t="s">
        <v>47</v>
      </c>
      <c r="AL24" t="s">
        <v>47</v>
      </c>
    </row>
    <row r="25" spans="1:38" x14ac:dyDescent="0.2">
      <c r="A25" s="58" t="s">
        <v>170</v>
      </c>
      <c r="B25" s="11">
        <f>[21]Abril!$D$5</f>
        <v>19.5</v>
      </c>
      <c r="C25" s="11">
        <f>[21]Abril!$D$6</f>
        <v>21.3</v>
      </c>
      <c r="D25" s="11">
        <f>[21]Abril!$D$7</f>
        <v>20.5</v>
      </c>
      <c r="E25" s="11">
        <f>[21]Abril!$D$8</f>
        <v>21.2</v>
      </c>
      <c r="F25" s="11">
        <f>[21]Abril!$D$9</f>
        <v>19.5</v>
      </c>
      <c r="G25" s="11">
        <f>[21]Abril!$D$10</f>
        <v>17.5</v>
      </c>
      <c r="H25" s="11">
        <f>[21]Abril!$D$11</f>
        <v>18.5</v>
      </c>
      <c r="I25" s="11">
        <f>[21]Abril!$D$12</f>
        <v>12.9</v>
      </c>
      <c r="J25" s="11">
        <f>[21]Abril!$D$13</f>
        <v>13.6</v>
      </c>
      <c r="K25" s="11">
        <f>[21]Abril!$D$14</f>
        <v>18.3</v>
      </c>
      <c r="L25" s="11">
        <f>[21]Abril!$D$15</f>
        <v>15.3</v>
      </c>
      <c r="M25" s="11">
        <f>[21]Abril!$D$16</f>
        <v>15.7</v>
      </c>
      <c r="N25" s="11">
        <f>[21]Abril!$D$17</f>
        <v>16.5</v>
      </c>
      <c r="O25" s="11">
        <f>[21]Abril!$D$18</f>
        <v>20.6</v>
      </c>
      <c r="P25" s="11">
        <f>[21]Abril!$D$19</f>
        <v>20.6</v>
      </c>
      <c r="Q25" s="11">
        <f>[21]Abril!$D$20</f>
        <v>20.2</v>
      </c>
      <c r="R25" s="11">
        <f>[21]Abril!$D$21</f>
        <v>17.8</v>
      </c>
      <c r="S25" s="11">
        <f>[21]Abril!$D$22</f>
        <v>14.3</v>
      </c>
      <c r="T25" s="11">
        <f>[21]Abril!$D$23</f>
        <v>16.100000000000001</v>
      </c>
      <c r="U25" s="11">
        <f>[21]Abril!$D$24</f>
        <v>19.600000000000001</v>
      </c>
      <c r="V25" s="11">
        <f>[21]Abril!$D$25</f>
        <v>20.3</v>
      </c>
      <c r="W25" s="11">
        <f>[21]Abril!$D$26</f>
        <v>19.399999999999999</v>
      </c>
      <c r="X25" s="11">
        <f>[21]Abril!$D$27</f>
        <v>19.899999999999999</v>
      </c>
      <c r="Y25" s="11">
        <f>[21]Abril!$D$28</f>
        <v>20.399999999999999</v>
      </c>
      <c r="Z25" s="11">
        <f>[21]Abril!$D$29</f>
        <v>19.899999999999999</v>
      </c>
      <c r="AA25" s="11">
        <f>[21]Abril!$D$30</f>
        <v>20.7</v>
      </c>
      <c r="AB25" s="11">
        <f>[21]Abril!$D$31</f>
        <v>20.6</v>
      </c>
      <c r="AC25" s="11">
        <f>[21]Abril!$D$32</f>
        <v>20.6</v>
      </c>
      <c r="AD25" s="11">
        <f>[21]Abril!$D$33</f>
        <v>15.9</v>
      </c>
      <c r="AE25" s="11">
        <f>[21]Abril!$D$34</f>
        <v>17.7</v>
      </c>
      <c r="AF25" s="15">
        <f t="shared" ref="AF25:AF26" si="5">MIN(B25:AE25)</f>
        <v>12.9</v>
      </c>
      <c r="AG25" s="94">
        <f t="shared" ref="AG25:AG26" si="6">AVERAGE(B25:AE25)</f>
        <v>18.496666666666666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8" t="s">
        <v>171</v>
      </c>
      <c r="B26" s="11">
        <f>[22]Abril!$D$5</f>
        <v>20.5</v>
      </c>
      <c r="C26" s="11">
        <f>[22]Abril!$D$6</f>
        <v>21.4</v>
      </c>
      <c r="D26" s="11">
        <f>[22]Abril!$D$7</f>
        <v>21.4</v>
      </c>
      <c r="E26" s="11">
        <f>[22]Abril!$D$8</f>
        <v>21.4</v>
      </c>
      <c r="F26" s="11">
        <f>[22]Abril!$D$9</f>
        <v>21.5</v>
      </c>
      <c r="G26" s="11">
        <f>[22]Abril!$D$10</f>
        <v>18.100000000000001</v>
      </c>
      <c r="H26" s="11">
        <f>[22]Abril!$D$11</f>
        <v>17.899999999999999</v>
      </c>
      <c r="I26" s="11">
        <f>[22]Abril!$D$12</f>
        <v>16.100000000000001</v>
      </c>
      <c r="J26" s="11">
        <f>[22]Abril!$D$13</f>
        <v>15.2</v>
      </c>
      <c r="K26" s="11">
        <f>[22]Abril!$D$14</f>
        <v>17.3</v>
      </c>
      <c r="L26" s="11">
        <f>[22]Abril!$D$15</f>
        <v>17.100000000000001</v>
      </c>
      <c r="M26" s="11">
        <f>[22]Abril!$D$16</f>
        <v>17.5</v>
      </c>
      <c r="N26" s="11">
        <f>[22]Abril!$D$17</f>
        <v>19.600000000000001</v>
      </c>
      <c r="O26" s="11">
        <f>[22]Abril!$D$18</f>
        <v>21.6</v>
      </c>
      <c r="P26" s="11">
        <f>[22]Abril!$D$19</f>
        <v>21.7</v>
      </c>
      <c r="Q26" s="11">
        <f>[22]Abril!$D$20</f>
        <v>20.3</v>
      </c>
      <c r="R26" s="11">
        <f>[22]Abril!$D$21</f>
        <v>19.600000000000001</v>
      </c>
      <c r="S26" s="11">
        <f>[22]Abril!$D$22</f>
        <v>17.2</v>
      </c>
      <c r="T26" s="11">
        <f>[22]Abril!$D$23</f>
        <v>20.8</v>
      </c>
      <c r="U26" s="11">
        <f>[22]Abril!$D$24</f>
        <v>22</v>
      </c>
      <c r="V26" s="11">
        <f>[22]Abril!$D$25</f>
        <v>20.9</v>
      </c>
      <c r="W26" s="11">
        <f>[22]Abril!$D$26</f>
        <v>19.7</v>
      </c>
      <c r="X26" s="11">
        <f>[22]Abril!$D$27</f>
        <v>21.1</v>
      </c>
      <c r="Y26" s="11">
        <f>[22]Abril!$D$28</f>
        <v>21.5</v>
      </c>
      <c r="Z26" s="11">
        <f>[22]Abril!$D$29</f>
        <v>20.100000000000001</v>
      </c>
      <c r="AA26" s="11">
        <f>[22]Abril!$D$30</f>
        <v>21.1</v>
      </c>
      <c r="AB26" s="11">
        <f>[22]Abril!$D$31</f>
        <v>21.2</v>
      </c>
      <c r="AC26" s="11">
        <f>[22]Abril!$D$32</f>
        <v>22</v>
      </c>
      <c r="AD26" s="11">
        <f>[22]Abril!$D$33</f>
        <v>17.399999999999999</v>
      </c>
      <c r="AE26" s="11">
        <f>[22]Abril!$D$34</f>
        <v>19.2</v>
      </c>
      <c r="AF26" s="15">
        <f t="shared" si="5"/>
        <v>15.2</v>
      </c>
      <c r="AG26" s="94">
        <f t="shared" si="6"/>
        <v>19.74666666666667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[23]Abril!$D$5</f>
        <v>20.7</v>
      </c>
      <c r="C27" s="11">
        <f>[23]Abril!$D$6</f>
        <v>21.9</v>
      </c>
      <c r="D27" s="11">
        <f>[23]Abril!$D$7</f>
        <v>20.399999999999999</v>
      </c>
      <c r="E27" s="11">
        <f>[23]Abril!$D$8</f>
        <v>21.9</v>
      </c>
      <c r="F27" s="11">
        <f>[23]Abril!$D$9</f>
        <v>19.7</v>
      </c>
      <c r="G27" s="11">
        <f>[23]Abril!$D$10</f>
        <v>17.399999999999999</v>
      </c>
      <c r="H27" s="11">
        <f>[23]Abril!$D$11</f>
        <v>18.600000000000001</v>
      </c>
      <c r="I27" s="11">
        <f>[23]Abril!$D$12</f>
        <v>15.7</v>
      </c>
      <c r="J27" s="11">
        <f>[23]Abril!$D$13</f>
        <v>16.600000000000001</v>
      </c>
      <c r="K27" s="11">
        <f>[23]Abril!$D$14</f>
        <v>18.600000000000001</v>
      </c>
      <c r="L27" s="11">
        <f>[23]Abril!$D$15</f>
        <v>17.600000000000001</v>
      </c>
      <c r="M27" s="11">
        <f>[23]Abril!$D$16</f>
        <v>17.5</v>
      </c>
      <c r="N27" s="11">
        <f>[23]Abril!$D$17</f>
        <v>18.3</v>
      </c>
      <c r="O27" s="11">
        <f>[23]Abril!$D$18</f>
        <v>21.4</v>
      </c>
      <c r="P27" s="11">
        <f>[23]Abril!$D$19</f>
        <v>21</v>
      </c>
      <c r="Q27" s="11">
        <f>[23]Abril!$D$20</f>
        <v>20.399999999999999</v>
      </c>
      <c r="R27" s="11">
        <f>[23]Abril!$D$21</f>
        <v>18.8</v>
      </c>
      <c r="S27" s="11">
        <f>[23]Abril!$D$22</f>
        <v>16.3</v>
      </c>
      <c r="T27" s="11" t="str">
        <f>[23]Abril!$D$23</f>
        <v>*</v>
      </c>
      <c r="U27" s="11" t="str">
        <f>[23]Abril!$D$24</f>
        <v>*</v>
      </c>
      <c r="V27" s="11" t="str">
        <f>[23]Abril!$D$25</f>
        <v>*</v>
      </c>
      <c r="W27" s="11" t="str">
        <f>[23]Abril!$D$26</f>
        <v>*</v>
      </c>
      <c r="X27" s="11" t="str">
        <f>[23]Abril!$D$27</f>
        <v>*</v>
      </c>
      <c r="Y27" s="11" t="str">
        <f>[23]Abril!$D$28</f>
        <v>*</v>
      </c>
      <c r="Z27" s="11" t="str">
        <f>[23]Abril!$D$29</f>
        <v>*</v>
      </c>
      <c r="AA27" s="11" t="str">
        <f>[23]Abril!$D$30</f>
        <v>*</v>
      </c>
      <c r="AB27" s="11" t="str">
        <f>[23]Abril!$D$31</f>
        <v>*</v>
      </c>
      <c r="AC27" s="11" t="str">
        <f>[23]Abril!$D$32</f>
        <v>*</v>
      </c>
      <c r="AD27" s="11" t="str">
        <f>[23]Abril!$D$33</f>
        <v>*</v>
      </c>
      <c r="AE27" s="11" t="str">
        <f>[23]Abril!$D$34</f>
        <v>*</v>
      </c>
      <c r="AF27" s="15">
        <f t="shared" si="1"/>
        <v>15.7</v>
      </c>
      <c r="AG27" s="94">
        <f t="shared" si="2"/>
        <v>19.044444444444441</v>
      </c>
      <c r="AI27" t="s">
        <v>47</v>
      </c>
      <c r="AK27" t="s">
        <v>47</v>
      </c>
    </row>
    <row r="28" spans="1:38" x14ac:dyDescent="0.2">
      <c r="A28" s="58" t="s">
        <v>9</v>
      </c>
      <c r="B28" s="11">
        <f>[24]Abril!$D$5</f>
        <v>21.5</v>
      </c>
      <c r="C28" s="11">
        <f>[24]Abril!$D$6</f>
        <v>23.1</v>
      </c>
      <c r="D28" s="11">
        <f>[24]Abril!$D$7</f>
        <v>21.9</v>
      </c>
      <c r="E28" s="11">
        <f>[24]Abril!$D$8</f>
        <v>22.3</v>
      </c>
      <c r="F28" s="11">
        <f>[24]Abril!$D$9</f>
        <v>21.5</v>
      </c>
      <c r="G28" s="11">
        <f>[24]Abril!$D$10</f>
        <v>19.100000000000001</v>
      </c>
      <c r="H28" s="11">
        <f>[24]Abril!$D$11</f>
        <v>18.7</v>
      </c>
      <c r="I28" s="11">
        <f>[24]Abril!$D$12</f>
        <v>15.7</v>
      </c>
      <c r="J28" s="11">
        <f>[24]Abril!$D$13</f>
        <v>18</v>
      </c>
      <c r="K28" s="11">
        <f>[24]Abril!$D$14</f>
        <v>18.8</v>
      </c>
      <c r="L28" s="11">
        <f>[24]Abril!$D$15</f>
        <v>19.100000000000001</v>
      </c>
      <c r="M28" s="11">
        <f>[24]Abril!$D$16</f>
        <v>20.399999999999999</v>
      </c>
      <c r="N28" s="11">
        <f>[24]Abril!$D$17</f>
        <v>21</v>
      </c>
      <c r="O28" s="11">
        <f>[24]Abril!$D$18</f>
        <v>21.4</v>
      </c>
      <c r="P28" s="11">
        <f>[24]Abril!$D$19</f>
        <v>22</v>
      </c>
      <c r="Q28" s="11">
        <f>[24]Abril!$D$20</f>
        <v>21.8</v>
      </c>
      <c r="R28" s="11">
        <f>[24]Abril!$D$21</f>
        <v>20.9</v>
      </c>
      <c r="S28" s="11">
        <f>[24]Abril!$D$22</f>
        <v>19.3</v>
      </c>
      <c r="T28" s="11">
        <f>[24]Abril!$D$23</f>
        <v>20.8</v>
      </c>
      <c r="U28" s="11">
        <f>[24]Abril!$D$24</f>
        <v>21.3</v>
      </c>
      <c r="V28" s="11">
        <f>[24]Abril!$D$25</f>
        <v>22</v>
      </c>
      <c r="W28" s="11">
        <f>[24]Abril!$D$26</f>
        <v>19.5</v>
      </c>
      <c r="X28" s="11">
        <f>[24]Abril!$D$27</f>
        <v>21.3</v>
      </c>
      <c r="Y28" s="11">
        <f>[24]Abril!$D$28</f>
        <v>21.4</v>
      </c>
      <c r="Z28" s="11">
        <f>[24]Abril!$D$29</f>
        <v>21.8</v>
      </c>
      <c r="AA28" s="11">
        <f>[24]Abril!$D$30</f>
        <v>22</v>
      </c>
      <c r="AB28" s="11">
        <f>[24]Abril!$D$31</f>
        <v>21.4</v>
      </c>
      <c r="AC28" s="11">
        <f>[24]Abril!$D$32</f>
        <v>20.5</v>
      </c>
      <c r="AD28" s="11">
        <f>[24]Abril!$D$33</f>
        <v>19.3</v>
      </c>
      <c r="AE28" s="11">
        <f>[24]Abril!$D$34</f>
        <v>20.2</v>
      </c>
      <c r="AF28" s="15">
        <f t="shared" si="1"/>
        <v>15.7</v>
      </c>
      <c r="AG28" s="94">
        <f t="shared" si="2"/>
        <v>20.6</v>
      </c>
      <c r="AK28" t="s">
        <v>47</v>
      </c>
      <c r="AL28" s="12" t="s">
        <v>47</v>
      </c>
    </row>
    <row r="29" spans="1:38" x14ac:dyDescent="0.2">
      <c r="A29" s="58" t="s">
        <v>42</v>
      </c>
      <c r="B29" s="11">
        <f>[25]Abril!$D$5</f>
        <v>23.1</v>
      </c>
      <c r="C29" s="11">
        <f>[25]Abril!$D$6</f>
        <v>22.9</v>
      </c>
      <c r="D29" s="11">
        <f>[25]Abril!$D$7</f>
        <v>22.7</v>
      </c>
      <c r="E29" s="11">
        <f>[25]Abril!$D$8</f>
        <v>22.9</v>
      </c>
      <c r="F29" s="11">
        <f>[25]Abril!$D$9</f>
        <v>20.8</v>
      </c>
      <c r="G29" s="11">
        <f>[25]Abril!$D$10</f>
        <v>17.3</v>
      </c>
      <c r="H29" s="11">
        <f>[25]Abril!$D$11</f>
        <v>16.600000000000001</v>
      </c>
      <c r="I29" s="11">
        <f>[25]Abril!$D$12</f>
        <v>14.1</v>
      </c>
      <c r="J29" s="11">
        <f>[25]Abril!$D$13</f>
        <v>15</v>
      </c>
      <c r="K29" s="11">
        <f>[25]Abril!$D$14</f>
        <v>17.2</v>
      </c>
      <c r="L29" s="11">
        <f>[25]Abril!$D$15</f>
        <v>19.3</v>
      </c>
      <c r="M29" s="11">
        <f>[25]Abril!$D$16</f>
        <v>19.399999999999999</v>
      </c>
      <c r="N29" s="11">
        <f>[25]Abril!$D$17</f>
        <v>19.8</v>
      </c>
      <c r="O29" s="11">
        <f>[25]Abril!$D$18</f>
        <v>22</v>
      </c>
      <c r="P29" s="11">
        <f>[25]Abril!$D$19</f>
        <v>21.7</v>
      </c>
      <c r="Q29" s="11">
        <f>[25]Abril!$D$20</f>
        <v>22.5</v>
      </c>
      <c r="R29" s="11">
        <f>[25]Abril!$D$21</f>
        <v>21.7</v>
      </c>
      <c r="S29" s="11">
        <f>[25]Abril!$D$22</f>
        <v>21.7</v>
      </c>
      <c r="T29" s="11">
        <f>[25]Abril!$D$23</f>
        <v>22</v>
      </c>
      <c r="U29" s="11">
        <f>[25]Abril!$D$24</f>
        <v>22.4</v>
      </c>
      <c r="V29" s="11">
        <f>[25]Abril!$D$25</f>
        <v>22.5</v>
      </c>
      <c r="W29" s="11">
        <f>[25]Abril!$D$26</f>
        <v>20.399999999999999</v>
      </c>
      <c r="X29" s="11">
        <f>[25]Abril!$D$27</f>
        <v>21.8</v>
      </c>
      <c r="Y29" s="11">
        <f>[25]Abril!$D$28</f>
        <v>20.7</v>
      </c>
      <c r="Z29" s="11">
        <f>[25]Abril!$D$29</f>
        <v>21.7</v>
      </c>
      <c r="AA29" s="11">
        <f>[25]Abril!$D$30</f>
        <v>22.4</v>
      </c>
      <c r="AB29" s="11">
        <f>[25]Abril!$D$31</f>
        <v>22.9</v>
      </c>
      <c r="AC29" s="11">
        <f>[25]Abril!$D$32</f>
        <v>21.3</v>
      </c>
      <c r="AD29" s="11">
        <f>[25]Abril!$D$33</f>
        <v>17.899999999999999</v>
      </c>
      <c r="AE29" s="11">
        <f>[25]Abril!$D$34</f>
        <v>21.3</v>
      </c>
      <c r="AF29" s="15">
        <f t="shared" si="1"/>
        <v>14.1</v>
      </c>
      <c r="AG29" s="94">
        <f t="shared" si="2"/>
        <v>20.599999999999991</v>
      </c>
      <c r="AL29" t="s">
        <v>47</v>
      </c>
    </row>
    <row r="30" spans="1:38" x14ac:dyDescent="0.2">
      <c r="A30" s="58" t="s">
        <v>10</v>
      </c>
      <c r="B30" s="11">
        <f>[26]Abril!$D$5</f>
        <v>20.3</v>
      </c>
      <c r="C30" s="11">
        <f>[26]Abril!$D$6</f>
        <v>21.9</v>
      </c>
      <c r="D30" s="11">
        <f>[26]Abril!$D$7</f>
        <v>21.5</v>
      </c>
      <c r="E30" s="11">
        <f>[26]Abril!$D$8</f>
        <v>22.1</v>
      </c>
      <c r="F30" s="11">
        <f>[26]Abril!$D$9</f>
        <v>20.3</v>
      </c>
      <c r="G30" s="11">
        <f>[26]Abril!$D$10</f>
        <v>17.100000000000001</v>
      </c>
      <c r="H30" s="11">
        <f>[26]Abril!$D$11</f>
        <v>18.100000000000001</v>
      </c>
      <c r="I30" s="11">
        <f>[26]Abril!$D$12</f>
        <v>14.8</v>
      </c>
      <c r="J30" s="11">
        <f>[26]Abril!$D$13</f>
        <v>15.8</v>
      </c>
      <c r="K30" s="11">
        <f>[26]Abril!$D$14</f>
        <v>18.8</v>
      </c>
      <c r="L30" s="11">
        <f>[26]Abril!$D$15</f>
        <v>17.5</v>
      </c>
      <c r="M30" s="11">
        <f>[26]Abril!$D$16</f>
        <v>17.8</v>
      </c>
      <c r="N30" s="11">
        <f>[26]Abril!$D$17</f>
        <v>17.8</v>
      </c>
      <c r="O30" s="11">
        <f>[26]Abril!$D$18</f>
        <v>21</v>
      </c>
      <c r="P30" s="11">
        <f>[26]Abril!$D$19</f>
        <v>20.6</v>
      </c>
      <c r="Q30" s="11">
        <f>[26]Abril!$D$20</f>
        <v>20.8</v>
      </c>
      <c r="R30" s="11">
        <f>[26]Abril!$D$21</f>
        <v>19.2</v>
      </c>
      <c r="S30" s="11">
        <f>[26]Abril!$D$22</f>
        <v>17.3</v>
      </c>
      <c r="T30" s="11">
        <f>[26]Abril!$D$23</f>
        <v>20.6</v>
      </c>
      <c r="U30" s="11">
        <f>[26]Abril!$D$24</f>
        <v>21.3</v>
      </c>
      <c r="V30" s="11">
        <f>[26]Abril!$D$25</f>
        <v>20.100000000000001</v>
      </c>
      <c r="W30" s="11">
        <f>[26]Abril!$D$26</f>
        <v>19.2</v>
      </c>
      <c r="X30" s="11">
        <f>[26]Abril!$D$27</f>
        <v>19.3</v>
      </c>
      <c r="Y30" s="11">
        <f>[26]Abril!$D$28</f>
        <v>21.3</v>
      </c>
      <c r="Z30" s="11">
        <f>[26]Abril!$D$29</f>
        <v>20.6</v>
      </c>
      <c r="AA30" s="11">
        <f>[26]Abril!$D$30</f>
        <v>22.4</v>
      </c>
      <c r="AB30" s="11">
        <f>[26]Abril!$D$31</f>
        <v>21.2</v>
      </c>
      <c r="AC30" s="11">
        <f>[26]Abril!$D$32</f>
        <v>20.7</v>
      </c>
      <c r="AD30" s="11">
        <f>[26]Abril!$D$33</f>
        <v>16.7</v>
      </c>
      <c r="AE30" s="11">
        <f>[26]Abril!$D$34</f>
        <v>19.600000000000001</v>
      </c>
      <c r="AF30" s="15">
        <f t="shared" si="1"/>
        <v>14.8</v>
      </c>
      <c r="AG30" s="94">
        <f t="shared" si="2"/>
        <v>19.523333333333344</v>
      </c>
      <c r="AK30" t="s">
        <v>47</v>
      </c>
    </row>
    <row r="31" spans="1:38" x14ac:dyDescent="0.2">
      <c r="A31" s="58" t="s">
        <v>172</v>
      </c>
      <c r="B31" s="11">
        <f>[27]Abril!$D$5</f>
        <v>20.2</v>
      </c>
      <c r="C31" s="11">
        <f>[27]Abril!$D$6</f>
        <v>21.4</v>
      </c>
      <c r="D31" s="11">
        <f>[27]Abril!$D$7</f>
        <v>21</v>
      </c>
      <c r="E31" s="11">
        <f>[27]Abril!$D$8</f>
        <v>20.8</v>
      </c>
      <c r="F31" s="11">
        <f>[27]Abril!$D$9</f>
        <v>20.100000000000001</v>
      </c>
      <c r="G31" s="11">
        <f>[27]Abril!$D$10</f>
        <v>16.2</v>
      </c>
      <c r="H31" s="11">
        <f>[27]Abril!$D$11</f>
        <v>17.100000000000001</v>
      </c>
      <c r="I31" s="11">
        <f>[27]Abril!$D$12</f>
        <v>14.5</v>
      </c>
      <c r="J31" s="11">
        <f>[27]Abril!$D$13</f>
        <v>16.399999999999999</v>
      </c>
      <c r="K31" s="11">
        <f>[27]Abril!$D$14</f>
        <v>17.899999999999999</v>
      </c>
      <c r="L31" s="11">
        <f>[27]Abril!$D$15</f>
        <v>17.600000000000001</v>
      </c>
      <c r="M31" s="11">
        <f>[27]Abril!$D$16</f>
        <v>17.8</v>
      </c>
      <c r="N31" s="11">
        <f>[27]Abril!$D$17</f>
        <v>18.3</v>
      </c>
      <c r="O31" s="11">
        <f>[27]Abril!$D$18</f>
        <v>20.7</v>
      </c>
      <c r="P31" s="11">
        <f>[27]Abril!$D$19</f>
        <v>20.5</v>
      </c>
      <c r="Q31" s="11">
        <f>[27]Abril!$D$20</f>
        <v>20.399999999999999</v>
      </c>
      <c r="R31" s="11">
        <f>[27]Abril!$D$21</f>
        <v>18.899999999999999</v>
      </c>
      <c r="S31" s="11">
        <f>[27]Abril!$D$22</f>
        <v>17.8</v>
      </c>
      <c r="T31" s="11">
        <f>[27]Abril!$D$23</f>
        <v>19.399999999999999</v>
      </c>
      <c r="U31" s="11">
        <f>[27]Abril!$D$24</f>
        <v>20.8</v>
      </c>
      <c r="V31" s="11">
        <f>[27]Abril!$D$25</f>
        <v>19.5</v>
      </c>
      <c r="W31" s="11">
        <f>[27]Abril!$D$26</f>
        <v>18.7</v>
      </c>
      <c r="X31" s="11">
        <f>[27]Abril!$D$27</f>
        <v>19.3</v>
      </c>
      <c r="Y31" s="11">
        <f>[27]Abril!$D$28</f>
        <v>20.6</v>
      </c>
      <c r="Z31" s="11">
        <f>[27]Abril!$D$29</f>
        <v>19.899999999999999</v>
      </c>
      <c r="AA31" s="11">
        <f>[27]Abril!$D$30</f>
        <v>20.6</v>
      </c>
      <c r="AB31" s="11">
        <f>[27]Abril!$D$31</f>
        <v>20</v>
      </c>
      <c r="AC31" s="11">
        <f>[27]Abril!$D$32</f>
        <v>20.5</v>
      </c>
      <c r="AD31" s="11">
        <f>[27]Abril!$D$33</f>
        <v>15.8</v>
      </c>
      <c r="AE31" s="11">
        <f>[27]Abril!$D$34</f>
        <v>18.8</v>
      </c>
      <c r="AF31" s="15">
        <f>MIN(B31:AE31)</f>
        <v>14.5</v>
      </c>
      <c r="AG31" s="94">
        <f>AVERAGE(B31:AE31)</f>
        <v>19.05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8" t="s">
        <v>11</v>
      </c>
      <c r="B32" s="11">
        <f>[28]Abril!$D$5</f>
        <v>19.5</v>
      </c>
      <c r="C32" s="11">
        <f>[28]Abril!$D$6</f>
        <v>21.7</v>
      </c>
      <c r="D32" s="11">
        <f>[28]Abril!$D$7</f>
        <v>21.6</v>
      </c>
      <c r="E32" s="11">
        <f>[28]Abril!$D$8</f>
        <v>21.5</v>
      </c>
      <c r="F32" s="11">
        <f>[28]Abril!$D$9</f>
        <v>20.7</v>
      </c>
      <c r="G32" s="11">
        <f>[28]Abril!$D$10</f>
        <v>17.7</v>
      </c>
      <c r="H32" s="11">
        <f>[28]Abril!$D$11</f>
        <v>17.7</v>
      </c>
      <c r="I32" s="11">
        <f>[28]Abril!$D$12</f>
        <v>15.7</v>
      </c>
      <c r="J32" s="11">
        <f>[28]Abril!$D$13</f>
        <v>14.4</v>
      </c>
      <c r="K32" s="11">
        <f>[28]Abril!$D$14</f>
        <v>15.6</v>
      </c>
      <c r="L32" s="11">
        <f>[28]Abril!$D$15</f>
        <v>17.600000000000001</v>
      </c>
      <c r="M32" s="11">
        <f>[28]Abril!$D$16</f>
        <v>17.7</v>
      </c>
      <c r="N32" s="11">
        <f>[28]Abril!$D$17</f>
        <v>18.399999999999999</v>
      </c>
      <c r="O32" s="11">
        <f>[28]Abril!$D$18</f>
        <v>19.7</v>
      </c>
      <c r="P32" s="11">
        <f>[28]Abril!$D$19</f>
        <v>20.100000000000001</v>
      </c>
      <c r="Q32" s="11">
        <f>[28]Abril!$D$20</f>
        <v>20.6</v>
      </c>
      <c r="R32" s="11">
        <f>[28]Abril!$D$21</f>
        <v>19.5</v>
      </c>
      <c r="S32" s="11">
        <f>[28]Abril!$D$22</f>
        <v>18.3</v>
      </c>
      <c r="T32" s="11">
        <f>[28]Abril!$D$23</f>
        <v>19.5</v>
      </c>
      <c r="U32" s="11">
        <f>[28]Abril!$D$24</f>
        <v>20.399999999999999</v>
      </c>
      <c r="V32" s="11">
        <f>[28]Abril!$D$25</f>
        <v>20.6</v>
      </c>
      <c r="W32" s="11">
        <f>[28]Abril!$D$26</f>
        <v>19.7</v>
      </c>
      <c r="X32" s="11">
        <f>[28]Abril!$D$27</f>
        <v>21.6</v>
      </c>
      <c r="Y32" s="11">
        <f>[28]Abril!$D$28</f>
        <v>20</v>
      </c>
      <c r="Z32" s="11">
        <f>[28]Abril!$D$29</f>
        <v>19.899999999999999</v>
      </c>
      <c r="AA32" s="11">
        <f>[28]Abril!$D$30</f>
        <v>20.399999999999999</v>
      </c>
      <c r="AB32" s="11">
        <f>[28]Abril!$D$31</f>
        <v>20.9</v>
      </c>
      <c r="AC32" s="11">
        <f>[28]Abril!$D$32</f>
        <v>21.3</v>
      </c>
      <c r="AD32" s="11">
        <f>[28]Abril!$D$33</f>
        <v>17.399999999999999</v>
      </c>
      <c r="AE32" s="11">
        <f>[28]Abril!$D$34</f>
        <v>18.8</v>
      </c>
      <c r="AF32" s="15">
        <f t="shared" si="1"/>
        <v>14.4</v>
      </c>
      <c r="AG32" s="94">
        <f t="shared" si="2"/>
        <v>19.283333333333328</v>
      </c>
    </row>
    <row r="33" spans="1:38" s="5" customFormat="1" x14ac:dyDescent="0.2">
      <c r="A33" s="58" t="s">
        <v>12</v>
      </c>
      <c r="B33" s="11">
        <f>[29]Abril!$D$5</f>
        <v>23.6</v>
      </c>
      <c r="C33" s="11">
        <f>[29]Abril!$D$6</f>
        <v>22.9</v>
      </c>
      <c r="D33" s="11">
        <f>[29]Abril!$D$7</f>
        <v>22</v>
      </c>
      <c r="E33" s="11">
        <f>[29]Abril!$D$8</f>
        <v>23.9</v>
      </c>
      <c r="F33" s="11">
        <f>[29]Abril!$D$9</f>
        <v>22.1</v>
      </c>
      <c r="G33" s="11">
        <f>[29]Abril!$D$10</f>
        <v>18.100000000000001</v>
      </c>
      <c r="H33" s="11">
        <f>[29]Abril!$D$11</f>
        <v>18.5</v>
      </c>
      <c r="I33" s="11">
        <f>[29]Abril!$D$12</f>
        <v>15.6</v>
      </c>
      <c r="J33" s="11">
        <f>[29]Abril!$D$13</f>
        <v>15.6</v>
      </c>
      <c r="K33" s="11">
        <f>[29]Abril!$D$14</f>
        <v>20.3</v>
      </c>
      <c r="L33" s="11">
        <f>[29]Abril!$D$15</f>
        <v>22.1</v>
      </c>
      <c r="M33" s="11">
        <f>[29]Abril!$D$16</f>
        <v>20.8</v>
      </c>
      <c r="N33" s="11">
        <f>[29]Abril!$D$17</f>
        <v>21.2</v>
      </c>
      <c r="O33" s="11">
        <f>[29]Abril!$D$18</f>
        <v>22</v>
      </c>
      <c r="P33" s="11">
        <f>[29]Abril!$D$19</f>
        <v>23.4</v>
      </c>
      <c r="Q33" s="11">
        <f>[29]Abril!$D$20</f>
        <v>22.8</v>
      </c>
      <c r="R33" s="11">
        <f>[29]Abril!$D$21</f>
        <v>22.1</v>
      </c>
      <c r="S33" s="11">
        <f>[29]Abril!$D$22</f>
        <v>22.7</v>
      </c>
      <c r="T33" s="11">
        <f>[29]Abril!$D$23</f>
        <v>22.8</v>
      </c>
      <c r="U33" s="11">
        <f>[29]Abril!$D$24</f>
        <v>23.3</v>
      </c>
      <c r="V33" s="11">
        <f>[29]Abril!$D$25</f>
        <v>23.8</v>
      </c>
      <c r="W33" s="11">
        <f>[29]Abril!$D$26</f>
        <v>20.9</v>
      </c>
      <c r="X33" s="11">
        <f>[29]Abril!$D$27</f>
        <v>22.6</v>
      </c>
      <c r="Y33" s="11">
        <f>[29]Abril!$D$28</f>
        <v>22.5</v>
      </c>
      <c r="Z33" s="11">
        <f>[29]Abril!$D$29</f>
        <v>23.7</v>
      </c>
      <c r="AA33" s="11">
        <f>[29]Abril!$D$30</f>
        <v>23.2</v>
      </c>
      <c r="AB33" s="11">
        <f>[29]Abril!$D$31</f>
        <v>23.4</v>
      </c>
      <c r="AC33" s="11">
        <f>[29]Abril!$D$32</f>
        <v>22.2</v>
      </c>
      <c r="AD33" s="11">
        <f>[29]Abril!$D$33</f>
        <v>20.399999999999999</v>
      </c>
      <c r="AE33" s="11">
        <f>[29]Abril!$D$34</f>
        <v>22.8</v>
      </c>
      <c r="AF33" s="15">
        <f t="shared" si="1"/>
        <v>15.6</v>
      </c>
      <c r="AG33" s="94">
        <f t="shared" si="2"/>
        <v>21.71</v>
      </c>
      <c r="AK33" s="5" t="s">
        <v>47</v>
      </c>
    </row>
    <row r="34" spans="1:38" x14ac:dyDescent="0.2">
      <c r="A34" s="58" t="s">
        <v>13</v>
      </c>
      <c r="B34" s="11">
        <f>[30]Abril!$D$5</f>
        <v>23.2</v>
      </c>
      <c r="C34" s="11">
        <f>[30]Abril!$D$6</f>
        <v>24.4</v>
      </c>
      <c r="D34" s="11">
        <f>[30]Abril!$D$7</f>
        <v>23.2</v>
      </c>
      <c r="E34" s="11">
        <f>[30]Abril!$D$8</f>
        <v>23.7</v>
      </c>
      <c r="F34" s="11">
        <f>[30]Abril!$D$9</f>
        <v>22</v>
      </c>
      <c r="G34" s="11">
        <f>[30]Abril!$D$10</f>
        <v>18.100000000000001</v>
      </c>
      <c r="H34" s="11">
        <f>[30]Abril!$D$11</f>
        <v>19</v>
      </c>
      <c r="I34" s="11">
        <f>[30]Abril!$D$12</f>
        <v>18.399999999999999</v>
      </c>
      <c r="J34" s="11">
        <f>[30]Abril!$D$13</f>
        <v>17.399999999999999</v>
      </c>
      <c r="K34" s="11">
        <f>[30]Abril!$D$14</f>
        <v>20.7</v>
      </c>
      <c r="L34" s="11">
        <f>[30]Abril!$D$15</f>
        <v>23.6</v>
      </c>
      <c r="M34" s="11">
        <f>[30]Abril!$D$16</f>
        <v>21.5</v>
      </c>
      <c r="N34" s="11">
        <f>[30]Abril!$D$17</f>
        <v>23.2</v>
      </c>
      <c r="O34" s="11">
        <f>[30]Abril!$D$18</f>
        <v>25.1</v>
      </c>
      <c r="P34" s="11">
        <f>[30]Abril!$D$19</f>
        <v>25</v>
      </c>
      <c r="Q34" s="11">
        <f>[30]Abril!$D$20</f>
        <v>24.8</v>
      </c>
      <c r="R34" s="11">
        <f>[30]Abril!$D$21</f>
        <v>23.1</v>
      </c>
      <c r="S34" s="11">
        <f>[30]Abril!$D$22</f>
        <v>23.1</v>
      </c>
      <c r="T34" s="11">
        <f>[30]Abril!$D$23</f>
        <v>23.8</v>
      </c>
      <c r="U34" s="11">
        <f>[30]Abril!$D$24</f>
        <v>24.4</v>
      </c>
      <c r="V34" s="11">
        <f>[30]Abril!$D$25</f>
        <v>25</v>
      </c>
      <c r="W34" s="11">
        <f>[30]Abril!$D$26</f>
        <v>21.6</v>
      </c>
      <c r="X34" s="11">
        <f>[30]Abril!$D$27</f>
        <v>23.4</v>
      </c>
      <c r="Y34" s="11">
        <f>[30]Abril!$D$28</f>
        <v>23.3</v>
      </c>
      <c r="Z34" s="11">
        <f>[30]Abril!$D$29</f>
        <v>23.7</v>
      </c>
      <c r="AA34" s="11">
        <f>[30]Abril!$D$30</f>
        <v>23.8</v>
      </c>
      <c r="AB34" s="11">
        <f>[30]Abril!$D$31</f>
        <v>23.6</v>
      </c>
      <c r="AC34" s="11">
        <f>[30]Abril!$D$32</f>
        <v>22.3</v>
      </c>
      <c r="AD34" s="11">
        <f>[30]Abril!$D$33</f>
        <v>22.1</v>
      </c>
      <c r="AE34" s="11">
        <f>[30]Abril!$D$34</f>
        <v>23.4</v>
      </c>
      <c r="AF34" s="15">
        <f t="shared" si="1"/>
        <v>17.399999999999999</v>
      </c>
      <c r="AG34" s="94">
        <f t="shared" si="2"/>
        <v>22.663333333333334</v>
      </c>
      <c r="AI34" t="s">
        <v>47</v>
      </c>
      <c r="AJ34" t="s">
        <v>47</v>
      </c>
    </row>
    <row r="35" spans="1:38" x14ac:dyDescent="0.2">
      <c r="A35" s="58" t="s">
        <v>173</v>
      </c>
      <c r="B35" s="11">
        <f>[31]Abril!$D$5</f>
        <v>21.6</v>
      </c>
      <c r="C35" s="11">
        <f>[31]Abril!$D$6</f>
        <v>23.3</v>
      </c>
      <c r="D35" s="11">
        <f>[31]Abril!$D$7</f>
        <v>23</v>
      </c>
      <c r="E35" s="11">
        <f>[31]Abril!$D$8</f>
        <v>22</v>
      </c>
      <c r="F35" s="11">
        <f>[31]Abril!$D$9</f>
        <v>22.7</v>
      </c>
      <c r="G35" s="11">
        <f>[31]Abril!$D$10</f>
        <v>19.899999999999999</v>
      </c>
      <c r="H35" s="11">
        <f>[31]Abril!$D$11</f>
        <v>18.8</v>
      </c>
      <c r="I35" s="11">
        <f>[31]Abril!$D$12</f>
        <v>14.2</v>
      </c>
      <c r="J35" s="11">
        <f>[31]Abril!$D$13</f>
        <v>14.2</v>
      </c>
      <c r="K35" s="11">
        <f>[31]Abril!$D$14</f>
        <v>19</v>
      </c>
      <c r="L35" s="11">
        <f>[31]Abril!$D$15</f>
        <v>17.5</v>
      </c>
      <c r="M35" s="11">
        <f>[31]Abril!$D$16</f>
        <v>17.3</v>
      </c>
      <c r="N35" s="11">
        <f>[31]Abril!$D$17</f>
        <v>19.899999999999999</v>
      </c>
      <c r="O35" s="11">
        <f>[31]Abril!$D$18</f>
        <v>22.4</v>
      </c>
      <c r="P35" s="11">
        <f>[31]Abril!$D$19</f>
        <v>21.7</v>
      </c>
      <c r="Q35" s="11">
        <f>[31]Abril!$D$20</f>
        <v>21.3</v>
      </c>
      <c r="R35" s="11">
        <f>[31]Abril!$D$21</f>
        <v>19.5</v>
      </c>
      <c r="S35" s="11">
        <f>[31]Abril!$D$22</f>
        <v>17</v>
      </c>
      <c r="T35" s="11">
        <f>[31]Abril!$D$23</f>
        <v>21.9</v>
      </c>
      <c r="U35" s="11">
        <f>[31]Abril!$D$24</f>
        <v>22.3</v>
      </c>
      <c r="V35" s="11">
        <f>[31]Abril!$D$25</f>
        <v>21.8</v>
      </c>
      <c r="W35" s="11">
        <f>[31]Abril!$D$26</f>
        <v>21.1</v>
      </c>
      <c r="X35" s="11">
        <f>[31]Abril!$D$27</f>
        <v>21.6</v>
      </c>
      <c r="Y35" s="11">
        <f>[31]Abril!$D$28</f>
        <v>21.6</v>
      </c>
      <c r="Z35" s="11">
        <f>[31]Abril!$D$29</f>
        <v>21.9</v>
      </c>
      <c r="AA35" s="11">
        <f>[31]Abril!$D$30</f>
        <v>22.1</v>
      </c>
      <c r="AB35" s="11">
        <f>[31]Abril!$D$31</f>
        <v>21.7</v>
      </c>
      <c r="AC35" s="11">
        <f>[31]Abril!$D$32</f>
        <v>23.2</v>
      </c>
      <c r="AD35" s="11">
        <f>[31]Abril!$D$33</f>
        <v>19.7</v>
      </c>
      <c r="AE35" s="11">
        <f>[31]Abril!$D$34</f>
        <v>20.9</v>
      </c>
      <c r="AF35" s="15">
        <f>MIN(B35:AE35)</f>
        <v>14.2</v>
      </c>
      <c r="AG35" s="94">
        <f>AVERAGE(B35:AE35)</f>
        <v>20.503333333333337</v>
      </c>
      <c r="AJ35" t="s">
        <v>47</v>
      </c>
    </row>
    <row r="36" spans="1:38" x14ac:dyDescent="0.2">
      <c r="A36" s="58" t="s">
        <v>144</v>
      </c>
      <c r="B36" s="11" t="str">
        <f>[32]Abril!$D$5</f>
        <v>*</v>
      </c>
      <c r="C36" s="11" t="str">
        <f>[32]Abril!$D$6</f>
        <v>*</v>
      </c>
      <c r="D36" s="11" t="str">
        <f>[32]Abril!$D$7</f>
        <v>*</v>
      </c>
      <c r="E36" s="11" t="str">
        <f>[32]Abril!$D$8</f>
        <v>*</v>
      </c>
      <c r="F36" s="11" t="str">
        <f>[32]Abril!$D$9</f>
        <v>*</v>
      </c>
      <c r="G36" s="11" t="str">
        <f>[32]Abril!$D$10</f>
        <v>*</v>
      </c>
      <c r="H36" s="11" t="str">
        <f>[32]Abril!$D$11</f>
        <v>*</v>
      </c>
      <c r="I36" s="11" t="str">
        <f>[32]Abril!$D$12</f>
        <v>*</v>
      </c>
      <c r="J36" s="11" t="str">
        <f>[32]Abril!$D$13</f>
        <v>*</v>
      </c>
      <c r="K36" s="11" t="str">
        <f>[32]Abril!$D$14</f>
        <v>*</v>
      </c>
      <c r="L36" s="11" t="str">
        <f>[32]Abril!$D$15</f>
        <v>*</v>
      </c>
      <c r="M36" s="11" t="str">
        <f>[32]Abril!$D$16</f>
        <v>*</v>
      </c>
      <c r="N36" s="11" t="str">
        <f>[32]Abril!$D$17</f>
        <v>*</v>
      </c>
      <c r="O36" s="11" t="str">
        <f>[32]Abril!$D$18</f>
        <v>*</v>
      </c>
      <c r="P36" s="11" t="str">
        <f>[32]Abril!$D$19</f>
        <v>*</v>
      </c>
      <c r="Q36" s="11" t="str">
        <f>[32]Abril!$D$20</f>
        <v>*</v>
      </c>
      <c r="R36" s="11" t="str">
        <f>[32]Abril!$D$21</f>
        <v>*</v>
      </c>
      <c r="S36" s="11" t="str">
        <f>[32]Abril!$D$22</f>
        <v>*</v>
      </c>
      <c r="T36" s="11" t="str">
        <f>[32]Abril!$D$23</f>
        <v>*</v>
      </c>
      <c r="U36" s="11" t="str">
        <f>[32]Abril!$D$24</f>
        <v>*</v>
      </c>
      <c r="V36" s="11" t="str">
        <f>[32]Abril!$D$25</f>
        <v>*</v>
      </c>
      <c r="W36" s="11" t="str">
        <f>[32]Abril!$D$26</f>
        <v>*</v>
      </c>
      <c r="X36" s="11" t="str">
        <f>[32]Abril!$D$27</f>
        <v>*</v>
      </c>
      <c r="Y36" s="11" t="str">
        <f>[32]Abril!$D$28</f>
        <v>*</v>
      </c>
      <c r="Z36" s="11" t="str">
        <f>[32]Abril!$D$29</f>
        <v>*</v>
      </c>
      <c r="AA36" s="11" t="str">
        <f>[32]Abril!$D$30</f>
        <v>*</v>
      </c>
      <c r="AB36" s="11" t="str">
        <f>[32]Abril!$D$31</f>
        <v>*</v>
      </c>
      <c r="AC36" s="11" t="str">
        <f>[32]Abril!$D$32</f>
        <v>*</v>
      </c>
      <c r="AD36" s="11" t="str">
        <f>[32]Abril!$D$33</f>
        <v>*</v>
      </c>
      <c r="AE36" s="11" t="str">
        <f>[32]Abril!$D$34</f>
        <v>*</v>
      </c>
      <c r="AF36" s="15" t="s">
        <v>226</v>
      </c>
      <c r="AG36" s="94" t="s">
        <v>226</v>
      </c>
      <c r="AI36" t="s">
        <v>47</v>
      </c>
    </row>
    <row r="37" spans="1:38" x14ac:dyDescent="0.2">
      <c r="A37" s="58" t="s">
        <v>14</v>
      </c>
      <c r="B37" s="11">
        <f>[33]Abril!$D$5</f>
        <v>18.8</v>
      </c>
      <c r="C37" s="11">
        <f>[33]Abril!$D$6</f>
        <v>19</v>
      </c>
      <c r="D37" s="11">
        <f>[33]Abril!$D$7</f>
        <v>23</v>
      </c>
      <c r="E37" s="11">
        <f>[33]Abril!$D$8</f>
        <v>22.7</v>
      </c>
      <c r="F37" s="11">
        <f>[33]Abril!$D$9</f>
        <v>22.7</v>
      </c>
      <c r="G37" s="11">
        <f>[33]Abril!$D$10</f>
        <v>22.9</v>
      </c>
      <c r="H37" s="11">
        <f>[33]Abril!$D$11</f>
        <v>23.4</v>
      </c>
      <c r="I37" s="11">
        <f>[33]Abril!$D$12</f>
        <v>21</v>
      </c>
      <c r="J37" s="11">
        <f>[33]Abril!$D$13</f>
        <v>22.2</v>
      </c>
      <c r="K37" s="11">
        <f>[33]Abril!$D$14</f>
        <v>20.7</v>
      </c>
      <c r="L37" s="11">
        <f>[33]Abril!$D$15</f>
        <v>21.6</v>
      </c>
      <c r="M37" s="11">
        <f>[33]Abril!$D$16</f>
        <v>22.9</v>
      </c>
      <c r="N37" s="11">
        <f>[33]Abril!$D$17</f>
        <v>23</v>
      </c>
      <c r="O37" s="11">
        <f>[33]Abril!$D$18</f>
        <v>22.8</v>
      </c>
      <c r="P37" s="11">
        <f>[33]Abril!$D$19</f>
        <v>24.1</v>
      </c>
      <c r="Q37" s="11">
        <f>[33]Abril!$D$20</f>
        <v>24</v>
      </c>
      <c r="R37" s="11">
        <f>[33]Abril!$D$21</f>
        <v>23.8</v>
      </c>
      <c r="S37" s="11">
        <f>[33]Abril!$D$22</f>
        <v>20</v>
      </c>
      <c r="T37" s="11">
        <f>[33]Abril!$D$23</f>
        <v>18.5</v>
      </c>
      <c r="U37" s="11">
        <f>[33]Abril!$D$24</f>
        <v>19.100000000000001</v>
      </c>
      <c r="V37" s="11">
        <f>[33]Abril!$D$25</f>
        <v>18.2</v>
      </c>
      <c r="W37" s="11">
        <f>[33]Abril!$D$26</f>
        <v>19.7</v>
      </c>
      <c r="X37" s="11">
        <f>[33]Abril!$D$27</f>
        <v>20.5</v>
      </c>
      <c r="Y37" s="11">
        <f>[33]Abril!$D$28</f>
        <v>20.3</v>
      </c>
      <c r="Z37" s="11">
        <f>[33]Abril!$D$29</f>
        <v>21.2</v>
      </c>
      <c r="AA37" s="11">
        <f>[33]Abril!$D$30</f>
        <v>20.8</v>
      </c>
      <c r="AB37" s="11">
        <f>[33]Abril!$D$31</f>
        <v>20.9</v>
      </c>
      <c r="AC37" s="11">
        <f>[33]Abril!$D$32</f>
        <v>21.9</v>
      </c>
      <c r="AD37" s="11">
        <f>[33]Abril!$D$33</f>
        <v>20.3</v>
      </c>
      <c r="AE37" s="11">
        <f>[33]Abril!$D$34</f>
        <v>19.5</v>
      </c>
      <c r="AF37" s="15">
        <f t="shared" si="1"/>
        <v>18.2</v>
      </c>
      <c r="AG37" s="94">
        <f t="shared" si="2"/>
        <v>21.316666666666663</v>
      </c>
    </row>
    <row r="38" spans="1:38" x14ac:dyDescent="0.2">
      <c r="A38" s="58" t="s">
        <v>174</v>
      </c>
      <c r="B38" s="11">
        <f>[34]Abril!$D$5</f>
        <v>22.9</v>
      </c>
      <c r="C38" s="11">
        <f>[34]Abril!$D$6</f>
        <v>24.6</v>
      </c>
      <c r="D38" s="11">
        <f>[34]Abril!$D$7</f>
        <v>24.4</v>
      </c>
      <c r="E38" s="11">
        <f>[34]Abril!$D$8</f>
        <v>22.3</v>
      </c>
      <c r="F38" s="11">
        <f>[34]Abril!$D$9</f>
        <v>22.7</v>
      </c>
      <c r="G38" s="11">
        <f>[34]Abril!$D$10</f>
        <v>22.2</v>
      </c>
      <c r="H38" s="11">
        <f>[34]Abril!$D$11</f>
        <v>20.9</v>
      </c>
      <c r="I38" s="11">
        <f>[34]Abril!$D$12</f>
        <v>22.4</v>
      </c>
      <c r="J38" s="11">
        <f>[34]Abril!$D$13</f>
        <v>21.6</v>
      </c>
      <c r="K38" s="11">
        <f>[34]Abril!$D$14</f>
        <v>21.6</v>
      </c>
      <c r="L38" s="11">
        <f>[34]Abril!$D$15</f>
        <v>23.7</v>
      </c>
      <c r="M38" s="11">
        <f>[34]Abril!$D$16</f>
        <v>22.5</v>
      </c>
      <c r="N38" s="11">
        <f>[34]Abril!$D$17</f>
        <v>23.3</v>
      </c>
      <c r="O38" s="11">
        <f>[34]Abril!$D$18</f>
        <v>22.8</v>
      </c>
      <c r="P38" s="11">
        <f>[34]Abril!$D$19</f>
        <v>22.5</v>
      </c>
      <c r="Q38" s="11">
        <f>[34]Abril!$D$20</f>
        <v>22.8</v>
      </c>
      <c r="R38" s="11">
        <f>[34]Abril!$D$21</f>
        <v>23.6</v>
      </c>
      <c r="S38" s="11">
        <f>[34]Abril!$D$22</f>
        <v>22.4</v>
      </c>
      <c r="T38" s="11">
        <f>[34]Abril!$D$23</f>
        <v>22.3</v>
      </c>
      <c r="U38" s="11">
        <f>[34]Abril!$D$24</f>
        <v>22.3</v>
      </c>
      <c r="V38" s="11">
        <f>[34]Abril!$D$25</f>
        <v>22.4</v>
      </c>
      <c r="W38" s="11">
        <f>[34]Abril!$D$26</f>
        <v>22</v>
      </c>
      <c r="X38" s="11">
        <f>[34]Abril!$D$27</f>
        <v>21.7</v>
      </c>
      <c r="Y38" s="11">
        <f>[34]Abril!$D$28</f>
        <v>22.4</v>
      </c>
      <c r="Z38" s="11">
        <f>[34]Abril!$D$29</f>
        <v>22.2</v>
      </c>
      <c r="AA38" s="11">
        <f>[34]Abril!$D$30</f>
        <v>21.9</v>
      </c>
      <c r="AB38" s="11">
        <f>[34]Abril!$D$31</f>
        <v>20.8</v>
      </c>
      <c r="AC38" s="11">
        <f>[34]Abril!$D$32</f>
        <v>22.8</v>
      </c>
      <c r="AD38" s="11">
        <f>[34]Abril!$D$33</f>
        <v>21.5</v>
      </c>
      <c r="AE38" s="11">
        <f>[34]Abril!$D$34</f>
        <v>22.5</v>
      </c>
      <c r="AF38" s="15">
        <f>MIN(B38:AE38)</f>
        <v>20.8</v>
      </c>
      <c r="AG38" s="94">
        <f>AVERAGE(B38:AE38)</f>
        <v>22.466666666666661</v>
      </c>
      <c r="AI38" t="s">
        <v>47</v>
      </c>
      <c r="AK38" t="s">
        <v>47</v>
      </c>
    </row>
    <row r="39" spans="1:38" x14ac:dyDescent="0.2">
      <c r="A39" s="58" t="s">
        <v>15</v>
      </c>
      <c r="B39" s="11">
        <f>[35]Abril!$D$5</f>
        <v>19.5</v>
      </c>
      <c r="C39" s="11">
        <f>[35]Abril!$D$6</f>
        <v>19.899999999999999</v>
      </c>
      <c r="D39" s="11">
        <f>[35]Abril!$D$7</f>
        <v>20.5</v>
      </c>
      <c r="E39" s="11">
        <f>[35]Abril!$D$8</f>
        <v>20.5</v>
      </c>
      <c r="F39" s="11">
        <f>[35]Abril!$D$9</f>
        <v>18.3</v>
      </c>
      <c r="G39" s="11">
        <f>[35]Abril!$D$10</f>
        <v>14.4</v>
      </c>
      <c r="H39" s="11">
        <f>[35]Abril!$D$11</f>
        <v>15</v>
      </c>
      <c r="I39" s="11">
        <f>[35]Abril!$D$12</f>
        <v>14.4</v>
      </c>
      <c r="J39" s="11">
        <f>[35]Abril!$D$13</f>
        <v>16.600000000000001</v>
      </c>
      <c r="K39" s="11">
        <f>[35]Abril!$D$14</f>
        <v>16</v>
      </c>
      <c r="L39" s="11">
        <f>[35]Abril!$D$15</f>
        <v>16.5</v>
      </c>
      <c r="M39" s="11">
        <f>[35]Abril!$D$16</f>
        <v>18.5</v>
      </c>
      <c r="N39" s="11">
        <f>[35]Abril!$D$17</f>
        <v>18.399999999999999</v>
      </c>
      <c r="O39" s="11">
        <f>[35]Abril!$D$18</f>
        <v>20.2</v>
      </c>
      <c r="P39" s="11">
        <f>[35]Abril!$D$19</f>
        <v>20.100000000000001</v>
      </c>
      <c r="Q39" s="11">
        <f>[35]Abril!$D$20</f>
        <v>20.9</v>
      </c>
      <c r="R39" s="11">
        <f>[35]Abril!$D$21</f>
        <v>18.7</v>
      </c>
      <c r="S39" s="11">
        <f>[35]Abril!$D$22</f>
        <v>17.3</v>
      </c>
      <c r="T39" s="11">
        <f>[35]Abril!$D$23</f>
        <v>19.8</v>
      </c>
      <c r="U39" s="11">
        <f>[35]Abril!$D$24</f>
        <v>21</v>
      </c>
      <c r="V39" s="11">
        <f>[35]Abril!$D$25</f>
        <v>18.2</v>
      </c>
      <c r="W39" s="11">
        <f>[35]Abril!$D$26</f>
        <v>17.899999999999999</v>
      </c>
      <c r="X39" s="11">
        <f>[35]Abril!$D$27</f>
        <v>19.8</v>
      </c>
      <c r="Y39" s="11">
        <f>[35]Abril!$D$28</f>
        <v>20.2</v>
      </c>
      <c r="Z39" s="11">
        <f>[35]Abril!$D$29</f>
        <v>20.5</v>
      </c>
      <c r="AA39" s="11">
        <f>[35]Abril!$D$30</f>
        <v>21</v>
      </c>
      <c r="AB39" s="11">
        <f>[35]Abril!$D$31</f>
        <v>20.399999999999999</v>
      </c>
      <c r="AC39" s="11">
        <f>[35]Abril!$D$32</f>
        <v>18.7</v>
      </c>
      <c r="AD39" s="11">
        <f>[35]Abril!$D$33</f>
        <v>16.5</v>
      </c>
      <c r="AE39" s="11">
        <f>[35]Abril!$D$34</f>
        <v>18.600000000000001</v>
      </c>
      <c r="AF39" s="15">
        <f t="shared" si="1"/>
        <v>14.4</v>
      </c>
      <c r="AG39" s="94">
        <f t="shared" si="2"/>
        <v>18.61</v>
      </c>
      <c r="AH39" s="12" t="s">
        <v>47</v>
      </c>
      <c r="AI39" t="s">
        <v>47</v>
      </c>
      <c r="AK39" t="s">
        <v>47</v>
      </c>
    </row>
    <row r="40" spans="1:38" x14ac:dyDescent="0.2">
      <c r="A40" s="58" t="s">
        <v>16</v>
      </c>
      <c r="B40" s="11">
        <f>[36]Abril!$D$5</f>
        <v>23.5</v>
      </c>
      <c r="C40" s="11">
        <f>[36]Abril!$D$6</f>
        <v>25.3</v>
      </c>
      <c r="D40" s="11">
        <f>[36]Abril!$D$7</f>
        <v>22.6</v>
      </c>
      <c r="E40" s="11">
        <f>[36]Abril!$D$8</f>
        <v>24.6</v>
      </c>
      <c r="F40" s="11">
        <f>[36]Abril!$D$9</f>
        <v>18.5</v>
      </c>
      <c r="G40" s="11">
        <f>[36]Abril!$D$10</f>
        <v>17.899999999999999</v>
      </c>
      <c r="H40" s="11">
        <f>[36]Abril!$D$11</f>
        <v>16.399999999999999</v>
      </c>
      <c r="I40" s="11">
        <f>[36]Abril!$D$12</f>
        <v>15.3</v>
      </c>
      <c r="J40" s="11">
        <f>[36]Abril!$D$13</f>
        <v>15.9</v>
      </c>
      <c r="K40" s="11">
        <f>[36]Abril!$D$14</f>
        <v>17.5</v>
      </c>
      <c r="L40" s="11">
        <f>[36]Abril!$D$15</f>
        <v>22.2</v>
      </c>
      <c r="M40" s="11">
        <f>[36]Abril!$D$16</f>
        <v>20.100000000000001</v>
      </c>
      <c r="N40" s="11">
        <f>[36]Abril!$D$17</f>
        <v>21.2</v>
      </c>
      <c r="O40" s="11">
        <f>[36]Abril!$D$18</f>
        <v>23.4</v>
      </c>
      <c r="P40" s="11">
        <f>[36]Abril!$D$19</f>
        <v>23</v>
      </c>
      <c r="Q40" s="11">
        <f>[36]Abril!$D$20</f>
        <v>24.9</v>
      </c>
      <c r="R40" s="11">
        <f>[36]Abril!$D$21</f>
        <v>20.6</v>
      </c>
      <c r="S40" s="11">
        <f>[36]Abril!$D$22</f>
        <v>21.6</v>
      </c>
      <c r="T40" s="11">
        <f>[36]Abril!$D$23</f>
        <v>23.3</v>
      </c>
      <c r="U40" s="11">
        <f>[36]Abril!$D$24</f>
        <v>24.8</v>
      </c>
      <c r="V40" s="11">
        <f>[36]Abril!$D$25</f>
        <v>22.6</v>
      </c>
      <c r="W40" s="11">
        <f>[36]Abril!$D$26</f>
        <v>21.9</v>
      </c>
      <c r="X40" s="11">
        <f>[36]Abril!$D$27</f>
        <v>23.6</v>
      </c>
      <c r="Y40" s="11">
        <f>[36]Abril!$D$28</f>
        <v>23.8</v>
      </c>
      <c r="Z40" s="11">
        <f>[36]Abril!$D$29</f>
        <v>23.6</v>
      </c>
      <c r="AA40" s="11">
        <f>[36]Abril!$D$30</f>
        <v>23.8</v>
      </c>
      <c r="AB40" s="11">
        <f>[36]Abril!$D$31</f>
        <v>21.8</v>
      </c>
      <c r="AC40" s="11">
        <f>[36]Abril!$D$32</f>
        <v>19.600000000000001</v>
      </c>
      <c r="AD40" s="11">
        <f>[36]Abril!$D$33</f>
        <v>19.2</v>
      </c>
      <c r="AE40" s="11">
        <f>[36]Abril!$D$34</f>
        <v>22.6</v>
      </c>
      <c r="AF40" s="15">
        <f t="shared" si="1"/>
        <v>15.3</v>
      </c>
      <c r="AG40" s="94">
        <f t="shared" si="2"/>
        <v>21.503333333333334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[37]Abril!$D$5</f>
        <v>18.600000000000001</v>
      </c>
      <c r="C41" s="11">
        <f>[37]Abril!$D$6</f>
        <v>22.3</v>
      </c>
      <c r="D41" s="11">
        <f>[37]Abril!$D$7</f>
        <v>22.9</v>
      </c>
      <c r="E41" s="11">
        <f>[37]Abril!$D$8</f>
        <v>22.5</v>
      </c>
      <c r="F41" s="11">
        <f>[37]Abril!$D$9</f>
        <v>21.7</v>
      </c>
      <c r="G41" s="11">
        <f>[37]Abril!$D$10</f>
        <v>22.3</v>
      </c>
      <c r="H41" s="11">
        <f>[37]Abril!$D$11</f>
        <v>19.3</v>
      </c>
      <c r="I41" s="11">
        <f>[37]Abril!$D$12</f>
        <v>17.899999999999999</v>
      </c>
      <c r="J41" s="11">
        <f>[37]Abril!$D$13</f>
        <v>15.7</v>
      </c>
      <c r="K41" s="11">
        <f>[37]Abril!$D$14</f>
        <v>18.8</v>
      </c>
      <c r="L41" s="11">
        <f>[37]Abril!$D$15</f>
        <v>17.7</v>
      </c>
      <c r="M41" s="11">
        <f>[37]Abril!$D$16</f>
        <v>17.899999999999999</v>
      </c>
      <c r="N41" s="11">
        <f>[37]Abril!$D$17</f>
        <v>21.7</v>
      </c>
      <c r="O41" s="11">
        <f>[37]Abril!$D$18</f>
        <v>21.5</v>
      </c>
      <c r="P41" s="11">
        <f>[37]Abril!$D$19</f>
        <v>20.5</v>
      </c>
      <c r="Q41" s="11">
        <f>[37]Abril!$D$20</f>
        <v>20.7</v>
      </c>
      <c r="R41" s="11">
        <f>[37]Abril!$D$21</f>
        <v>19.7</v>
      </c>
      <c r="S41" s="11">
        <f>[37]Abril!$D$22</f>
        <v>19.2</v>
      </c>
      <c r="T41" s="11">
        <f>[37]Abril!$D$23</f>
        <v>21</v>
      </c>
      <c r="U41" s="11">
        <f>[37]Abril!$D$24</f>
        <v>20.3</v>
      </c>
      <c r="V41" s="11">
        <f>[37]Abril!$D$25</f>
        <v>20.2</v>
      </c>
      <c r="W41" s="11">
        <f>[37]Abril!$D$26</f>
        <v>20.3</v>
      </c>
      <c r="X41" s="11">
        <f>[37]Abril!$D$27</f>
        <v>21.2</v>
      </c>
      <c r="Y41" s="11">
        <f>[37]Abril!$D$28</f>
        <v>21.2</v>
      </c>
      <c r="Z41" s="11">
        <f>[37]Abril!$D$29</f>
        <v>20.7</v>
      </c>
      <c r="AA41" s="11">
        <f>[37]Abril!$D$30</f>
        <v>20.7</v>
      </c>
      <c r="AB41" s="11">
        <f>[37]Abril!$D$31</f>
        <v>21.1</v>
      </c>
      <c r="AC41" s="11">
        <f>[37]Abril!$D$32</f>
        <v>21.2</v>
      </c>
      <c r="AD41" s="11">
        <f>[37]Abril!$D$33</f>
        <v>21</v>
      </c>
      <c r="AE41" s="11">
        <f>[37]Abril!$D$34</f>
        <v>19.899999999999999</v>
      </c>
      <c r="AF41" s="15">
        <f t="shared" ref="AF41" si="7">MIN(B41:AE41)</f>
        <v>15.7</v>
      </c>
      <c r="AG41" s="94">
        <f t="shared" ref="AG41" si="8">AVERAGE(B41:AE41)</f>
        <v>20.323333333333334</v>
      </c>
      <c r="AK41" t="s">
        <v>47</v>
      </c>
    </row>
    <row r="42" spans="1:38" x14ac:dyDescent="0.2">
      <c r="A42" s="58" t="s">
        <v>17</v>
      </c>
      <c r="B42" s="11">
        <f>[38]Abril!$D$5</f>
        <v>19.2</v>
      </c>
      <c r="C42" s="11">
        <f>[38]Abril!$D$6</f>
        <v>22.3</v>
      </c>
      <c r="D42" s="11">
        <f>[38]Abril!$D$7</f>
        <v>21.9</v>
      </c>
      <c r="E42" s="11">
        <f>[38]Abril!$D$8</f>
        <v>20.8</v>
      </c>
      <c r="F42" s="11">
        <f>[38]Abril!$D$9</f>
        <v>22</v>
      </c>
      <c r="G42" s="11">
        <f>[38]Abril!$D$10</f>
        <v>18.8</v>
      </c>
      <c r="H42" s="11">
        <f>[38]Abril!$D$11</f>
        <v>18.5</v>
      </c>
      <c r="I42" s="11">
        <f>[38]Abril!$D$12</f>
        <v>13.1</v>
      </c>
      <c r="J42" s="11">
        <f>[38]Abril!$D$13</f>
        <v>13.1</v>
      </c>
      <c r="K42" s="11">
        <f>[38]Abril!$D$14</f>
        <v>15.9</v>
      </c>
      <c r="L42" s="11">
        <f>[38]Abril!$D$15</f>
        <v>15.3</v>
      </c>
      <c r="M42" s="11">
        <f>[38]Abril!$D$16</f>
        <v>16.8</v>
      </c>
      <c r="N42" s="11">
        <f>[38]Abril!$D$17</f>
        <v>17.8</v>
      </c>
      <c r="O42" s="11">
        <f>[38]Abril!$D$18</f>
        <v>19.2</v>
      </c>
      <c r="P42" s="11">
        <f>[38]Abril!$D$19</f>
        <v>16.600000000000001</v>
      </c>
      <c r="Q42" s="11">
        <f>[38]Abril!$D$20</f>
        <v>19.399999999999999</v>
      </c>
      <c r="R42" s="11">
        <f>[38]Abril!$D$21</f>
        <v>19.2</v>
      </c>
      <c r="S42" s="11">
        <f>[38]Abril!$D$22</f>
        <v>16.600000000000001</v>
      </c>
      <c r="T42" s="11">
        <f>[38]Abril!$D$23</f>
        <v>19.399999999999999</v>
      </c>
      <c r="U42" s="11">
        <f>[38]Abril!$D$24</f>
        <v>21.2</v>
      </c>
      <c r="V42" s="11">
        <f>[38]Abril!$D$25</f>
        <v>20.5</v>
      </c>
      <c r="W42" s="11">
        <f>[38]Abril!$D$26</f>
        <v>20</v>
      </c>
      <c r="X42" s="11">
        <f>[38]Abril!$D$27</f>
        <v>21.3</v>
      </c>
      <c r="Y42" s="11">
        <f>[38]Abril!$D$28</f>
        <v>19.600000000000001</v>
      </c>
      <c r="Z42" s="11">
        <f>[38]Abril!$D$29</f>
        <v>20.399999999999999</v>
      </c>
      <c r="AA42" s="11">
        <f>[38]Abril!$D$30</f>
        <v>20.9</v>
      </c>
      <c r="AB42" s="11">
        <f>[38]Abril!$D$31</f>
        <v>20.2</v>
      </c>
      <c r="AC42" s="11">
        <f>[38]Abril!$D$32</f>
        <v>22.3</v>
      </c>
      <c r="AD42" s="11">
        <f>[38]Abril!$D$33</f>
        <v>19.2</v>
      </c>
      <c r="AE42" s="11">
        <f>[38]Abril!$D$34</f>
        <v>18.600000000000001</v>
      </c>
      <c r="AF42" s="15">
        <f t="shared" si="1"/>
        <v>13.1</v>
      </c>
      <c r="AG42" s="94">
        <f t="shared" si="2"/>
        <v>19.003333333333334</v>
      </c>
      <c r="AI42" t="s">
        <v>47</v>
      </c>
      <c r="AJ42" t="s">
        <v>47</v>
      </c>
      <c r="AK42" t="s">
        <v>47</v>
      </c>
    </row>
    <row r="43" spans="1:38" x14ac:dyDescent="0.2">
      <c r="A43" s="58" t="s">
        <v>157</v>
      </c>
      <c r="B43" s="11">
        <f>[39]Abri!$D$5</f>
        <v>19.2</v>
      </c>
      <c r="C43" s="11">
        <f>[39]Abri!$D$6</f>
        <v>19.8</v>
      </c>
      <c r="D43" s="11">
        <f>[39]Abri!$D$7</f>
        <v>21.5</v>
      </c>
      <c r="E43" s="11">
        <f>[39]Abri!$D$8</f>
        <v>20.399999999999999</v>
      </c>
      <c r="F43" s="11">
        <f>[39]Abri!$D$9</f>
        <v>20.6</v>
      </c>
      <c r="G43" s="11">
        <f>[39]Abri!$D$10</f>
        <v>22.2</v>
      </c>
      <c r="H43" s="11">
        <f>[39]Abri!$D$11</f>
        <v>20</v>
      </c>
      <c r="I43" s="11">
        <f>[39]Abri!$D$12</f>
        <v>17.8</v>
      </c>
      <c r="J43" s="11">
        <f>[39]Abri!$D$13</f>
        <v>13.2</v>
      </c>
      <c r="K43" s="11">
        <f>[39]Abri!$D$14</f>
        <v>17.5</v>
      </c>
      <c r="L43" s="11">
        <f>[39]Abri!$D$15</f>
        <v>16.3</v>
      </c>
      <c r="M43" s="11">
        <f>[39]Abri!$D$16</f>
        <v>15</v>
      </c>
      <c r="N43" s="11">
        <f>[39]Abri!$D$17</f>
        <v>19.5</v>
      </c>
      <c r="O43" s="11">
        <f>[39]Abri!$D$18</f>
        <v>21.4</v>
      </c>
      <c r="P43" s="11">
        <f>[39]Abri!$D$19</f>
        <v>21.9</v>
      </c>
      <c r="Q43" s="11">
        <f>[39]Abri!$D$20</f>
        <v>19.3</v>
      </c>
      <c r="R43" s="11">
        <f>[39]Abri!$D$21</f>
        <v>18.7</v>
      </c>
      <c r="S43" s="11">
        <f>[39]Abri!$D$22</f>
        <v>15.7</v>
      </c>
      <c r="T43" s="11">
        <f>[39]Abri!$D$23</f>
        <v>17.600000000000001</v>
      </c>
      <c r="U43" s="11">
        <f>[39]Abri!$D$24</f>
        <v>18.8</v>
      </c>
      <c r="V43" s="11">
        <f>[39]Abri!$D$25</f>
        <v>18.8</v>
      </c>
      <c r="W43" s="11">
        <f>[39]Abri!$D$26</f>
        <v>20.399999999999999</v>
      </c>
      <c r="X43" s="11">
        <f>[39]Abri!$D$27</f>
        <v>19.7</v>
      </c>
      <c r="Y43" s="11">
        <f>[39]Abri!$D$28</f>
        <v>21.2</v>
      </c>
      <c r="Z43" s="11">
        <f>[39]Abri!$D$29</f>
        <v>19.5</v>
      </c>
      <c r="AA43" s="11">
        <f>[39]Abri!$D$30</f>
        <v>19.5</v>
      </c>
      <c r="AB43" s="11">
        <f>[39]Abri!$D$31</f>
        <v>19.399999999999999</v>
      </c>
      <c r="AC43" s="11">
        <f>[39]Abri!$D$32</f>
        <v>19.100000000000001</v>
      </c>
      <c r="AD43" s="11">
        <f>[39]Abri!$D$33</f>
        <v>18.600000000000001</v>
      </c>
      <c r="AE43" s="11">
        <f>[39]Abri!$D$34</f>
        <v>19.3</v>
      </c>
      <c r="AF43" s="15">
        <f t="shared" ref="AF43" si="9">MIN(B43:AE43)</f>
        <v>13.2</v>
      </c>
      <c r="AG43" s="94">
        <f t="shared" ref="AG43" si="10">AVERAGE(B43:AE43)</f>
        <v>19.063333333333333</v>
      </c>
      <c r="AI43" t="s">
        <v>47</v>
      </c>
    </row>
    <row r="44" spans="1:38" x14ac:dyDescent="0.2">
      <c r="A44" s="58" t="s">
        <v>18</v>
      </c>
      <c r="B44" s="11">
        <f>[40]Abril!$D$5</f>
        <v>20.2</v>
      </c>
      <c r="C44" s="11">
        <f>[40]Abril!$D$6</f>
        <v>21.7</v>
      </c>
      <c r="D44" s="11">
        <f>[40]Abril!$D$7</f>
        <v>21.1</v>
      </c>
      <c r="E44" s="11">
        <f>[40]Abril!$D$8</f>
        <v>20.7</v>
      </c>
      <c r="F44" s="11">
        <f>[40]Abril!$D$9</f>
        <v>21.1</v>
      </c>
      <c r="G44" s="11">
        <f>[40]Abril!$D$10</f>
        <v>19.399999999999999</v>
      </c>
      <c r="H44" s="11">
        <f>[40]Abril!$D$11</f>
        <v>18</v>
      </c>
      <c r="I44" s="11">
        <f>[40]Abril!$D$12</f>
        <v>17.600000000000001</v>
      </c>
      <c r="J44" s="11">
        <f>[40]Abril!$D$13</f>
        <v>17.899999999999999</v>
      </c>
      <c r="K44" s="11">
        <f>[40]Abril!$D$14</f>
        <v>19.5</v>
      </c>
      <c r="L44" s="11">
        <f>[40]Abril!$D$15</f>
        <v>20.399999999999999</v>
      </c>
      <c r="M44" s="11">
        <f>[40]Abril!$D$16</f>
        <v>20</v>
      </c>
      <c r="N44" s="11">
        <f>[40]Abril!$D$17</f>
        <v>20.9</v>
      </c>
      <c r="O44" s="11">
        <f>[40]Abril!$D$18</f>
        <v>21</v>
      </c>
      <c r="P44" s="11">
        <f>[40]Abril!$D$19</f>
        <v>20.5</v>
      </c>
      <c r="Q44" s="11">
        <f>[40]Abril!$D$20</f>
        <v>20.399999999999999</v>
      </c>
      <c r="R44" s="11">
        <f>[40]Abril!$D$21</f>
        <v>19.5</v>
      </c>
      <c r="S44" s="11">
        <f>[40]Abril!$D$22</f>
        <v>19.600000000000001</v>
      </c>
      <c r="T44" s="11">
        <f>[40]Abril!$D$23</f>
        <v>20.7</v>
      </c>
      <c r="U44" s="11">
        <f>[40]Abril!$D$24</f>
        <v>20.3</v>
      </c>
      <c r="V44" s="11">
        <f>[40]Abril!$D$25</f>
        <v>20.3</v>
      </c>
      <c r="W44" s="11">
        <f>[40]Abril!$D$26</f>
        <v>19.2</v>
      </c>
      <c r="X44" s="11">
        <f>[40]Abril!$D$27</f>
        <v>20.6</v>
      </c>
      <c r="Y44" s="11">
        <f>[40]Abril!$D$28</f>
        <v>20.7</v>
      </c>
      <c r="Z44" s="11">
        <f>[40]Abril!$D$29</f>
        <v>21.2</v>
      </c>
      <c r="AA44" s="11">
        <f>[40]Abril!$D$30</f>
        <v>20.7</v>
      </c>
      <c r="AB44" s="11">
        <f>[40]Abril!$D$31</f>
        <v>20</v>
      </c>
      <c r="AC44" s="11">
        <f>[40]Abril!$D$32</f>
        <v>19.3</v>
      </c>
      <c r="AD44" s="11">
        <f>[40]Abril!$D$33</f>
        <v>17.899999999999999</v>
      </c>
      <c r="AE44" s="11">
        <f>[40]Abril!$D$34</f>
        <v>20</v>
      </c>
      <c r="AF44" s="15">
        <f t="shared" si="1"/>
        <v>17.600000000000001</v>
      </c>
      <c r="AG44" s="94">
        <f t="shared" si="2"/>
        <v>20.013333333333332</v>
      </c>
      <c r="AI44" t="s">
        <v>47</v>
      </c>
      <c r="AK44" t="s">
        <v>47</v>
      </c>
    </row>
    <row r="45" spans="1:38" x14ac:dyDescent="0.2">
      <c r="A45" s="58" t="s">
        <v>162</v>
      </c>
      <c r="B45" s="11">
        <f>[41]Abril!$D$5</f>
        <v>20.6</v>
      </c>
      <c r="C45" s="11">
        <f>[41]Abril!$D$6</f>
        <v>20.9</v>
      </c>
      <c r="D45" s="11">
        <f>[41]Abril!$D$7</f>
        <v>23.2</v>
      </c>
      <c r="E45" s="11">
        <f>[41]Abril!$D$8</f>
        <v>22.5</v>
      </c>
      <c r="F45" s="11">
        <f>[41]Abril!$D$9</f>
        <v>23.1</v>
      </c>
      <c r="G45" s="11">
        <f>[41]Abril!$D$10</f>
        <v>21.3</v>
      </c>
      <c r="H45" s="11">
        <f>[41]Abril!$D$11</f>
        <v>21.9</v>
      </c>
      <c r="I45" s="11">
        <f>[41]Abril!$D$12</f>
        <v>21.4</v>
      </c>
      <c r="J45" s="11">
        <f>[41]Abril!$D$13</f>
        <v>18.3</v>
      </c>
      <c r="K45" s="11">
        <f>[41]Abril!$D$14</f>
        <v>19.8</v>
      </c>
      <c r="L45" s="11">
        <f>[41]Abril!$D$15</f>
        <v>20.399999999999999</v>
      </c>
      <c r="M45" s="11">
        <f>[41]Abril!$D$16</f>
        <v>21.3</v>
      </c>
      <c r="N45" s="11">
        <f>[41]Abril!$D$17</f>
        <v>22.3</v>
      </c>
      <c r="O45" s="11">
        <f>[41]Abril!$D$18</f>
        <v>22.4</v>
      </c>
      <c r="P45" s="11">
        <f>[41]Abril!$D$19</f>
        <v>22.8</v>
      </c>
      <c r="Q45" s="11">
        <f>[41]Abril!$D$20</f>
        <v>22.4</v>
      </c>
      <c r="R45" s="11">
        <f>[41]Abril!$D$21</f>
        <v>21.2</v>
      </c>
      <c r="S45" s="11">
        <f>[41]Abril!$D$22</f>
        <v>20.8</v>
      </c>
      <c r="T45" s="11">
        <f>[41]Abril!$D$23</f>
        <v>19.5</v>
      </c>
      <c r="U45" s="11">
        <f>[41]Abril!$D$24</f>
        <v>20.6</v>
      </c>
      <c r="V45" s="11">
        <f>[41]Abril!$D$25</f>
        <v>19.7</v>
      </c>
      <c r="W45" s="11">
        <f>[41]Abril!$D$26</f>
        <v>20.9</v>
      </c>
      <c r="X45" s="11">
        <f>[41]Abril!$D$27</f>
        <v>21</v>
      </c>
      <c r="Y45" s="11">
        <f>[41]Abril!$D$28</f>
        <v>20.8</v>
      </c>
      <c r="Z45" s="11">
        <f>[41]Abril!$D$29</f>
        <v>21.7</v>
      </c>
      <c r="AA45" s="11">
        <f>[41]Abril!$D$30</f>
        <v>21.3</v>
      </c>
      <c r="AB45" s="11">
        <f>[41]Abril!$D$31</f>
        <v>21.8</v>
      </c>
      <c r="AC45" s="11">
        <f>[41]Abril!$D$32</f>
        <v>21.6</v>
      </c>
      <c r="AD45" s="11">
        <f>[41]Abril!$D$33</f>
        <v>20</v>
      </c>
      <c r="AE45" s="11">
        <f>[41]Abril!$D$34</f>
        <v>20.6</v>
      </c>
      <c r="AF45" s="15">
        <f t="shared" ref="AF45" si="11">MIN(B45:AE45)</f>
        <v>18.3</v>
      </c>
      <c r="AG45" s="94">
        <f t="shared" ref="AG45" si="12">AVERAGE(B45:AE45)</f>
        <v>21.203333333333333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[42]Abril!$D$5</f>
        <v>20.3</v>
      </c>
      <c r="C46" s="11">
        <f>[42]Abril!$D$6</f>
        <v>21.4</v>
      </c>
      <c r="D46" s="11">
        <f>[42]Abril!$D$7</f>
        <v>19.899999999999999</v>
      </c>
      <c r="E46" s="11">
        <f>[42]Abril!$D$8</f>
        <v>21</v>
      </c>
      <c r="F46" s="11">
        <f>[42]Abril!$D$9</f>
        <v>18.3</v>
      </c>
      <c r="G46" s="11">
        <f>[42]Abril!$D$10</f>
        <v>16.100000000000001</v>
      </c>
      <c r="H46" s="11">
        <f>[42]Abril!$D$11</f>
        <v>17</v>
      </c>
      <c r="I46" s="11">
        <f>[42]Abril!$D$12</f>
        <v>15.7</v>
      </c>
      <c r="J46" s="11">
        <f>[42]Abril!$D$13</f>
        <v>16.2</v>
      </c>
      <c r="K46" s="11">
        <f>[42]Abril!$D$14</f>
        <v>18.2</v>
      </c>
      <c r="L46" s="11">
        <f>[42]Abril!$D$15</f>
        <v>18.399999999999999</v>
      </c>
      <c r="M46" s="11">
        <f>[42]Abril!$D$16</f>
        <v>17.899999999999999</v>
      </c>
      <c r="N46" s="11">
        <f>[42]Abril!$D$17</f>
        <v>19.100000000000001</v>
      </c>
      <c r="O46" s="11">
        <f>[42]Abril!$D$18</f>
        <v>20.6</v>
      </c>
      <c r="P46" s="11">
        <f>[42]Abril!$D$19</f>
        <v>20.399999999999999</v>
      </c>
      <c r="Q46" s="11">
        <f>[42]Abril!$D$20</f>
        <v>20.9</v>
      </c>
      <c r="R46" s="11">
        <f>[42]Abril!$D$21</f>
        <v>15.2</v>
      </c>
      <c r="S46" s="11">
        <f>[42]Abril!$D$22</f>
        <v>16</v>
      </c>
      <c r="T46" s="11">
        <f>[42]Abril!$D$23</f>
        <v>18.7</v>
      </c>
      <c r="U46" s="11">
        <f>[42]Abril!$D$24</f>
        <v>20.100000000000001</v>
      </c>
      <c r="V46" s="11">
        <f>[42]Abril!$D$25</f>
        <v>19.3</v>
      </c>
      <c r="W46" s="11">
        <f>[42]Abril!$D$26</f>
        <v>18</v>
      </c>
      <c r="X46" s="11">
        <f>[42]Abril!$D$27</f>
        <v>18.7</v>
      </c>
      <c r="Y46" s="11">
        <f>[42]Abril!$D$28</f>
        <v>20.2</v>
      </c>
      <c r="Z46" s="11">
        <f>[42]Abril!$D$29</f>
        <v>20</v>
      </c>
      <c r="AA46" s="11">
        <f>[42]Abril!$D$30</f>
        <v>21.2</v>
      </c>
      <c r="AB46" s="11">
        <f>[42]Abril!$D$31</f>
        <v>20.2</v>
      </c>
      <c r="AC46" s="11">
        <f>[42]Abril!$D$32</f>
        <v>18.8</v>
      </c>
      <c r="AD46" s="11">
        <f>[42]Abril!$D$33</f>
        <v>14.8</v>
      </c>
      <c r="AE46" s="11">
        <f>[42]Abril!$D$34</f>
        <v>18.100000000000001</v>
      </c>
      <c r="AF46" s="15">
        <f t="shared" si="1"/>
        <v>14.8</v>
      </c>
      <c r="AG46" s="94">
        <f t="shared" si="2"/>
        <v>18.689999999999994</v>
      </c>
      <c r="AH46" s="12" t="s">
        <v>47</v>
      </c>
      <c r="AI46" t="s">
        <v>47</v>
      </c>
    </row>
    <row r="47" spans="1:38" x14ac:dyDescent="0.2">
      <c r="A47" s="58" t="s">
        <v>31</v>
      </c>
      <c r="B47" s="11">
        <f>[43]Abril!$D$5</f>
        <v>21.1</v>
      </c>
      <c r="C47" s="11">
        <f>[43]Abril!$D$6</f>
        <v>22.9</v>
      </c>
      <c r="D47" s="11">
        <f>[43]Abril!$D$7</f>
        <v>21.6</v>
      </c>
      <c r="E47" s="11">
        <f>[43]Abril!$D$8</f>
        <v>21.8</v>
      </c>
      <c r="F47" s="11">
        <f>[43]Abril!$D$9</f>
        <v>21.4</v>
      </c>
      <c r="G47" s="11">
        <f>[43]Abril!$D$10</f>
        <v>18</v>
      </c>
      <c r="H47" s="11">
        <f>[43]Abril!$D$11</f>
        <v>17.7</v>
      </c>
      <c r="I47" s="11">
        <f>[43]Abril!$D$12</f>
        <v>14.4</v>
      </c>
      <c r="J47" s="11">
        <f>[43]Abril!$D$13</f>
        <v>13.7</v>
      </c>
      <c r="K47" s="11">
        <f>[43]Abril!$D$14</f>
        <v>17.899999999999999</v>
      </c>
      <c r="L47" s="11">
        <f>[43]Abril!$D$15</f>
        <v>17.3</v>
      </c>
      <c r="M47" s="11">
        <f>[43]Abril!$D$16</f>
        <v>18.2</v>
      </c>
      <c r="N47" s="11">
        <f>[43]Abril!$D$17</f>
        <v>20.399999999999999</v>
      </c>
      <c r="O47" s="11">
        <f>[43]Abril!$D$18</f>
        <v>20.399999999999999</v>
      </c>
      <c r="P47" s="11">
        <f>[43]Abril!$D$19</f>
        <v>21.1</v>
      </c>
      <c r="Q47" s="11">
        <f>[43]Abril!$D$20</f>
        <v>21.3</v>
      </c>
      <c r="R47" s="11">
        <f>[43]Abril!$D$21</f>
        <v>19.7</v>
      </c>
      <c r="S47" s="11">
        <f>[43]Abril!$D$22</f>
        <v>18.899999999999999</v>
      </c>
      <c r="T47" s="11">
        <f>[43]Abril!$D$23</f>
        <v>21.6</v>
      </c>
      <c r="U47" s="11">
        <f>[43]Abril!$D$24</f>
        <v>21.8</v>
      </c>
      <c r="V47" s="11">
        <f>[43]Abril!$D$25</f>
        <v>21</v>
      </c>
      <c r="W47" s="11">
        <f>[43]Abril!$D$26</f>
        <v>19.399999999999999</v>
      </c>
      <c r="X47" s="11">
        <f>[43]Abril!$D$27</f>
        <v>20</v>
      </c>
      <c r="Y47" s="11">
        <f>[43]Abril!$D$28</f>
        <v>20.399999999999999</v>
      </c>
      <c r="Z47" s="11">
        <f>[43]Abril!$D$29</f>
        <v>21.3</v>
      </c>
      <c r="AA47" s="11">
        <f>[43]Abril!$D$30</f>
        <v>21.4</v>
      </c>
      <c r="AB47" s="11">
        <f>[43]Abril!$D$31</f>
        <v>21.5</v>
      </c>
      <c r="AC47" s="11">
        <f>[43]Abril!$D$32</f>
        <v>21.6</v>
      </c>
      <c r="AD47" s="11">
        <f>[43]Abril!$D$33</f>
        <v>18.8</v>
      </c>
      <c r="AE47" s="11">
        <f>[43]Abril!$D$34</f>
        <v>21.2</v>
      </c>
      <c r="AF47" s="15">
        <f t="shared" si="1"/>
        <v>13.7</v>
      </c>
      <c r="AG47" s="94">
        <f t="shared" si="2"/>
        <v>19.926666666666666</v>
      </c>
    </row>
    <row r="48" spans="1:38" x14ac:dyDescent="0.2">
      <c r="A48" s="58" t="s">
        <v>44</v>
      </c>
      <c r="B48" s="11">
        <f>[44]Abril!$D$5</f>
        <v>21.9</v>
      </c>
      <c r="C48" s="11">
        <f>[44]Abril!$D$6</f>
        <v>22.3</v>
      </c>
      <c r="D48" s="11">
        <f>[44]Abril!$D$7</f>
        <v>21.4</v>
      </c>
      <c r="E48" s="11">
        <f>[44]Abril!$D$8</f>
        <v>21</v>
      </c>
      <c r="F48" s="11">
        <f>[44]Abril!$D$9</f>
        <v>22</v>
      </c>
      <c r="G48" s="11">
        <f>[44]Abril!$D$10</f>
        <v>18.899999999999999</v>
      </c>
      <c r="H48" s="11">
        <f>[44]Abril!$D$11</f>
        <v>18.3</v>
      </c>
      <c r="I48" s="11">
        <f>[44]Abril!$D$12</f>
        <v>19.100000000000001</v>
      </c>
      <c r="J48" s="11">
        <f>[44]Abril!$D$13</f>
        <v>19.5</v>
      </c>
      <c r="K48" s="11">
        <f>[44]Abril!$D$14</f>
        <v>20.9</v>
      </c>
      <c r="L48" s="11">
        <f>[44]Abril!$D$15</f>
        <v>21.2</v>
      </c>
      <c r="M48" s="11">
        <f>[44]Abril!$D$16</f>
        <v>20.6</v>
      </c>
      <c r="N48" s="11">
        <f>[44]Abril!$D$17</f>
        <v>21.8</v>
      </c>
      <c r="O48" s="11">
        <f>[44]Abril!$D$18</f>
        <v>22.1</v>
      </c>
      <c r="P48" s="11">
        <f>[44]Abril!$D$19</f>
        <v>21.8</v>
      </c>
      <c r="Q48" s="11">
        <f>[44]Abril!$D$20</f>
        <v>21.6</v>
      </c>
      <c r="R48" s="11">
        <f>[44]Abril!$D$21</f>
        <v>21.3</v>
      </c>
      <c r="S48" s="11">
        <f>[44]Abril!$D$22</f>
        <v>21.4</v>
      </c>
      <c r="T48" s="11">
        <f>[44]Abril!$D$23</f>
        <v>21.7</v>
      </c>
      <c r="U48" s="11">
        <f>[44]Abril!$D$24</f>
        <v>20.5</v>
      </c>
      <c r="V48" s="11">
        <f>[44]Abril!$D$25</f>
        <v>22.2</v>
      </c>
      <c r="W48" s="11">
        <f>[44]Abril!$D$26</f>
        <v>20.100000000000001</v>
      </c>
      <c r="X48" s="11">
        <f>[44]Abril!$D$27</f>
        <v>20.6</v>
      </c>
      <c r="Y48" s="11">
        <f>[44]Abril!$D$28</f>
        <v>21</v>
      </c>
      <c r="Z48" s="11">
        <f>[44]Abril!$D$29</f>
        <v>21.5</v>
      </c>
      <c r="AA48" s="11">
        <f>[44]Abril!$D$30</f>
        <v>21.6</v>
      </c>
      <c r="AB48" s="11">
        <f>[44]Abril!$D$31</f>
        <v>20.8</v>
      </c>
      <c r="AC48" s="11">
        <f>[44]Abril!$D$32</f>
        <v>21.3</v>
      </c>
      <c r="AD48" s="11">
        <f>[44]Abril!$D$33</f>
        <v>20.9</v>
      </c>
      <c r="AE48" s="11">
        <f>[44]Abril!$D$34</f>
        <v>22.1</v>
      </c>
      <c r="AF48" s="15">
        <f t="shared" si="1"/>
        <v>18.3</v>
      </c>
      <c r="AG48" s="94">
        <f t="shared" si="2"/>
        <v>21.046666666666667</v>
      </c>
      <c r="AH48" s="12" t="s">
        <v>47</v>
      </c>
      <c r="AI48" t="s">
        <v>47</v>
      </c>
      <c r="AK48" t="s">
        <v>47</v>
      </c>
    </row>
    <row r="49" spans="1:38" x14ac:dyDescent="0.2">
      <c r="A49" s="58" t="s">
        <v>20</v>
      </c>
      <c r="B49" s="11">
        <f>[45]Abril!$D$5</f>
        <v>20.6</v>
      </c>
      <c r="C49" s="11">
        <f>[45]Abril!$D$6</f>
        <v>21.3</v>
      </c>
      <c r="D49" s="11">
        <f>[45]Abril!$D$7</f>
        <v>23.6</v>
      </c>
      <c r="E49" s="11">
        <f>[45]Abril!$D$8</f>
        <v>23.7</v>
      </c>
      <c r="F49" s="11">
        <f>[45]Abril!$D$9</f>
        <v>24</v>
      </c>
      <c r="G49" s="11">
        <f>[45]Abril!$D$10</f>
        <v>23.6</v>
      </c>
      <c r="H49" s="11">
        <f>[45]Abril!$D$11</f>
        <v>21.8</v>
      </c>
      <c r="I49" s="11">
        <f>[45]Abril!$D$12</f>
        <v>21</v>
      </c>
      <c r="J49" s="11">
        <f>[45]Abril!$D$13</f>
        <v>17.8</v>
      </c>
      <c r="K49" s="11">
        <f>[45]Abril!$D$14</f>
        <v>18.5</v>
      </c>
      <c r="L49" s="11">
        <f>[45]Abril!$D$15</f>
        <v>18.7</v>
      </c>
      <c r="M49" s="11">
        <f>[45]Abril!$D$16</f>
        <v>20.6</v>
      </c>
      <c r="N49" s="11">
        <f>[45]Abril!$D$17</f>
        <v>23.5</v>
      </c>
      <c r="O49" s="11">
        <f>[45]Abril!$D$18</f>
        <v>23.1</v>
      </c>
      <c r="P49" s="11">
        <f>[45]Abril!$D$19</f>
        <v>22.8</v>
      </c>
      <c r="Q49" s="11">
        <f>[45]Abril!$D$20</f>
        <v>22.1</v>
      </c>
      <c r="R49" s="11">
        <f>[45]Abril!$D$21</f>
        <v>21.7</v>
      </c>
      <c r="S49" s="11">
        <f>[45]Abril!$D$22</f>
        <v>20.6</v>
      </c>
      <c r="T49" s="11">
        <f>[45]Abril!$D$23</f>
        <v>20.2</v>
      </c>
      <c r="U49" s="11">
        <f>[45]Abril!$D$24</f>
        <v>21.6</v>
      </c>
      <c r="V49" s="11">
        <f>[45]Abril!$D$25</f>
        <v>21.5</v>
      </c>
      <c r="W49" s="11">
        <f>[45]Abril!$D$26</f>
        <v>21.4</v>
      </c>
      <c r="X49" s="11">
        <f>[45]Abril!$D$27</f>
        <v>20.7</v>
      </c>
      <c r="Y49" s="11">
        <f>[45]Abril!$D$28</f>
        <v>21.1</v>
      </c>
      <c r="Z49" s="11">
        <f>[45]Abril!$D$29</f>
        <v>21.9</v>
      </c>
      <c r="AA49" s="11">
        <f>[45]Abril!$D$30</f>
        <v>22.1</v>
      </c>
      <c r="AB49" s="11">
        <f>[45]Abril!$D$31</f>
        <v>23.2</v>
      </c>
      <c r="AC49" s="11">
        <f>[45]Abril!$D$32</f>
        <v>21.6</v>
      </c>
      <c r="AD49" s="11">
        <f>[45]Abril!$D$33</f>
        <v>20.8</v>
      </c>
      <c r="AE49" s="11">
        <f>[45]Abril!$D$34</f>
        <v>20.399999999999999</v>
      </c>
      <c r="AF49" s="15">
        <f t="shared" si="1"/>
        <v>17.8</v>
      </c>
      <c r="AG49" s="94">
        <f t="shared" si="2"/>
        <v>21.516666666666669</v>
      </c>
    </row>
    <row r="50" spans="1:38" s="5" customFormat="1" ht="17.100000000000001" customHeight="1" x14ac:dyDescent="0.2">
      <c r="A50" s="59" t="s">
        <v>228</v>
      </c>
      <c r="B50" s="13">
        <f t="shared" ref="B50:AF50" si="13">MIN(B5:B49)</f>
        <v>17.899999999999999</v>
      </c>
      <c r="C50" s="13">
        <f t="shared" si="13"/>
        <v>19</v>
      </c>
      <c r="D50" s="13">
        <f t="shared" si="13"/>
        <v>19.7</v>
      </c>
      <c r="E50" s="13">
        <f t="shared" si="13"/>
        <v>18.7</v>
      </c>
      <c r="F50" s="13">
        <f t="shared" si="13"/>
        <v>17.8</v>
      </c>
      <c r="G50" s="13">
        <f t="shared" si="13"/>
        <v>14.4</v>
      </c>
      <c r="H50" s="13">
        <f t="shared" si="13"/>
        <v>15</v>
      </c>
      <c r="I50" s="13">
        <f t="shared" si="13"/>
        <v>12.9</v>
      </c>
      <c r="J50" s="13">
        <f t="shared" si="13"/>
        <v>13.1</v>
      </c>
      <c r="K50" s="13">
        <f t="shared" si="13"/>
        <v>15.6</v>
      </c>
      <c r="L50" s="13">
        <f t="shared" si="13"/>
        <v>15.2</v>
      </c>
      <c r="M50" s="13">
        <f t="shared" si="13"/>
        <v>15</v>
      </c>
      <c r="N50" s="13">
        <f t="shared" si="13"/>
        <v>16.5</v>
      </c>
      <c r="O50" s="13">
        <f t="shared" si="13"/>
        <v>19.2</v>
      </c>
      <c r="P50" s="13">
        <f t="shared" si="13"/>
        <v>16.600000000000001</v>
      </c>
      <c r="Q50" s="13">
        <f t="shared" si="13"/>
        <v>19.3</v>
      </c>
      <c r="R50" s="13">
        <f t="shared" si="13"/>
        <v>15.2</v>
      </c>
      <c r="S50" s="13">
        <f t="shared" si="13"/>
        <v>14.3</v>
      </c>
      <c r="T50" s="13">
        <f t="shared" si="13"/>
        <v>16.100000000000001</v>
      </c>
      <c r="U50" s="13">
        <f t="shared" si="13"/>
        <v>18.7</v>
      </c>
      <c r="V50" s="13">
        <f t="shared" si="13"/>
        <v>18.100000000000001</v>
      </c>
      <c r="W50" s="13">
        <f t="shared" si="13"/>
        <v>17.8</v>
      </c>
      <c r="X50" s="13">
        <f t="shared" si="13"/>
        <v>18.600000000000001</v>
      </c>
      <c r="Y50" s="13">
        <f t="shared" si="13"/>
        <v>19.600000000000001</v>
      </c>
      <c r="Z50" s="13">
        <f t="shared" si="13"/>
        <v>19.2</v>
      </c>
      <c r="AA50" s="13">
        <f t="shared" si="13"/>
        <v>19</v>
      </c>
      <c r="AB50" s="13">
        <f t="shared" si="13"/>
        <v>18.8</v>
      </c>
      <c r="AC50" s="13">
        <f t="shared" si="13"/>
        <v>18.600000000000001</v>
      </c>
      <c r="AD50" s="13">
        <f t="shared" si="13"/>
        <v>14.8</v>
      </c>
      <c r="AE50" s="13">
        <f t="shared" si="13"/>
        <v>17.7</v>
      </c>
      <c r="AF50" s="15">
        <f t="shared" si="13"/>
        <v>12.9</v>
      </c>
      <c r="AG50" s="94">
        <f>AVERAGE(AG5:AG49)</f>
        <v>20.434901340996163</v>
      </c>
      <c r="AK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52"/>
      <c r="AG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116"/>
      <c r="AF52" s="52"/>
      <c r="AG52" s="51"/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6"/>
      <c r="AF55" s="52"/>
      <c r="AG55" s="54"/>
      <c r="AJ55" t="s">
        <v>47</v>
      </c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6"/>
      <c r="AF56" s="52"/>
      <c r="AG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3" spans="1:38" x14ac:dyDescent="0.2">
      <c r="AC63" s="2" t="s">
        <v>47</v>
      </c>
    </row>
    <row r="64" spans="1:38" x14ac:dyDescent="0.2">
      <c r="V64" s="2" t="s">
        <v>47</v>
      </c>
      <c r="AA64" s="2" t="s">
        <v>47</v>
      </c>
    </row>
    <row r="65" spans="9:38" x14ac:dyDescent="0.2">
      <c r="I65" s="2" t="s">
        <v>47</v>
      </c>
      <c r="Y65" s="2" t="s">
        <v>47</v>
      </c>
      <c r="AB65" s="2" t="s">
        <v>47</v>
      </c>
      <c r="AH65" t="s">
        <v>47</v>
      </c>
      <c r="AL65" t="s">
        <v>47</v>
      </c>
    </row>
    <row r="72" spans="9:38" x14ac:dyDescent="0.2">
      <c r="AH72" s="12" t="s">
        <v>47</v>
      </c>
    </row>
  </sheetData>
  <sheetProtection password="C6EC" sheet="1" objects="1" scenarios="1"/>
  <mergeCells count="35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I62" sqref="AI6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45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6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6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49">
        <v>30</v>
      </c>
      <c r="AF3" s="167" t="s">
        <v>36</v>
      </c>
    </row>
    <row r="4" spans="1:36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68"/>
    </row>
    <row r="5" spans="1:36" s="5" customFormat="1" x14ac:dyDescent="0.2">
      <c r="A5" s="58" t="s">
        <v>40</v>
      </c>
      <c r="B5" s="126">
        <f>[1]Abril!$E$5</f>
        <v>68.958333333333329</v>
      </c>
      <c r="C5" s="126">
        <f>[1]Abril!$E$6</f>
        <v>72.541666666666671</v>
      </c>
      <c r="D5" s="126">
        <f>[1]Abril!$E$7</f>
        <v>77.208333333333329</v>
      </c>
      <c r="E5" s="126">
        <f>[1]Abril!$E$8</f>
        <v>76.708333333333329</v>
      </c>
      <c r="F5" s="126">
        <f>[1]Abril!$E$9</f>
        <v>78.916666666666671</v>
      </c>
      <c r="G5" s="126">
        <f>[1]Abril!$E$10</f>
        <v>90.25</v>
      </c>
      <c r="H5" s="126">
        <f>[1]Abril!$E$11</f>
        <v>91.125</v>
      </c>
      <c r="I5" s="126">
        <f>[1]Abril!$E$12</f>
        <v>80.416666666666671</v>
      </c>
      <c r="J5" s="126">
        <f>[1]Abril!$E$13</f>
        <v>78.083333333333329</v>
      </c>
      <c r="K5" s="126">
        <f>[1]Abril!$E$14</f>
        <v>81.166666666666671</v>
      </c>
      <c r="L5" s="126">
        <f>[1]Abril!$E$15</f>
        <v>79.333333333333329</v>
      </c>
      <c r="M5" s="126">
        <f>[1]Abril!$E$16</f>
        <v>79.208333333333329</v>
      </c>
      <c r="N5" s="126">
        <f>[1]Abril!$E$17</f>
        <v>83.375</v>
      </c>
      <c r="O5" s="126">
        <f>[1]Abril!$E$18</f>
        <v>82.916666666666671</v>
      </c>
      <c r="P5" s="126">
        <f>[1]Abril!$E$19</f>
        <v>86.833333333333329</v>
      </c>
      <c r="Q5" s="126">
        <f>[1]Abril!$E$20</f>
        <v>82.25</v>
      </c>
      <c r="R5" s="126">
        <f>[1]Abril!$E$21</f>
        <v>78.166666666666671</v>
      </c>
      <c r="S5" s="126">
        <f>[1]Abril!$E$22</f>
        <v>74.875</v>
      </c>
      <c r="T5" s="126">
        <f>[1]Abril!$E$23</f>
        <v>72.333333333333329</v>
      </c>
      <c r="U5" s="126">
        <f>[1]Abril!$E$24</f>
        <v>67</v>
      </c>
      <c r="V5" s="126">
        <f>[1]Abril!$E$25</f>
        <v>69.375</v>
      </c>
      <c r="W5" s="126">
        <f>[1]Abril!$E$26</f>
        <v>86.5</v>
      </c>
      <c r="X5" s="126">
        <f>[1]Abril!$E$27</f>
        <v>81.375</v>
      </c>
      <c r="Y5" s="126">
        <f>[1]Abril!$E$28</f>
        <v>77.75</v>
      </c>
      <c r="Z5" s="126">
        <f>[1]Abril!$E$29</f>
        <v>81.958333333333329</v>
      </c>
      <c r="AA5" s="126">
        <f>[1]Abril!$E$30</f>
        <v>78.416666666666671</v>
      </c>
      <c r="AB5" s="126">
        <f>[1]Abril!$E$31</f>
        <v>74.708333333333329</v>
      </c>
      <c r="AC5" s="126">
        <f>[1]Abril!$E$32</f>
        <v>88.791666666666671</v>
      </c>
      <c r="AD5" s="126">
        <f>[1]Abril!$E$33</f>
        <v>88.125</v>
      </c>
      <c r="AE5" s="126">
        <f>[1]Abril!$E$34</f>
        <v>83.083333333333329</v>
      </c>
      <c r="AF5" s="93">
        <f>AVERAGE(B5:AE5)</f>
        <v>79.724999999999994</v>
      </c>
    </row>
    <row r="6" spans="1:36" x14ac:dyDescent="0.2">
      <c r="A6" s="58" t="s">
        <v>0</v>
      </c>
      <c r="B6" s="11">
        <f>[2]Abril!$E$5</f>
        <v>86.458333333333329</v>
      </c>
      <c r="C6" s="11">
        <f>[2]Abril!$E$6</f>
        <v>89.958333333333329</v>
      </c>
      <c r="D6" s="11">
        <f>[2]Abril!$E$7</f>
        <v>88.541666666666671</v>
      </c>
      <c r="E6" s="11">
        <f>[2]Abril!$E$8</f>
        <v>83.833333333333329</v>
      </c>
      <c r="F6" s="11">
        <f>[2]Abril!$E$9</f>
        <v>85.333333333333329</v>
      </c>
      <c r="G6" s="11">
        <f>[2]Abril!$E$10</f>
        <v>92.5</v>
      </c>
      <c r="H6" s="11">
        <f>[2]Abril!$E$11</f>
        <v>74.2</v>
      </c>
      <c r="I6" s="11">
        <f>[2]Abril!$E$12</f>
        <v>75.833333333333329</v>
      </c>
      <c r="J6" s="11">
        <f>[2]Abril!$E$13</f>
        <v>76.166666666666671</v>
      </c>
      <c r="K6" s="11">
        <f>[2]Abril!$E$14</f>
        <v>75.958333333333329</v>
      </c>
      <c r="L6" s="11">
        <f>[2]Abril!$E$15</f>
        <v>74.291666666666671</v>
      </c>
      <c r="M6" s="11">
        <f>[2]Abril!$E$16</f>
        <v>72.208333333333329</v>
      </c>
      <c r="N6" s="11">
        <f>[2]Abril!$E$17</f>
        <v>76.041666666666671</v>
      </c>
      <c r="O6" s="11">
        <f>[2]Abril!$E$18</f>
        <v>83.833333333333329</v>
      </c>
      <c r="P6" s="11">
        <f>[2]Abril!$E$19</f>
        <v>83.041666666666671</v>
      </c>
      <c r="Q6" s="11">
        <f>[2]Abril!$E$20</f>
        <v>81.083333333333329</v>
      </c>
      <c r="R6" s="11">
        <f>[2]Abril!$E$21</f>
        <v>82.166666666666671</v>
      </c>
      <c r="S6" s="11">
        <f>[2]Abril!$E$22</f>
        <v>70.666666666666671</v>
      </c>
      <c r="T6" s="11">
        <f>[2]Abril!$E$23</f>
        <v>68.375</v>
      </c>
      <c r="U6" s="11">
        <f>[2]Abril!$E$24</f>
        <v>70.875</v>
      </c>
      <c r="V6" s="11">
        <f>[2]Abril!$E$25</f>
        <v>90.75</v>
      </c>
      <c r="W6" s="11">
        <f>[2]Abril!$E$26</f>
        <v>89.666666666666671</v>
      </c>
      <c r="X6" s="11">
        <f>[2]Abril!$E$27</f>
        <v>85.125</v>
      </c>
      <c r="Y6" s="11">
        <f>[2]Abril!$E$28</f>
        <v>81.666666666666671</v>
      </c>
      <c r="Z6" s="11">
        <f>[2]Abril!$E$29</f>
        <v>80.416666666666671</v>
      </c>
      <c r="AA6" s="11">
        <f>[2]Abril!$E$30</f>
        <v>79.5</v>
      </c>
      <c r="AB6" s="11">
        <f>[2]Abril!$E$31</f>
        <v>89.083333333333329</v>
      </c>
      <c r="AC6" s="11">
        <f>[2]Abril!$E$32</f>
        <v>89.041666666666671</v>
      </c>
      <c r="AD6" s="11">
        <f>[2]Abril!$E$33</f>
        <v>86.708333333333329</v>
      </c>
      <c r="AE6" s="11">
        <f>[2]Abril!$E$34</f>
        <v>86.833333333333329</v>
      </c>
      <c r="AF6" s="93">
        <f>AVERAGE(B6:AE6)</f>
        <v>81.671944444444463</v>
      </c>
    </row>
    <row r="7" spans="1:36" x14ac:dyDescent="0.2">
      <c r="A7" s="58" t="s">
        <v>104</v>
      </c>
      <c r="B7" s="11">
        <f>[3]Abril!$E$5</f>
        <v>70.875</v>
      </c>
      <c r="C7" s="11">
        <f>[3]Abril!$E$6</f>
        <v>73.666666666666671</v>
      </c>
      <c r="D7" s="11">
        <f>[3]Abril!$E$7</f>
        <v>77.708333333333329</v>
      </c>
      <c r="E7" s="11">
        <f>[3]Abril!$E$8</f>
        <v>76.75</v>
      </c>
      <c r="F7" s="11">
        <f>[3]Abril!$E$9</f>
        <v>83.291666666666671</v>
      </c>
      <c r="G7" s="11">
        <f>[3]Abril!$E$10</f>
        <v>90.75</v>
      </c>
      <c r="H7" s="11">
        <f>[3]Abril!$E$11</f>
        <v>83.125</v>
      </c>
      <c r="I7" s="11">
        <f>[3]Abril!$E$12</f>
        <v>76</v>
      </c>
      <c r="J7" s="11">
        <f>[3]Abril!$E$13</f>
        <v>74.666666666666671</v>
      </c>
      <c r="K7" s="11">
        <f>[3]Abril!$E$14</f>
        <v>72.666666666666671</v>
      </c>
      <c r="L7" s="11">
        <f>[3]Abril!$E$15</f>
        <v>69.208333333333329</v>
      </c>
      <c r="M7" s="11">
        <f>[3]Abril!$E$16</f>
        <v>66.833333333333329</v>
      </c>
      <c r="N7" s="11">
        <f>[3]Abril!$E$17</f>
        <v>71</v>
      </c>
      <c r="O7" s="11">
        <f>[3]Abril!$E$18</f>
        <v>84.208333333333329</v>
      </c>
      <c r="P7" s="11">
        <f>[3]Abril!$E$19</f>
        <v>79.833333333333329</v>
      </c>
      <c r="Q7" s="11">
        <f>[3]Abril!$E$20</f>
        <v>72.083333333333329</v>
      </c>
      <c r="R7" s="11">
        <f>[3]Abril!$E$21</f>
        <v>67.208333333333329</v>
      </c>
      <c r="S7" s="11">
        <f>[3]Abril!$E$22</f>
        <v>57.958333333333336</v>
      </c>
      <c r="T7" s="11">
        <f>[3]Abril!$E$23</f>
        <v>65.375</v>
      </c>
      <c r="U7" s="11">
        <f>[3]Abril!$E$24</f>
        <v>60.583333333333336</v>
      </c>
      <c r="V7" s="11">
        <f>[3]Abril!$E$25</f>
        <v>75.791666666666671</v>
      </c>
      <c r="W7" s="11">
        <f>[3]Abril!$E$26</f>
        <v>86.125</v>
      </c>
      <c r="X7" s="11">
        <f>[3]Abril!$E$27</f>
        <v>79.916666666666671</v>
      </c>
      <c r="Y7" s="11">
        <f>[3]Abril!$E$28</f>
        <v>76.25</v>
      </c>
      <c r="Z7" s="11">
        <f>[3]Abril!$E$29</f>
        <v>69.291666666666671</v>
      </c>
      <c r="AA7" s="11">
        <f>[3]Abril!$E$30</f>
        <v>73.5</v>
      </c>
      <c r="AB7" s="11">
        <f>[3]Abril!$E$31</f>
        <v>72.291666666666671</v>
      </c>
      <c r="AC7" s="11">
        <f>[3]Abril!$E$32</f>
        <v>81.166666666666671</v>
      </c>
      <c r="AD7" s="11">
        <f>[3]Abril!$E$33</f>
        <v>77.416666666666671</v>
      </c>
      <c r="AE7" s="11">
        <f>[3]Abril!$E$34</f>
        <v>75.166666666666671</v>
      </c>
      <c r="AF7" s="93">
        <f>AVERAGE(B7:AE7)</f>
        <v>74.690277777777766</v>
      </c>
    </row>
    <row r="8" spans="1:36" x14ac:dyDescent="0.2">
      <c r="A8" s="58" t="s">
        <v>1</v>
      </c>
      <c r="B8" s="11">
        <f>[4]Abril!$E$5</f>
        <v>66.705882352941174</v>
      </c>
      <c r="C8" s="11">
        <f>[4]Abril!$E$6</f>
        <v>72.214285714285708</v>
      </c>
      <c r="D8" s="11">
        <f>[4]Abril!$E$7</f>
        <v>80.230769230769226</v>
      </c>
      <c r="E8" s="11">
        <f>[4]Abril!$E$8</f>
        <v>74.352941176470594</v>
      </c>
      <c r="F8" s="11">
        <f>[4]Abril!$E$9</f>
        <v>84.315789473684205</v>
      </c>
      <c r="G8" s="11">
        <f>[4]Abril!$E$10</f>
        <v>86.86666666666666</v>
      </c>
      <c r="H8" s="11">
        <f>[4]Abril!$E$11</f>
        <v>72.92307692307692</v>
      </c>
      <c r="I8" s="11">
        <f>[4]Abril!$E$12</f>
        <v>73.227272727272734</v>
      </c>
      <c r="J8" s="11">
        <f>[4]Abril!$E$13</f>
        <v>73.238095238095241</v>
      </c>
      <c r="K8" s="11">
        <f>[4]Abril!$E$14</f>
        <v>68.736842105263165</v>
      </c>
      <c r="L8" s="11">
        <f>[4]Abril!$E$15</f>
        <v>74.470588235294116</v>
      </c>
      <c r="M8" s="11">
        <f>[4]Abril!$E$16</f>
        <v>63.866666666666667</v>
      </c>
      <c r="N8" s="11">
        <f>[4]Abril!$E$17</f>
        <v>69</v>
      </c>
      <c r="O8" s="11">
        <f>[4]Abril!$E$18</f>
        <v>70.25</v>
      </c>
      <c r="P8" s="11">
        <f>[4]Abril!$E$19</f>
        <v>68.75</v>
      </c>
      <c r="Q8" s="11">
        <f>[4]Abril!$E$20</f>
        <v>70.714285714285708</v>
      </c>
      <c r="R8" s="11">
        <f>[4]Abril!$E$21</f>
        <v>66.533333333333331</v>
      </c>
      <c r="S8" s="11">
        <f>[4]Abril!$E$22</f>
        <v>67.17647058823529</v>
      </c>
      <c r="T8" s="11">
        <f>[4]Abril!$E$23</f>
        <v>66.0625</v>
      </c>
      <c r="U8" s="11">
        <f>[4]Abril!$E$24</f>
        <v>67</v>
      </c>
      <c r="V8" s="11">
        <f>[4]Abril!$E$25</f>
        <v>83.066666666666663</v>
      </c>
      <c r="W8" s="11">
        <f>[4]Abril!$E$26</f>
        <v>89.25</v>
      </c>
      <c r="X8" s="11">
        <f>[4]Abril!$E$27</f>
        <v>76.25</v>
      </c>
      <c r="Y8" s="11">
        <f>[4]Abril!$E$28</f>
        <v>72.705882352941174</v>
      </c>
      <c r="Z8" s="11">
        <f>[4]Abril!$E$29</f>
        <v>68.588235294117652</v>
      </c>
      <c r="AA8" s="11">
        <f>[4]Abril!$E$30</f>
        <v>68.1875</v>
      </c>
      <c r="AB8" s="11">
        <f>[4]Abril!$E$31</f>
        <v>73.928571428571431</v>
      </c>
      <c r="AC8" s="11">
        <f>[4]Abril!$E$32</f>
        <v>75.769230769230774</v>
      </c>
      <c r="AD8" s="11">
        <f>[4]Abril!$E$33</f>
        <v>72.125</v>
      </c>
      <c r="AE8" s="11">
        <f>[4]Abril!$E$34</f>
        <v>74</v>
      </c>
      <c r="AF8" s="93">
        <f>AVERAGE(B8:AE8)</f>
        <v>73.016885088595615</v>
      </c>
    </row>
    <row r="9" spans="1:36" x14ac:dyDescent="0.2">
      <c r="A9" s="58" t="s">
        <v>167</v>
      </c>
      <c r="B9" s="11" t="str">
        <f>[5]Abril!$E$5</f>
        <v>*</v>
      </c>
      <c r="C9" s="11" t="str">
        <f>[5]Abril!$E$6</f>
        <v>*</v>
      </c>
      <c r="D9" s="11" t="str">
        <f>[5]Abril!$E$7</f>
        <v>*</v>
      </c>
      <c r="E9" s="11" t="str">
        <f>[5]Abril!$E$8</f>
        <v>*</v>
      </c>
      <c r="F9" s="11" t="str">
        <f>[5]Abril!$E$9</f>
        <v>*</v>
      </c>
      <c r="G9" s="11">
        <f>[5]Abril!$E$10</f>
        <v>99</v>
      </c>
      <c r="H9" s="11">
        <f>[5]Abril!$E$11</f>
        <v>87.041666666666671</v>
      </c>
      <c r="I9" s="11">
        <f>[5]Abril!$E$12</f>
        <v>77.791666666666671</v>
      </c>
      <c r="J9" s="11">
        <f>[5]Abril!$E$13</f>
        <v>79.833333333333329</v>
      </c>
      <c r="K9" s="11">
        <f>[5]Abril!$E$14</f>
        <v>79.791666666666671</v>
      </c>
      <c r="L9" s="11">
        <f>[5]Abril!$E$15</f>
        <v>73.125</v>
      </c>
      <c r="M9" s="11">
        <f>[5]Abril!$E$16</f>
        <v>74.041666666666671</v>
      </c>
      <c r="N9" s="11">
        <f>[5]Abril!$E$17</f>
        <v>71.291666666666671</v>
      </c>
      <c r="O9" s="11">
        <f>[5]Abril!$E$18</f>
        <v>86.666666666666671</v>
      </c>
      <c r="P9" s="11">
        <f>[5]Abril!$E$19</f>
        <v>84.083333333333329</v>
      </c>
      <c r="Q9" s="11">
        <f>[5]Abril!$E$20</f>
        <v>80.041666666666671</v>
      </c>
      <c r="R9" s="11">
        <f>[5]Abril!$E$21</f>
        <v>83.458333333333329</v>
      </c>
      <c r="S9" s="11">
        <f>[5]Abril!$E$22</f>
        <v>71.416666666666671</v>
      </c>
      <c r="T9" s="11">
        <f>[5]Abril!$E$23</f>
        <v>68.791666666666671</v>
      </c>
      <c r="U9" s="11">
        <f>[5]Abril!$E$24</f>
        <v>71.583333333333329</v>
      </c>
      <c r="V9" s="11">
        <f>[5]Abril!$E$25</f>
        <v>91</v>
      </c>
      <c r="W9" s="11">
        <f>[5]Abril!$E$26</f>
        <v>91.5</v>
      </c>
      <c r="X9" s="11">
        <f>[5]Abril!$E$27</f>
        <v>88.666666666666671</v>
      </c>
      <c r="Y9" s="11">
        <f>[5]Abril!$E$28</f>
        <v>86.125</v>
      </c>
      <c r="Z9" s="11">
        <f>[5]Abril!$E$29</f>
        <v>78.625</v>
      </c>
      <c r="AA9" s="11">
        <f>[5]Abril!$E$30</f>
        <v>77.875</v>
      </c>
      <c r="AB9" s="11">
        <f>[5]Abril!$E$31</f>
        <v>92.208333333333329</v>
      </c>
      <c r="AC9" s="11">
        <f>[5]Abril!$E$32</f>
        <v>94.458333333333329</v>
      </c>
      <c r="AD9" s="11">
        <f>[5]Abril!$E$33</f>
        <v>88.166666666666671</v>
      </c>
      <c r="AE9" s="11">
        <f>[5]Abril!$E$34</f>
        <v>85.833333333333329</v>
      </c>
      <c r="AF9" s="93">
        <f>AVERAGE(B9:AE9)</f>
        <v>82.496666666666655</v>
      </c>
    </row>
    <row r="10" spans="1:36" x14ac:dyDescent="0.2">
      <c r="A10" s="58" t="s">
        <v>111</v>
      </c>
      <c r="B10" s="11" t="str">
        <f>[6]Abril!$E$5</f>
        <v>*</v>
      </c>
      <c r="C10" s="11" t="str">
        <f>[6]Abril!$E$6</f>
        <v>*</v>
      </c>
      <c r="D10" s="11" t="str">
        <f>[6]Abril!$E$7</f>
        <v>*</v>
      </c>
      <c r="E10" s="11" t="str">
        <f>[6]Abril!$E$8</f>
        <v>*</v>
      </c>
      <c r="F10" s="11" t="str">
        <f>[6]Abril!$E$9</f>
        <v>*</v>
      </c>
      <c r="G10" s="11" t="str">
        <f>[6]Abril!$E$10</f>
        <v>*</v>
      </c>
      <c r="H10" s="11" t="str">
        <f>[6]Abril!$E$11</f>
        <v>*</v>
      </c>
      <c r="I10" s="11" t="str">
        <f>[6]Abril!$E$12</f>
        <v>*</v>
      </c>
      <c r="J10" s="11" t="str">
        <f>[6]Abril!$E$13</f>
        <v>*</v>
      </c>
      <c r="K10" s="11" t="str">
        <f>[6]Abril!$E$14</f>
        <v>*</v>
      </c>
      <c r="L10" s="11" t="str">
        <f>[6]Abril!$E$15</f>
        <v>*</v>
      </c>
      <c r="M10" s="11" t="str">
        <f>[6]Abril!$E$16</f>
        <v>*</v>
      </c>
      <c r="N10" s="11" t="str">
        <f>[6]Abril!$E$17</f>
        <v>*</v>
      </c>
      <c r="O10" s="11" t="str">
        <f>[6]Abril!$E$18</f>
        <v>*</v>
      </c>
      <c r="P10" s="11" t="str">
        <f>[6]Abril!$E$19</f>
        <v>*</v>
      </c>
      <c r="Q10" s="11" t="str">
        <f>[6]Abril!$E$20</f>
        <v>*</v>
      </c>
      <c r="R10" s="11" t="str">
        <f>[6]Abril!$E$21</f>
        <v>*</v>
      </c>
      <c r="S10" s="11" t="str">
        <f>[6]Abril!$E$22</f>
        <v>*</v>
      </c>
      <c r="T10" s="11" t="str">
        <f>[6]Abril!$E$23</f>
        <v>*</v>
      </c>
      <c r="U10" s="11" t="str">
        <f>[6]Abril!$E$24</f>
        <v>*</v>
      </c>
      <c r="V10" s="11" t="str">
        <f>[6]Abril!$E$25</f>
        <v>*</v>
      </c>
      <c r="W10" s="11" t="str">
        <f>[6]Abril!$E$26</f>
        <v>*</v>
      </c>
      <c r="X10" s="11" t="str">
        <f>[6]Abril!$E$27</f>
        <v>*</v>
      </c>
      <c r="Y10" s="11" t="str">
        <f>[6]Abril!$E$28</f>
        <v>*</v>
      </c>
      <c r="Z10" s="11" t="str">
        <f>[6]Abril!$E$29</f>
        <v>*</v>
      </c>
      <c r="AA10" s="11" t="str">
        <f>[6]Abril!$E$30</f>
        <v>*</v>
      </c>
      <c r="AB10" s="11" t="str">
        <f>[6]Abril!$E$31</f>
        <v>*</v>
      </c>
      <c r="AC10" s="11" t="str">
        <f>[6]Abril!$E$32</f>
        <v>*</v>
      </c>
      <c r="AD10" s="11" t="str">
        <f>[6]Abril!$E$33</f>
        <v>*</v>
      </c>
      <c r="AE10" s="11" t="str">
        <f>[6]Abril!$E$34</f>
        <v>*</v>
      </c>
      <c r="AF10" s="93" t="s">
        <v>226</v>
      </c>
    </row>
    <row r="11" spans="1:36" x14ac:dyDescent="0.2">
      <c r="A11" s="58" t="s">
        <v>64</v>
      </c>
      <c r="B11" s="11">
        <f>[7]Abril!$E$5</f>
        <v>52.272727272727273</v>
      </c>
      <c r="C11" s="11">
        <f>[7]Abril!$E$6</f>
        <v>63.1</v>
      </c>
      <c r="D11" s="11">
        <f>[7]Abril!$E$7</f>
        <v>61.222222222222221</v>
      </c>
      <c r="E11" s="11">
        <f>[7]Abril!$E$8</f>
        <v>56.888888888888886</v>
      </c>
      <c r="F11" s="11">
        <f>[7]Abril!$E$9</f>
        <v>63.636363636363633</v>
      </c>
      <c r="G11" s="11">
        <f>[7]Abril!$E$10</f>
        <v>75.571428571428569</v>
      </c>
      <c r="H11" s="11">
        <f>[7]Abril!$E$11</f>
        <v>80.166666666666671</v>
      </c>
      <c r="I11" s="11">
        <f>[7]Abril!$E$12</f>
        <v>51.5</v>
      </c>
      <c r="J11" s="11">
        <f>[7]Abril!$E$13</f>
        <v>58.8</v>
      </c>
      <c r="K11" s="11">
        <f>[7]Abril!$E$14</f>
        <v>51.142857142857146</v>
      </c>
      <c r="L11" s="11">
        <f>[7]Abril!$E$15</f>
        <v>55</v>
      </c>
      <c r="M11" s="11">
        <f>[7]Abril!$E$16</f>
        <v>46.285714285714285</v>
      </c>
      <c r="N11" s="11">
        <f>[7]Abril!$E$17</f>
        <v>63</v>
      </c>
      <c r="O11" s="11">
        <f>[7]Abril!$E$18</f>
        <v>74</v>
      </c>
      <c r="P11" s="11">
        <f>[7]Abril!$E$19</f>
        <v>56.5</v>
      </c>
      <c r="Q11" s="11">
        <f>[7]Abril!$E$20</f>
        <v>60</v>
      </c>
      <c r="R11" s="11">
        <f>[7]Abril!$E$21</f>
        <v>48.142857142857146</v>
      </c>
      <c r="S11" s="11">
        <f>[7]Abril!$E$22</f>
        <v>40.200000000000003</v>
      </c>
      <c r="T11" s="11">
        <f>[7]Abril!$E$23</f>
        <v>39.799999999999997</v>
      </c>
      <c r="U11" s="11">
        <f>[7]Abril!$E$24</f>
        <v>38.4</v>
      </c>
      <c r="V11" s="11">
        <f>[7]Abril!$E$25</f>
        <v>40</v>
      </c>
      <c r="W11" s="11" t="str">
        <f>[7]Abril!$E$26</f>
        <v>*</v>
      </c>
      <c r="X11" s="11">
        <f>[7]Abril!$E$27</f>
        <v>55</v>
      </c>
      <c r="Y11" s="11">
        <f>[7]Abril!$E$28</f>
        <v>53.25</v>
      </c>
      <c r="Z11" s="11">
        <f>[7]Abril!$E$29</f>
        <v>55.333333333333336</v>
      </c>
      <c r="AA11" s="11">
        <f>[7]Abril!$E$30</f>
        <v>48.5</v>
      </c>
      <c r="AB11" s="11">
        <f>[7]Abril!$E$31</f>
        <v>46.714285714285715</v>
      </c>
      <c r="AC11" s="11">
        <f>[7]Abril!$E$32</f>
        <v>80.733333333333334</v>
      </c>
      <c r="AD11" s="11">
        <f>[7]Abril!$E$33</f>
        <v>68.15384615384616</v>
      </c>
      <c r="AE11" s="11">
        <f>[7]Abril!$E$34</f>
        <v>72.125</v>
      </c>
      <c r="AF11" s="93">
        <f>AVERAGE(B11:AE11)</f>
        <v>57.084121529811185</v>
      </c>
    </row>
    <row r="12" spans="1:36" x14ac:dyDescent="0.2">
      <c r="A12" s="58" t="s">
        <v>41</v>
      </c>
      <c r="B12" s="11">
        <f>[8]Abril!$E$5</f>
        <v>83.125</v>
      </c>
      <c r="C12" s="11">
        <f>[8]Abril!$E$6</f>
        <v>85.263157894736835</v>
      </c>
      <c r="D12" s="11">
        <f>[8]Abril!$E$7</f>
        <v>88.047619047619051</v>
      </c>
      <c r="E12" s="11">
        <f>[8]Abril!$E$8</f>
        <v>79.416666666666671</v>
      </c>
      <c r="F12" s="11">
        <f>[8]Abril!$E$9</f>
        <v>86.625</v>
      </c>
      <c r="G12" s="11">
        <f>[8]Abril!$E$10</f>
        <v>91.608695652173907</v>
      </c>
      <c r="H12" s="11">
        <f>[8]Abril!$E$11</f>
        <v>79.75</v>
      </c>
      <c r="I12" s="11">
        <f>[8]Abril!$E$12</f>
        <v>74.375</v>
      </c>
      <c r="J12" s="11">
        <f>[8]Abril!$E$13</f>
        <v>76.900000000000006</v>
      </c>
      <c r="K12" s="11">
        <f>[8]Abril!$E$14</f>
        <v>72.294117647058826</v>
      </c>
      <c r="L12" s="11">
        <f>[8]Abril!$E$15</f>
        <v>76</v>
      </c>
      <c r="M12" s="11">
        <f>[8]Abril!$E$16</f>
        <v>68</v>
      </c>
      <c r="N12" s="11">
        <f>[8]Abril!$E$17</f>
        <v>65.142857142857139</v>
      </c>
      <c r="O12" s="11">
        <f>[8]Abril!$E$18</f>
        <v>72</v>
      </c>
      <c r="P12" s="11">
        <f>[8]Abril!$E$19</f>
        <v>70.285714285714292</v>
      </c>
      <c r="Q12" s="11">
        <f>[8]Abril!$E$20</f>
        <v>68.909090909090907</v>
      </c>
      <c r="R12" s="11">
        <f>[8]Abril!$E$21</f>
        <v>72.916666666666671</v>
      </c>
      <c r="S12" s="11">
        <f>[8]Abril!$E$22</f>
        <v>62.083333333333336</v>
      </c>
      <c r="T12" s="11">
        <f>[8]Abril!$E$23</f>
        <v>74.25</v>
      </c>
      <c r="U12" s="11">
        <f>[8]Abril!$E$24</f>
        <v>70.466666666666669</v>
      </c>
      <c r="V12" s="11">
        <f>[8]Abril!$E$25</f>
        <v>96.444444444444443</v>
      </c>
      <c r="W12" s="11">
        <f>[8]Abril!$E$26</f>
        <v>99</v>
      </c>
      <c r="X12" s="11">
        <f>[8]Abril!$E$27</f>
        <v>80.222222222222229</v>
      </c>
      <c r="Y12" s="11">
        <f>[8]Abril!$E$28</f>
        <v>74.857142857142861</v>
      </c>
      <c r="Z12" s="11">
        <f>[8]Abril!$E$29</f>
        <v>76.8125</v>
      </c>
      <c r="AA12" s="11">
        <f>[8]Abril!$E$30</f>
        <v>78.07692307692308</v>
      </c>
      <c r="AB12" s="11">
        <f>[8]Abril!$E$31</f>
        <v>96.5</v>
      </c>
      <c r="AC12" s="11">
        <f>[8]Abril!$E$32</f>
        <v>74</v>
      </c>
      <c r="AD12" s="11">
        <f>[8]Abril!$E$33</f>
        <v>71.666666666666671</v>
      </c>
      <c r="AE12" s="11">
        <f>[8]Abril!$E$34</f>
        <v>78.571428571428569</v>
      </c>
      <c r="AF12" s="93">
        <f>AVERAGE(B12:AE12)</f>
        <v>78.120363791713729</v>
      </c>
    </row>
    <row r="13" spans="1:36" x14ac:dyDescent="0.2">
      <c r="A13" s="58" t="s">
        <v>114</v>
      </c>
      <c r="B13" s="11" t="str">
        <f>[9]Abril!$E$5</f>
        <v>*</v>
      </c>
      <c r="C13" s="11" t="str">
        <f>[9]Abril!$E$6</f>
        <v>*</v>
      </c>
      <c r="D13" s="11" t="str">
        <f>[9]Abril!$E$7</f>
        <v>*</v>
      </c>
      <c r="E13" s="11" t="str">
        <f>[9]Abril!$E$8</f>
        <v>*</v>
      </c>
      <c r="F13" s="11" t="str">
        <f>[9]Abril!$E$9</f>
        <v>*</v>
      </c>
      <c r="G13" s="11" t="str">
        <f>[9]Abril!$E$10</f>
        <v>*</v>
      </c>
      <c r="H13" s="11" t="str">
        <f>[9]Abril!$E$11</f>
        <v>*</v>
      </c>
      <c r="I13" s="11" t="str">
        <f>[9]Abril!$E$12</f>
        <v>*</v>
      </c>
      <c r="J13" s="11" t="str">
        <f>[9]Abril!$E$13</f>
        <v>*</v>
      </c>
      <c r="K13" s="11" t="str">
        <f>[9]Abril!$E$14</f>
        <v>*</v>
      </c>
      <c r="L13" s="11" t="str">
        <f>[9]Abril!$E$15</f>
        <v>*</v>
      </c>
      <c r="M13" s="11" t="str">
        <f>[9]Abril!$E$16</f>
        <v>*</v>
      </c>
      <c r="N13" s="11" t="str">
        <f>[9]Abril!$E$17</f>
        <v>*</v>
      </c>
      <c r="O13" s="11" t="str">
        <f>[9]Abril!$E$18</f>
        <v>*</v>
      </c>
      <c r="P13" s="11" t="str">
        <f>[9]Abril!$E$19</f>
        <v>*</v>
      </c>
      <c r="Q13" s="11" t="str">
        <f>[9]Abril!$E$20</f>
        <v>*</v>
      </c>
      <c r="R13" s="11" t="str">
        <f>[9]Abril!$E$21</f>
        <v>*</v>
      </c>
      <c r="S13" s="11" t="str">
        <f>[9]Abril!$E$22</f>
        <v>*</v>
      </c>
      <c r="T13" s="11" t="str">
        <f>[9]Abril!$E$23</f>
        <v>*</v>
      </c>
      <c r="U13" s="11" t="str">
        <f>[9]Abril!$E$24</f>
        <v>*</v>
      </c>
      <c r="V13" s="11" t="str">
        <f>[9]Abril!$E$25</f>
        <v>*</v>
      </c>
      <c r="W13" s="11" t="str">
        <f>[9]Abril!$E$26</f>
        <v>*</v>
      </c>
      <c r="X13" s="11" t="str">
        <f>[9]Abril!$E$27</f>
        <v>*</v>
      </c>
      <c r="Y13" s="11" t="str">
        <f>[9]Abril!$E$28</f>
        <v>*</v>
      </c>
      <c r="Z13" s="11" t="str">
        <f>[9]Abril!$E$29</f>
        <v>*</v>
      </c>
      <c r="AA13" s="11" t="str">
        <f>[9]Abril!$E$30</f>
        <v>*</v>
      </c>
      <c r="AB13" s="11" t="str">
        <f>[9]Abril!$E$31</f>
        <v>*</v>
      </c>
      <c r="AC13" s="11" t="str">
        <f>[9]Abril!$E$32</f>
        <v>*</v>
      </c>
      <c r="AD13" s="11" t="str">
        <f>[9]Abril!$E$33</f>
        <v>*</v>
      </c>
      <c r="AE13" s="11" t="str">
        <f>[9]Abril!$E$34</f>
        <v>*</v>
      </c>
      <c r="AF13" s="97" t="s">
        <v>226</v>
      </c>
    </row>
    <row r="14" spans="1:36" x14ac:dyDescent="0.2">
      <c r="A14" s="58" t="s">
        <v>118</v>
      </c>
      <c r="B14" s="11">
        <f>[10]Abril!$E$5</f>
        <v>71.375</v>
      </c>
      <c r="C14" s="11">
        <f>[10]Abril!$E$6</f>
        <v>76.208333333333329</v>
      </c>
      <c r="D14" s="11">
        <f>[10]Abril!$E$7</f>
        <v>70.25</v>
      </c>
      <c r="E14" s="11">
        <f>[10]Abril!$E$8</f>
        <v>76.083333333333329</v>
      </c>
      <c r="F14" s="11">
        <f>[10]Abril!$E$9</f>
        <v>77.666666666666671</v>
      </c>
      <c r="G14" s="11">
        <f>[10]Abril!$E$10</f>
        <v>91.083333333333329</v>
      </c>
      <c r="H14" s="11">
        <f>[10]Abril!$E$11</f>
        <v>90.041666666666671</v>
      </c>
      <c r="I14" s="11">
        <f>[10]Abril!$E$12</f>
        <v>79.583333333333329</v>
      </c>
      <c r="J14" s="11">
        <f>[10]Abril!$E$13</f>
        <v>78.25</v>
      </c>
      <c r="K14" s="11">
        <f>[10]Abril!$E$14</f>
        <v>77.083333333333329</v>
      </c>
      <c r="L14" s="11">
        <f>[10]Abril!$E$15</f>
        <v>73.666666666666671</v>
      </c>
      <c r="M14" s="11">
        <f>[10]Abril!$E$16</f>
        <v>74.583333333333329</v>
      </c>
      <c r="N14" s="11">
        <f>[10]Abril!$E$17</f>
        <v>85.333333333333329</v>
      </c>
      <c r="O14" s="11">
        <f>[10]Abril!$E$18</f>
        <v>87.791666666666671</v>
      </c>
      <c r="P14" s="11">
        <f>[10]Abril!$E$19</f>
        <v>84.416666666666671</v>
      </c>
      <c r="Q14" s="11">
        <f>[10]Abril!$E$20</f>
        <v>81.25</v>
      </c>
      <c r="R14" s="11">
        <f>[10]Abril!$E$21</f>
        <v>78.416666666666671</v>
      </c>
      <c r="S14" s="11">
        <f>[10]Abril!$E$22</f>
        <v>69.583333333333329</v>
      </c>
      <c r="T14" s="11">
        <f>[10]Abril!$E$23</f>
        <v>66.5</v>
      </c>
      <c r="U14" s="11">
        <f>[10]Abril!$E$24</f>
        <v>65.291666666666671</v>
      </c>
      <c r="V14" s="11">
        <f>[10]Abril!$E$25</f>
        <v>63.208333333333336</v>
      </c>
      <c r="W14" s="11">
        <f>[10]Abril!$E$26</f>
        <v>89.666666666666671</v>
      </c>
      <c r="X14" s="11">
        <f>[10]Abril!$E$27</f>
        <v>80</v>
      </c>
      <c r="Y14" s="11">
        <f>[10]Abril!$E$28</f>
        <v>79.583333333333329</v>
      </c>
      <c r="Z14" s="11">
        <f>[10]Abril!$E$29</f>
        <v>76.333333333333329</v>
      </c>
      <c r="AA14" s="11">
        <f>[10]Abril!$E$30</f>
        <v>78.416666666666671</v>
      </c>
      <c r="AB14" s="11">
        <f>[10]Abril!$E$31</f>
        <v>72.75</v>
      </c>
      <c r="AC14" s="11">
        <f>[10]Abril!$E$32</f>
        <v>82.375</v>
      </c>
      <c r="AD14" s="11">
        <f>[10]Abril!$E$33</f>
        <v>84.916666666666671</v>
      </c>
      <c r="AE14" s="11">
        <f>[10]Abril!$E$34</f>
        <v>75.416666666666671</v>
      </c>
      <c r="AF14" s="93">
        <f t="shared" ref="AF14:AF15" si="1">AVERAGE(B14:AE14)</f>
        <v>77.904166666666669</v>
      </c>
      <c r="AJ14" t="s">
        <v>47</v>
      </c>
    </row>
    <row r="15" spans="1:36" x14ac:dyDescent="0.2">
      <c r="A15" s="58" t="s">
        <v>121</v>
      </c>
      <c r="B15" s="11">
        <f>[11]Abril!$E$5</f>
        <v>74.07692307692308</v>
      </c>
      <c r="C15" s="11">
        <f>[11]Abril!$E$6</f>
        <v>84.230769230769226</v>
      </c>
      <c r="D15" s="11">
        <f>[11]Abril!$E$7</f>
        <v>80.833333333333329</v>
      </c>
      <c r="E15" s="11">
        <f>[11]Abril!$E$8</f>
        <v>72.692307692307693</v>
      </c>
      <c r="F15" s="11">
        <f>[11]Abril!$E$9</f>
        <v>89.75</v>
      </c>
      <c r="G15" s="11">
        <f>[11]Abril!$E$10</f>
        <v>93.75</v>
      </c>
      <c r="H15" s="11">
        <f>[11]Abril!$E$11</f>
        <v>74.769230769230774</v>
      </c>
      <c r="I15" s="11">
        <f>[11]Abril!$E$12</f>
        <v>70.92307692307692</v>
      </c>
      <c r="J15" s="11">
        <f>[11]Abril!$E$13</f>
        <v>68.769230769230774</v>
      </c>
      <c r="K15" s="11">
        <f>[11]Abril!$E$14</f>
        <v>65.384615384615387</v>
      </c>
      <c r="L15" s="11">
        <f>[11]Abril!$E$15</f>
        <v>62.153846153846153</v>
      </c>
      <c r="M15" s="11">
        <f>[11]Abril!$E$16</f>
        <v>61.846153846153847</v>
      </c>
      <c r="N15" s="11">
        <f>[11]Abril!$E$17</f>
        <v>65.666666666666671</v>
      </c>
      <c r="O15" s="11">
        <f>[11]Abril!$E$18</f>
        <v>80.25</v>
      </c>
      <c r="P15" s="11">
        <f>[11]Abril!$E$19</f>
        <v>68.75</v>
      </c>
      <c r="Q15" s="11">
        <f>[11]Abril!$E$20</f>
        <v>69.166666666666671</v>
      </c>
      <c r="R15" s="11">
        <f>[11]Abril!$E$21</f>
        <v>72.5</v>
      </c>
      <c r="S15" s="11">
        <f>[11]Abril!$E$22</f>
        <v>59.083333333333336</v>
      </c>
      <c r="T15" s="11">
        <f>[11]Abril!$E$23</f>
        <v>53.571428571428569</v>
      </c>
      <c r="U15" s="11">
        <f>[11]Abril!$E$24</f>
        <v>55.6</v>
      </c>
      <c r="V15" s="11">
        <f>[11]Abril!$E$25</f>
        <v>80</v>
      </c>
      <c r="W15" s="11">
        <f>[11]Abril!$E$26</f>
        <v>78.777777777777771</v>
      </c>
      <c r="X15" s="11">
        <f>[11]Abril!$E$27</f>
        <v>70.818181818181813</v>
      </c>
      <c r="Y15" s="11">
        <f>[11]Abril!$E$28</f>
        <v>69.63636363636364</v>
      </c>
      <c r="Z15" s="11">
        <f>[11]Abril!$E$29</f>
        <v>62.625</v>
      </c>
      <c r="AA15" s="11">
        <f>[11]Abril!$E$30</f>
        <v>62.454545454545453</v>
      </c>
      <c r="AB15" s="11">
        <f>[11]Abril!$E$31</f>
        <v>74.375</v>
      </c>
      <c r="AC15" s="11">
        <f>[11]Abril!$E$32</f>
        <v>77.25</v>
      </c>
      <c r="AD15" s="11">
        <f>[11]Abril!$E$33</f>
        <v>75.222222222222229</v>
      </c>
      <c r="AE15" s="11">
        <f>[11]Abril!$E$34</f>
        <v>71.599999999999994</v>
      </c>
      <c r="AF15" s="93">
        <f t="shared" si="1"/>
        <v>71.550889110889116</v>
      </c>
      <c r="AJ15" t="s">
        <v>47</v>
      </c>
    </row>
    <row r="16" spans="1:36" x14ac:dyDescent="0.2">
      <c r="A16" s="58" t="s">
        <v>168</v>
      </c>
      <c r="B16" s="11" t="str">
        <f>[12]Abril!$E$5</f>
        <v>*</v>
      </c>
      <c r="C16" s="11" t="str">
        <f>[12]Abril!$E$6</f>
        <v>*</v>
      </c>
      <c r="D16" s="11" t="str">
        <f>[12]Abril!$E$7</f>
        <v>*</v>
      </c>
      <c r="E16" s="11" t="str">
        <f>[12]Abril!$E$8</f>
        <v>*</v>
      </c>
      <c r="F16" s="11" t="str">
        <f>[12]Abril!$E$9</f>
        <v>*</v>
      </c>
      <c r="G16" s="11" t="str">
        <f>[12]Abril!$E$10</f>
        <v>*</v>
      </c>
      <c r="H16" s="11" t="str">
        <f>[12]Abril!$E$11</f>
        <v>*</v>
      </c>
      <c r="I16" s="11" t="str">
        <f>[12]Abril!$E$12</f>
        <v>*</v>
      </c>
      <c r="J16" s="11" t="str">
        <f>[12]Abril!$E$13</f>
        <v>*</v>
      </c>
      <c r="K16" s="11" t="str">
        <f>[12]Abril!$E$14</f>
        <v>*</v>
      </c>
      <c r="L16" s="11" t="str">
        <f>[12]Abril!$E$15</f>
        <v>*</v>
      </c>
      <c r="M16" s="11" t="str">
        <f>[12]Abril!$E$16</f>
        <v>*</v>
      </c>
      <c r="N16" s="11" t="str">
        <f>[12]Abril!$E$17</f>
        <v>*</v>
      </c>
      <c r="O16" s="11" t="str">
        <f>[12]Abril!$E$18</f>
        <v>*</v>
      </c>
      <c r="P16" s="11" t="str">
        <f>[12]Abril!$E$19</f>
        <v>*</v>
      </c>
      <c r="Q16" s="11" t="str">
        <f>[12]Abril!$E$20</f>
        <v>*</v>
      </c>
      <c r="R16" s="11" t="str">
        <f>[12]Abril!$E$21</f>
        <v>*</v>
      </c>
      <c r="S16" s="11" t="str">
        <f>[12]Abril!$E$22</f>
        <v>*</v>
      </c>
      <c r="T16" s="11" t="str">
        <f>[12]Abril!$E$23</f>
        <v>*</v>
      </c>
      <c r="U16" s="11" t="str">
        <f>[12]Abril!$E$24</f>
        <v>*</v>
      </c>
      <c r="V16" s="11" t="str">
        <f>[12]Abril!$E$25</f>
        <v>*</v>
      </c>
      <c r="W16" s="11" t="str">
        <f>[12]Abril!$E$26</f>
        <v>*</v>
      </c>
      <c r="X16" s="11" t="str">
        <f>[12]Abril!$E$27</f>
        <v>*</v>
      </c>
      <c r="Y16" s="11" t="str">
        <f>[12]Abril!$E$28</f>
        <v>*</v>
      </c>
      <c r="Z16" s="11" t="str">
        <f>[12]Abril!$E$29</f>
        <v>*</v>
      </c>
      <c r="AA16" s="11" t="str">
        <f>[12]Abril!$E$30</f>
        <v>*</v>
      </c>
      <c r="AB16" s="11" t="str">
        <f>[12]Abril!$E$31</f>
        <v>*</v>
      </c>
      <c r="AC16" s="11" t="str">
        <f>[12]Abril!$E$32</f>
        <v>*</v>
      </c>
      <c r="AD16" s="11" t="str">
        <f>[12]Abril!$E$33</f>
        <v>*</v>
      </c>
      <c r="AE16" s="11" t="str">
        <f>[12]Abril!$E$34</f>
        <v>*</v>
      </c>
      <c r="AF16" s="93" t="s">
        <v>226</v>
      </c>
    </row>
    <row r="17" spans="1:36" x14ac:dyDescent="0.2">
      <c r="A17" s="58" t="s">
        <v>2</v>
      </c>
      <c r="B17" s="11">
        <f>[13]Abril!$E$5</f>
        <v>59.166666666666664</v>
      </c>
      <c r="C17" s="11">
        <f>[13]Abril!$E$6</f>
        <v>62.916666666666664</v>
      </c>
      <c r="D17" s="11">
        <f>[13]Abril!$E$7</f>
        <v>82.291666666666671</v>
      </c>
      <c r="E17" s="11">
        <f>[13]Abril!$E$8</f>
        <v>77.958333333333329</v>
      </c>
      <c r="F17" s="11">
        <f>[13]Abril!$E$9</f>
        <v>82.666666666666671</v>
      </c>
      <c r="G17" s="11">
        <f>[13]Abril!$E$10</f>
        <v>95</v>
      </c>
      <c r="H17" s="11">
        <f>[13]Abril!$E$11</f>
        <v>88.958333333333329</v>
      </c>
      <c r="I17" s="11">
        <f>[13]Abril!$E$12</f>
        <v>76.083333333333329</v>
      </c>
      <c r="J17" s="11">
        <f>[13]Abril!$E$13</f>
        <v>69.791666666666671</v>
      </c>
      <c r="K17" s="11">
        <f>[13]Abril!$E$14</f>
        <v>68.75</v>
      </c>
      <c r="L17" s="11">
        <f>[13]Abril!$E$15</f>
        <v>67.333333333333329</v>
      </c>
      <c r="M17" s="11">
        <f>[13]Abril!$E$16</f>
        <v>66.833333333333329</v>
      </c>
      <c r="N17" s="11">
        <f>[13]Abril!$E$17</f>
        <v>78.041666666666671</v>
      </c>
      <c r="O17" s="11">
        <f>[13]Abril!$E$18</f>
        <v>78.541666666666671</v>
      </c>
      <c r="P17" s="11">
        <f>[13]Abril!$E$19</f>
        <v>77.208333333333329</v>
      </c>
      <c r="Q17" s="11">
        <f>[13]Abril!$E$20</f>
        <v>77.375</v>
      </c>
      <c r="R17" s="11">
        <f>[13]Abril!$E$21</f>
        <v>75.416666666666671</v>
      </c>
      <c r="S17" s="11">
        <f>[13]Abril!$E$22</f>
        <v>64.375</v>
      </c>
      <c r="T17" s="11">
        <f>[13]Abril!$E$23</f>
        <v>68.125</v>
      </c>
      <c r="U17" s="11">
        <f>[13]Abril!$E$24</f>
        <v>70.375</v>
      </c>
      <c r="V17" s="11">
        <f>[13]Abril!$E$25</f>
        <v>74.583333333333329</v>
      </c>
      <c r="W17" s="11">
        <f>[13]Abril!$E$26</f>
        <v>89.041666666666671</v>
      </c>
      <c r="X17" s="11">
        <f>[13]Abril!$E$27</f>
        <v>84.875</v>
      </c>
      <c r="Y17" s="11">
        <f>[13]Abril!$E$28</f>
        <v>75.375</v>
      </c>
      <c r="Z17" s="11">
        <f>[13]Abril!$E$29</f>
        <v>73.541666666666671</v>
      </c>
      <c r="AA17" s="11">
        <f>[13]Abril!$E$30</f>
        <v>68.875</v>
      </c>
      <c r="AB17" s="11">
        <f>[13]Abril!$E$31</f>
        <v>70.083333333333329</v>
      </c>
      <c r="AC17" s="11">
        <f>[13]Abril!$E$32</f>
        <v>88.333333333333329</v>
      </c>
      <c r="AD17" s="11">
        <f>[13]Abril!$E$33</f>
        <v>80.708333333333329</v>
      </c>
      <c r="AE17" s="11">
        <f>[13]Abril!$E$34</f>
        <v>73.916666666666671</v>
      </c>
      <c r="AF17" s="93">
        <f t="shared" ref="AF17:AF49" si="2">AVERAGE(B17:AE17)</f>
        <v>75.551388888888894</v>
      </c>
      <c r="AH17" s="12" t="s">
        <v>47</v>
      </c>
    </row>
    <row r="18" spans="1:36" x14ac:dyDescent="0.2">
      <c r="A18" s="58" t="s">
        <v>3</v>
      </c>
      <c r="B18" s="11">
        <f>[14]Abril!$E$5</f>
        <v>63.25</v>
      </c>
      <c r="C18" s="11">
        <f>[14]Abril!$E$6</f>
        <v>63.416666666666664</v>
      </c>
      <c r="D18" s="11">
        <f>[14]Abril!$E$7</f>
        <v>67.541666666666671</v>
      </c>
      <c r="E18" s="11">
        <f>[14]Abril!$E$8</f>
        <v>74.388888888888886</v>
      </c>
      <c r="F18" s="11">
        <f>[14]Abril!$E$9</f>
        <v>76.958333333333329</v>
      </c>
      <c r="G18" s="11">
        <f>[14]Abril!$E$10</f>
        <v>83.611111111111114</v>
      </c>
      <c r="H18" s="11">
        <f>[14]Abril!$E$11</f>
        <v>87</v>
      </c>
      <c r="I18" s="11">
        <f>[14]Abril!$E$12</f>
        <v>87.904761904761898</v>
      </c>
      <c r="J18" s="11">
        <f>[14]Abril!$E$13</f>
        <v>77.368421052631575</v>
      </c>
      <c r="K18" s="11">
        <f>[14]Abril!$E$14</f>
        <v>74.416666666666671</v>
      </c>
      <c r="L18" s="11">
        <f>[14]Abril!$E$15</f>
        <v>73.25</v>
      </c>
      <c r="M18" s="11">
        <f>[14]Abril!$E$16</f>
        <v>75.5</v>
      </c>
      <c r="N18" s="11">
        <f>[14]Abril!$E$17</f>
        <v>83.15</v>
      </c>
      <c r="O18" s="11">
        <f>[14]Abril!$E$18</f>
        <v>82.235294117647058</v>
      </c>
      <c r="P18" s="11">
        <f>[14]Abril!$E$19</f>
        <v>76.75</v>
      </c>
      <c r="Q18" s="11">
        <f>[14]Abril!$E$20</f>
        <v>82.583333333333329</v>
      </c>
      <c r="R18" s="11">
        <f>[14]Abril!$E$21</f>
        <v>77.791666666666671</v>
      </c>
      <c r="S18" s="11">
        <f>[14]Abril!$E$22</f>
        <v>72.5</v>
      </c>
      <c r="T18" s="11">
        <f>[14]Abril!$E$23</f>
        <v>69.25</v>
      </c>
      <c r="U18" s="11">
        <f>[14]Abril!$E$24</f>
        <v>65.041666666666671</v>
      </c>
      <c r="V18" s="11">
        <f>[14]Abril!$E$25</f>
        <v>62.5</v>
      </c>
      <c r="W18" s="11">
        <f>[14]Abril!$E$26</f>
        <v>82</v>
      </c>
      <c r="X18" s="11">
        <f>[14]Abril!$E$27</f>
        <v>79.833333333333329</v>
      </c>
      <c r="Y18" s="11">
        <f>[14]Abril!$E$28</f>
        <v>76.083333333333329</v>
      </c>
      <c r="Z18" s="11">
        <f>[14]Abril!$E$29</f>
        <v>74.125</v>
      </c>
      <c r="AA18" s="11">
        <f>[14]Abril!$E$30</f>
        <v>70.083333333333329</v>
      </c>
      <c r="AB18" s="11">
        <f>[14]Abril!$E$31</f>
        <v>69.25</v>
      </c>
      <c r="AC18" s="11">
        <f>[14]Abril!$E$32</f>
        <v>71.833333333333329</v>
      </c>
      <c r="AD18" s="11">
        <f>[14]Abril!$E$33</f>
        <v>81.208333333333329</v>
      </c>
      <c r="AE18" s="11">
        <f>[14]Abril!$E$34</f>
        <v>78.291666666666671</v>
      </c>
      <c r="AF18" s="93">
        <f t="shared" si="2"/>
        <v>75.303893680279117</v>
      </c>
      <c r="AG18" s="12" t="s">
        <v>47</v>
      </c>
      <c r="AH18" s="12" t="s">
        <v>47</v>
      </c>
    </row>
    <row r="19" spans="1:36" x14ac:dyDescent="0.2">
      <c r="A19" s="58" t="s">
        <v>4</v>
      </c>
      <c r="B19" s="11">
        <f>[15]Abril!$E$5</f>
        <v>53.083333333333336</v>
      </c>
      <c r="C19" s="11">
        <f>[15]Abril!$E$6</f>
        <v>58.583333333333336</v>
      </c>
      <c r="D19" s="11">
        <f>[15]Abril!$E$7</f>
        <v>74.875</v>
      </c>
      <c r="E19" s="11">
        <f>[15]Abril!$E$8</f>
        <v>76.958333333333329</v>
      </c>
      <c r="F19" s="11">
        <f>[15]Abril!$E$9</f>
        <v>81.041666666666671</v>
      </c>
      <c r="G19" s="11">
        <f>[15]Abril!$E$10</f>
        <v>87.083333333333329</v>
      </c>
      <c r="H19" s="11">
        <f>[15]Abril!$E$11</f>
        <v>90.125</v>
      </c>
      <c r="I19" s="11">
        <f>[15]Abril!$E$12</f>
        <v>88.416666666666671</v>
      </c>
      <c r="J19" s="11">
        <f>[15]Abril!$E$13</f>
        <v>86.958333333333329</v>
      </c>
      <c r="K19" s="11">
        <f>[15]Abril!$E$14</f>
        <v>82.75</v>
      </c>
      <c r="L19" s="11">
        <f>[15]Abril!$E$15</f>
        <v>78.541666666666671</v>
      </c>
      <c r="M19" s="11">
        <f>[15]Abril!$E$16</f>
        <v>80.125</v>
      </c>
      <c r="N19" s="11">
        <f>[15]Abril!$E$17</f>
        <v>87.916666666666671</v>
      </c>
      <c r="O19" s="11">
        <f>[15]Abril!$E$18</f>
        <v>84.958333333333329</v>
      </c>
      <c r="P19" s="11">
        <f>[15]Abril!$E$19</f>
        <v>85.083333333333329</v>
      </c>
      <c r="Q19" s="11">
        <f>[15]Abril!$E$20</f>
        <v>81.791666666666671</v>
      </c>
      <c r="R19" s="11">
        <f>[15]Abril!$E$21</f>
        <v>76.958333333333329</v>
      </c>
      <c r="S19" s="11">
        <f>[15]Abril!$E$22</f>
        <v>70.375</v>
      </c>
      <c r="T19" s="11">
        <f>[15]Abril!$E$23</f>
        <v>63.291666666666664</v>
      </c>
      <c r="U19" s="11">
        <f>[15]Abril!$E$24</f>
        <v>60.791666666666664</v>
      </c>
      <c r="V19" s="11">
        <f>[15]Abril!$E$25</f>
        <v>64.583333333333329</v>
      </c>
      <c r="W19" s="11">
        <f>[15]Abril!$E$26</f>
        <v>83.291666666666671</v>
      </c>
      <c r="X19" s="11">
        <f>[15]Abril!$E$27</f>
        <v>76.625</v>
      </c>
      <c r="Y19" s="11">
        <f>[15]Abril!$E$28</f>
        <v>73.166666666666671</v>
      </c>
      <c r="Z19" s="11">
        <f>[15]Abril!$E$29</f>
        <v>71.875</v>
      </c>
      <c r="AA19" s="11">
        <f>[15]Abril!$E$30</f>
        <v>66.5</v>
      </c>
      <c r="AB19" s="11">
        <f>[15]Abril!$E$31</f>
        <v>64.333333333333329</v>
      </c>
      <c r="AC19" s="11">
        <f>[15]Abril!$E$32</f>
        <v>70.958333333333329</v>
      </c>
      <c r="AD19" s="11">
        <f>[15]Abril!$E$33</f>
        <v>80.041666666666671</v>
      </c>
      <c r="AE19" s="11">
        <f>[15]Abril!$E$34</f>
        <v>76.083333333333329</v>
      </c>
      <c r="AF19" s="93">
        <f t="shared" si="2"/>
        <v>75.905555555555566</v>
      </c>
      <c r="AH19" t="s">
        <v>47</v>
      </c>
    </row>
    <row r="20" spans="1:36" x14ac:dyDescent="0.2">
      <c r="A20" s="58" t="s">
        <v>5</v>
      </c>
      <c r="B20" s="11">
        <f>[16]Abril!$E$5</f>
        <v>77.541666666666671</v>
      </c>
      <c r="C20" s="11">
        <f>[16]Abril!$E$6</f>
        <v>81.083333333333329</v>
      </c>
      <c r="D20" s="11">
        <f>[16]Abril!$E$7</f>
        <v>83.041666666666671</v>
      </c>
      <c r="E20" s="11">
        <f>[16]Abril!$E$8</f>
        <v>80.458333333333329</v>
      </c>
      <c r="F20" s="11">
        <f>[16]Abril!$E$9</f>
        <v>79.458333333333329</v>
      </c>
      <c r="G20" s="11">
        <f>[16]Abril!$E$10</f>
        <v>83.5</v>
      </c>
      <c r="H20" s="11">
        <f>[16]Abril!$E$11</f>
        <v>69.083333333333329</v>
      </c>
      <c r="I20" s="11">
        <f>[16]Abril!$E$12</f>
        <v>61.833333333333336</v>
      </c>
      <c r="J20" s="11">
        <f>[16]Abril!$E$13</f>
        <v>69.166666666666671</v>
      </c>
      <c r="K20" s="11">
        <f>[16]Abril!$E$14</f>
        <v>68.166666666666671</v>
      </c>
      <c r="L20" s="11">
        <f>[16]Abril!$E$15</f>
        <v>68.083333333333329</v>
      </c>
      <c r="M20" s="11">
        <f>[16]Abril!$E$16</f>
        <v>71.666666666666671</v>
      </c>
      <c r="N20" s="11">
        <f>[16]Abril!$E$17</f>
        <v>70.541666666666671</v>
      </c>
      <c r="O20" s="11">
        <f>[16]Abril!$E$18</f>
        <v>73.375</v>
      </c>
      <c r="P20" s="11">
        <f>[16]Abril!$E$19</f>
        <v>70.083333333333329</v>
      </c>
      <c r="Q20" s="11">
        <f>[16]Abril!$E$20</f>
        <v>77.708333333333329</v>
      </c>
      <c r="R20" s="11">
        <f>[16]Abril!$E$21</f>
        <v>74.208333333333329</v>
      </c>
      <c r="S20" s="11">
        <f>[16]Abril!$E$22</f>
        <v>75.583333333333329</v>
      </c>
      <c r="T20" s="11">
        <f>[16]Abril!$E$23</f>
        <v>69</v>
      </c>
      <c r="U20" s="11">
        <f>[16]Abril!$E$24</f>
        <v>71.541666666666671</v>
      </c>
      <c r="V20" s="11">
        <f>[16]Abril!$E$25</f>
        <v>76.666666666666671</v>
      </c>
      <c r="W20" s="11">
        <f>[16]Abril!$E$26</f>
        <v>84.5</v>
      </c>
      <c r="X20" s="11">
        <f>[16]Abril!$E$27</f>
        <v>79.666666666666671</v>
      </c>
      <c r="Y20" s="11">
        <f>[16]Abril!$E$28</f>
        <v>76.5</v>
      </c>
      <c r="Z20" s="11">
        <f>[16]Abril!$E$29</f>
        <v>80.833333333333329</v>
      </c>
      <c r="AA20" s="11">
        <f>[16]Abril!$E$30</f>
        <v>75.208333333333329</v>
      </c>
      <c r="AB20" s="11">
        <f>[16]Abril!$E$31</f>
        <v>82.708333333333329</v>
      </c>
      <c r="AC20" s="11">
        <f>[16]Abril!$E$32</f>
        <v>74.5</v>
      </c>
      <c r="AD20" s="11">
        <f>[16]Abril!$E$33</f>
        <v>75.791666666666671</v>
      </c>
      <c r="AE20" s="11">
        <f>[16]Abril!$E$34</f>
        <v>82.916666666666671</v>
      </c>
      <c r="AF20" s="93">
        <f t="shared" si="2"/>
        <v>75.48055555555554</v>
      </c>
      <c r="AG20" s="12" t="s">
        <v>47</v>
      </c>
    </row>
    <row r="21" spans="1:36" x14ac:dyDescent="0.2">
      <c r="A21" s="58" t="s">
        <v>43</v>
      </c>
      <c r="B21" s="11">
        <f>[17]Abril!$E$5</f>
        <v>61.583333333333336</v>
      </c>
      <c r="C21" s="11">
        <f>[17]Abril!$E$6</f>
        <v>70</v>
      </c>
      <c r="D21" s="11">
        <f>[17]Abril!$E$7</f>
        <v>80.916666666666671</v>
      </c>
      <c r="E21" s="11">
        <f>[17]Abril!$E$8</f>
        <v>74.166666666666671</v>
      </c>
      <c r="F21" s="11">
        <f>[17]Abril!$E$9</f>
        <v>81.25</v>
      </c>
      <c r="G21" s="11">
        <f>[17]Abril!$E$10</f>
        <v>85.875</v>
      </c>
      <c r="H21" s="11">
        <f>[17]Abril!$E$11</f>
        <v>93.541666666666671</v>
      </c>
      <c r="I21" s="11">
        <f>[17]Abril!$E$12</f>
        <v>89.5</v>
      </c>
      <c r="J21" s="11">
        <f>[17]Abril!$E$13</f>
        <v>89.833333333333329</v>
      </c>
      <c r="K21" s="11">
        <f>[17]Abril!$E$14</f>
        <v>82.875</v>
      </c>
      <c r="L21" s="11">
        <f>[17]Abril!$E$15</f>
        <v>85.708333333333329</v>
      </c>
      <c r="M21" s="11">
        <f>[17]Abril!$E$16</f>
        <v>83.666666666666671</v>
      </c>
      <c r="N21" s="11">
        <f>[17]Abril!$E$17</f>
        <v>88.833333333333329</v>
      </c>
      <c r="O21" s="11">
        <f>[17]Abril!$E$18</f>
        <v>83.833333333333329</v>
      </c>
      <c r="P21" s="11">
        <f>[17]Abril!$E$19</f>
        <v>85.291666666666671</v>
      </c>
      <c r="Q21" s="11">
        <f>[17]Abril!$E$20</f>
        <v>85.541666666666671</v>
      </c>
      <c r="R21" s="11">
        <f>[17]Abril!$E$21</f>
        <v>80.125</v>
      </c>
      <c r="S21" s="11">
        <f>[17]Abril!$E$22</f>
        <v>75.458333333333329</v>
      </c>
      <c r="T21" s="11">
        <f>[17]Abril!$E$23</f>
        <v>75.833333333333329</v>
      </c>
      <c r="U21" s="11">
        <f>[17]Abril!$E$24</f>
        <v>71.083333333333329</v>
      </c>
      <c r="V21" s="11">
        <f>[17]Abril!$E$25</f>
        <v>74.166666666666671</v>
      </c>
      <c r="W21" s="11">
        <f>[17]Abril!$E$26</f>
        <v>88.875</v>
      </c>
      <c r="X21" s="11">
        <f>[17]Abril!$E$27</f>
        <v>75.958333333333329</v>
      </c>
      <c r="Y21" s="11">
        <f>[17]Abril!$E$28</f>
        <v>74.666666666666671</v>
      </c>
      <c r="Z21" s="11">
        <f>[17]Abril!$E$29</f>
        <v>80.25</v>
      </c>
      <c r="AA21" s="11">
        <f>[17]Abril!$E$30</f>
        <v>71.75</v>
      </c>
      <c r="AB21" s="11">
        <f>[17]Abril!$E$31</f>
        <v>69.666666666666671</v>
      </c>
      <c r="AC21" s="11">
        <f>[17]Abril!$E$32</f>
        <v>79.375</v>
      </c>
      <c r="AD21" s="11">
        <f>[17]Abril!$E$33</f>
        <v>83.458333333333329</v>
      </c>
      <c r="AE21" s="11">
        <f>[17]Abril!$E$34</f>
        <v>78.458333333333329</v>
      </c>
      <c r="AF21" s="93">
        <f t="shared" si="2"/>
        <v>80.05138888888888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[18]Abril!$E$5</f>
        <v>73.625</v>
      </c>
      <c r="C22" s="11">
        <f>[18]Abril!$E$6</f>
        <v>74.916666666666671</v>
      </c>
      <c r="D22" s="11">
        <f>[18]Abril!$E$7</f>
        <v>82.208333333333329</v>
      </c>
      <c r="E22" s="11">
        <f>[18]Abril!$E$8</f>
        <v>78.5</v>
      </c>
      <c r="F22" s="11">
        <f>[18]Abril!$E$9</f>
        <v>77.833333333333329</v>
      </c>
      <c r="G22" s="11">
        <f>[18]Abril!$E$10</f>
        <v>84.166666666666671</v>
      </c>
      <c r="H22" s="11">
        <f>[18]Abril!$E$11</f>
        <v>83.708333333333329</v>
      </c>
      <c r="I22" s="11">
        <f>[18]Abril!$E$12</f>
        <v>81.708333333333329</v>
      </c>
      <c r="J22" s="11">
        <f>[18]Abril!$E$13</f>
        <v>76.25</v>
      </c>
      <c r="K22" s="11">
        <f>[18]Abril!$E$14</f>
        <v>75.666666666666671</v>
      </c>
      <c r="L22" s="11">
        <f>[18]Abril!$E$15</f>
        <v>82.083333333333329</v>
      </c>
      <c r="M22" s="11">
        <f>[18]Abril!$E$16</f>
        <v>80.208333333333329</v>
      </c>
      <c r="N22" s="11">
        <f>[18]Abril!$E$17</f>
        <v>80.75</v>
      </c>
      <c r="O22" s="11">
        <f>[18]Abril!$E$18</f>
        <v>79.916666666666671</v>
      </c>
      <c r="P22" s="11">
        <f>[18]Abril!$E$19</f>
        <v>77.958333333333329</v>
      </c>
      <c r="Q22" s="11">
        <f>[18]Abril!$E$20</f>
        <v>80.458333333333329</v>
      </c>
      <c r="R22" s="11">
        <f>[18]Abril!$E$21</f>
        <v>79.791666666666671</v>
      </c>
      <c r="S22" s="11">
        <f>[18]Abril!$E$22</f>
        <v>76.75</v>
      </c>
      <c r="T22" s="11">
        <f>[18]Abril!$E$23</f>
        <v>75.875</v>
      </c>
      <c r="U22" s="11">
        <f>[18]Abril!$E$24</f>
        <v>74.041666666666671</v>
      </c>
      <c r="V22" s="11">
        <f>[18]Abril!$E$25</f>
        <v>76.041666666666671</v>
      </c>
      <c r="W22" s="11">
        <f>[18]Abril!$E$26</f>
        <v>85.541666666666671</v>
      </c>
      <c r="X22" s="11">
        <f>[18]Abril!$E$27</f>
        <v>83.416666666666671</v>
      </c>
      <c r="Y22" s="11">
        <f>[18]Abril!$E$28</f>
        <v>76.833333333333329</v>
      </c>
      <c r="Z22" s="11">
        <f>[18]Abril!$E$29</f>
        <v>75.916666666666671</v>
      </c>
      <c r="AA22" s="11">
        <f>[18]Abril!$E$30</f>
        <v>75.041666666666671</v>
      </c>
      <c r="AB22" s="11">
        <f>[18]Abril!$E$31</f>
        <v>75.958333333333329</v>
      </c>
      <c r="AC22" s="11">
        <f>[18]Abril!$E$32</f>
        <v>81.583333333333329</v>
      </c>
      <c r="AD22" s="11">
        <f>[18]Abril!$E$33</f>
        <v>81.666666666666671</v>
      </c>
      <c r="AE22" s="11">
        <f>[18]Abril!$E$34</f>
        <v>81.291666666666671</v>
      </c>
      <c r="AF22" s="93">
        <f t="shared" si="2"/>
        <v>78.990277777777777</v>
      </c>
      <c r="AJ22" t="s">
        <v>47</v>
      </c>
    </row>
    <row r="23" spans="1:36" x14ac:dyDescent="0.2">
      <c r="A23" s="58" t="s">
        <v>7</v>
      </c>
      <c r="B23" s="11">
        <f>[19]Abril!$E$5</f>
        <v>72.125</v>
      </c>
      <c r="C23" s="11">
        <f>[19]Abril!$E$6</f>
        <v>82.708333333333329</v>
      </c>
      <c r="D23" s="11">
        <f>[19]Abril!$E$7</f>
        <v>79.84210526315789</v>
      </c>
      <c r="E23" s="11">
        <f>[19]Abril!$E$8</f>
        <v>81.25</v>
      </c>
      <c r="F23" s="11">
        <f>[19]Abril!$E$9</f>
        <v>85.625</v>
      </c>
      <c r="G23" s="11">
        <f>[19]Abril!$E$10</f>
        <v>94.625</v>
      </c>
      <c r="H23" s="11">
        <f>[19]Abril!$E$11</f>
        <v>80.904761904761898</v>
      </c>
      <c r="I23" s="11">
        <f>[19]Abril!$E$12</f>
        <v>77.375</v>
      </c>
      <c r="J23" s="11">
        <f>[19]Abril!$E$13</f>
        <v>74.625</v>
      </c>
      <c r="K23" s="11">
        <f>[19]Abril!$E$14</f>
        <v>70.75</v>
      </c>
      <c r="L23" s="11">
        <f>[19]Abril!$E$15</f>
        <v>67.625</v>
      </c>
      <c r="M23" s="11">
        <f>[19]Abril!$E$16</f>
        <v>67.25</v>
      </c>
      <c r="N23" s="11">
        <f>[19]Abril!$E$17</f>
        <v>68.5</v>
      </c>
      <c r="O23" s="11">
        <f>[19]Abril!$E$18</f>
        <v>83.791666666666671</v>
      </c>
      <c r="P23" s="11">
        <f>[19]Abril!$E$19</f>
        <v>79</v>
      </c>
      <c r="Q23" s="11">
        <f>[19]Abril!$E$20</f>
        <v>72.5</v>
      </c>
      <c r="R23" s="11">
        <f>[19]Abril!$E$21</f>
        <v>73.708333333333329</v>
      </c>
      <c r="S23" s="11">
        <f>[19]Abril!$E$22</f>
        <v>65.333333333333329</v>
      </c>
      <c r="T23" s="11">
        <f>[19]Abril!$E$23</f>
        <v>61.916666666666664</v>
      </c>
      <c r="U23" s="11">
        <f>[19]Abril!$E$24</f>
        <v>70.125</v>
      </c>
      <c r="V23" s="11">
        <f>[19]Abril!$E$25</f>
        <v>82.875</v>
      </c>
      <c r="W23" s="11">
        <f>[19]Abril!$E$26</f>
        <v>89.631578947368425</v>
      </c>
      <c r="X23" s="11">
        <f>[19]Abril!$E$27</f>
        <v>80.260869565217391</v>
      </c>
      <c r="Y23" s="11">
        <f>[19]Abril!$E$28</f>
        <v>75.25</v>
      </c>
      <c r="Z23" s="11">
        <f>[19]Abril!$E$29</f>
        <v>72.958333333333329</v>
      </c>
      <c r="AA23" s="11">
        <f>[19]Abril!$E$30</f>
        <v>72.958333333333329</v>
      </c>
      <c r="AB23" s="11">
        <f>[19]Abril!$E$31</f>
        <v>81.208333333333329</v>
      </c>
      <c r="AC23" s="11">
        <f>[19]Abril!$E$32</f>
        <v>84.583333333333329</v>
      </c>
      <c r="AD23" s="11">
        <f>[19]Abril!$E$33</f>
        <v>83</v>
      </c>
      <c r="AE23" s="11">
        <f>[19]Abril!$E$34</f>
        <v>78.083333333333329</v>
      </c>
      <c r="AF23" s="93">
        <f t="shared" si="2"/>
        <v>77.012977189350195</v>
      </c>
    </row>
    <row r="24" spans="1:36" x14ac:dyDescent="0.2">
      <c r="A24" s="58" t="s">
        <v>169</v>
      </c>
      <c r="B24" s="11" t="str">
        <f>[20]Abril!$E$5</f>
        <v>*</v>
      </c>
      <c r="C24" s="11" t="str">
        <f>[20]Abril!$E$6</f>
        <v>*</v>
      </c>
      <c r="D24" s="11" t="str">
        <f>[20]Abril!$E$7</f>
        <v>*</v>
      </c>
      <c r="E24" s="11" t="str">
        <f>[20]Abril!$E$8</f>
        <v>*</v>
      </c>
      <c r="F24" s="11" t="str">
        <f>[20]Abril!$E$9</f>
        <v>*</v>
      </c>
      <c r="G24" s="11" t="str">
        <f>[20]Abril!$E$10</f>
        <v>*</v>
      </c>
      <c r="H24" s="11" t="str">
        <f>[20]Abril!$E$11</f>
        <v>*</v>
      </c>
      <c r="I24" s="11" t="str">
        <f>[20]Abril!$E$12</f>
        <v>*</v>
      </c>
      <c r="J24" s="11" t="str">
        <f>[20]Abril!$E$13</f>
        <v>*</v>
      </c>
      <c r="K24" s="11" t="str">
        <f>[20]Abril!$E$14</f>
        <v>*</v>
      </c>
      <c r="L24" s="11" t="str">
        <f>[20]Abril!$E$15</f>
        <v>*</v>
      </c>
      <c r="M24" s="11" t="str">
        <f>[20]Abril!$E$16</f>
        <v>*</v>
      </c>
      <c r="N24" s="11" t="str">
        <f>[20]Abril!$E$17</f>
        <v>*</v>
      </c>
      <c r="O24" s="11" t="str">
        <f>[20]Abril!$E$18</f>
        <v>*</v>
      </c>
      <c r="P24" s="11" t="str">
        <f>[20]Abril!$E$19</f>
        <v>*</v>
      </c>
      <c r="Q24" s="11" t="str">
        <f>[20]Abril!$E$20</f>
        <v>*</v>
      </c>
      <c r="R24" s="11" t="str">
        <f>[20]Abril!$E$21</f>
        <v>*</v>
      </c>
      <c r="S24" s="11" t="str">
        <f>[20]Abril!$E$22</f>
        <v>*</v>
      </c>
      <c r="T24" s="11" t="str">
        <f>[20]Abril!$E$23</f>
        <v>*</v>
      </c>
      <c r="U24" s="11" t="str">
        <f>[20]Abril!$E$24</f>
        <v>*</v>
      </c>
      <c r="V24" s="11" t="str">
        <f>[20]Abril!$E$25</f>
        <v>*</v>
      </c>
      <c r="W24" s="11" t="str">
        <f>[20]Abril!$E$26</f>
        <v>*</v>
      </c>
      <c r="X24" s="11" t="str">
        <f>[20]Abril!$E$27</f>
        <v>*</v>
      </c>
      <c r="Y24" s="11" t="str">
        <f>[20]Abril!$E$28</f>
        <v>*</v>
      </c>
      <c r="Z24" s="11" t="str">
        <f>[20]Abril!$E$29</f>
        <v>*</v>
      </c>
      <c r="AA24" s="11" t="str">
        <f>[20]Abril!$E$30</f>
        <v>*</v>
      </c>
      <c r="AB24" s="11" t="str">
        <f>[20]Abril!$E$31</f>
        <v>*</v>
      </c>
      <c r="AC24" s="11" t="str">
        <f>[20]Abril!$E$32</f>
        <v>*</v>
      </c>
      <c r="AD24" s="11" t="str">
        <f>[20]Abril!$E$33</f>
        <v>*</v>
      </c>
      <c r="AE24" s="11" t="str">
        <f>[20]Abril!$E$34</f>
        <v>*</v>
      </c>
      <c r="AF24" s="93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[21]Abril!$E$5</f>
        <v>78.291666666666671</v>
      </c>
      <c r="C25" s="11">
        <f>[21]Abril!$E$6</f>
        <v>86.458333333333329</v>
      </c>
      <c r="D25" s="11">
        <f>[21]Abril!$E$7</f>
        <v>82.166666666666671</v>
      </c>
      <c r="E25" s="11">
        <f>[21]Abril!$E$8</f>
        <v>81.666666666666671</v>
      </c>
      <c r="F25" s="11">
        <f>[21]Abril!$E$9</f>
        <v>84.5</v>
      </c>
      <c r="G25" s="11">
        <f>[21]Abril!$E$10</f>
        <v>89.956521739130437</v>
      </c>
      <c r="H25" s="11">
        <f>[21]Abril!$E$11</f>
        <v>85.458333333333329</v>
      </c>
      <c r="I25" s="11">
        <f>[21]Abril!$E$12</f>
        <v>86.416666666666671</v>
      </c>
      <c r="J25" s="11">
        <f>[21]Abril!$E$13</f>
        <v>82.791666666666671</v>
      </c>
      <c r="K25" s="11">
        <f>[21]Abril!$E$14</f>
        <v>76.041666666666671</v>
      </c>
      <c r="L25" s="11">
        <f>[21]Abril!$E$15</f>
        <v>75.916666666666671</v>
      </c>
      <c r="M25" s="11">
        <f>[21]Abril!$E$16</f>
        <v>76</v>
      </c>
      <c r="N25" s="11">
        <f>[21]Abril!$E$17</f>
        <v>75.875</v>
      </c>
      <c r="O25" s="11">
        <f>[21]Abril!$E$18</f>
        <v>81.166666666666671</v>
      </c>
      <c r="P25" s="11">
        <f>[21]Abril!$E$19</f>
        <v>78.333333333333329</v>
      </c>
      <c r="Q25" s="11">
        <f>[21]Abril!$E$20</f>
        <v>80.13636363636364</v>
      </c>
      <c r="R25" s="11" t="s">
        <v>226</v>
      </c>
      <c r="S25" s="11">
        <f>[21]Abril!$E$22</f>
        <v>68.227272727272734</v>
      </c>
      <c r="T25" s="11">
        <f>[21]Abril!$E$23</f>
        <v>65.826086956521735</v>
      </c>
      <c r="U25" s="11">
        <f>[21]Abril!$E$24</f>
        <v>71</v>
      </c>
      <c r="V25" s="11">
        <f>[21]Abril!$E$25</f>
        <v>87.238095238095241</v>
      </c>
      <c r="W25" s="11">
        <f>[21]Abril!$E$26</f>
        <v>81.555555555555557</v>
      </c>
      <c r="X25" s="11">
        <f>[21]Abril!$E$27</f>
        <v>82.571428571428569</v>
      </c>
      <c r="Y25" s="11">
        <f>[21]Abril!$E$28</f>
        <v>72.095238095238102</v>
      </c>
      <c r="Z25" s="11">
        <f>[21]Abril!$E$29</f>
        <v>70.761904761904759</v>
      </c>
      <c r="AA25" s="11">
        <f>[21]Abril!$E$30</f>
        <v>76.2</v>
      </c>
      <c r="AB25" s="11">
        <f>[21]Abril!$E$31</f>
        <v>84.94736842105263</v>
      </c>
      <c r="AC25" s="11">
        <f>[21]Abril!$E$32</f>
        <v>87.736842105263165</v>
      </c>
      <c r="AD25" s="11">
        <f>[21]Abril!$E$33</f>
        <v>80.444444444444443</v>
      </c>
      <c r="AE25" s="11">
        <f>[21]Abril!$E$34</f>
        <v>81.421052631578945</v>
      </c>
      <c r="AF25" s="93">
        <f t="shared" ref="AF25:AF26" si="3">AVERAGE(B25:AE25)</f>
        <v>79.696603731627008</v>
      </c>
      <c r="AG25" s="12" t="s">
        <v>47</v>
      </c>
      <c r="AJ25" t="s">
        <v>47</v>
      </c>
    </row>
    <row r="26" spans="1:36" x14ac:dyDescent="0.2">
      <c r="A26" s="58" t="s">
        <v>171</v>
      </c>
      <c r="B26" s="11">
        <f>[22]Abril!$E$5</f>
        <v>72.125</v>
      </c>
      <c r="C26" s="11">
        <f>[22]Abril!$E$6</f>
        <v>81.583333333333329</v>
      </c>
      <c r="D26" s="11">
        <f>[22]Abril!$E$7</f>
        <v>82.833333333333329</v>
      </c>
      <c r="E26" s="11">
        <f>[22]Abril!$E$8</f>
        <v>80.833333333333329</v>
      </c>
      <c r="F26" s="11">
        <f>[22]Abril!$E$9</f>
        <v>84.333333333333329</v>
      </c>
      <c r="G26" s="11">
        <f>[22]Abril!$E$10</f>
        <v>90.875</v>
      </c>
      <c r="H26" s="11">
        <f>[22]Abril!$E$11</f>
        <v>79.5</v>
      </c>
      <c r="I26" s="11">
        <f>[22]Abril!$E$12</f>
        <v>71.583333333333329</v>
      </c>
      <c r="J26" s="11">
        <f>[22]Abril!$E$13</f>
        <v>71.625</v>
      </c>
      <c r="K26" s="11">
        <f>[22]Abril!$E$14</f>
        <v>73.833333333333329</v>
      </c>
      <c r="L26" s="11">
        <f>[22]Abril!$E$15</f>
        <v>70.791666666666671</v>
      </c>
      <c r="M26" s="11">
        <f>[22]Abril!$E$16</f>
        <v>67.791666666666671</v>
      </c>
      <c r="N26" s="11">
        <f>[22]Abril!$E$17</f>
        <v>72.5</v>
      </c>
      <c r="O26" s="11">
        <f>[22]Abril!$E$18</f>
        <v>83.625</v>
      </c>
      <c r="P26" s="11">
        <f>[22]Abril!$E$19</f>
        <v>80.5</v>
      </c>
      <c r="Q26" s="11">
        <f>[22]Abril!$E$20</f>
        <v>75.458333333333329</v>
      </c>
      <c r="R26" s="11">
        <f>[22]Abril!$E$21</f>
        <v>72.208333333333329</v>
      </c>
      <c r="S26" s="11">
        <f>[22]Abril!$E$22</f>
        <v>65.541666666666671</v>
      </c>
      <c r="T26" s="11">
        <f>[22]Abril!$E$23</f>
        <v>66.875</v>
      </c>
      <c r="U26" s="11">
        <f>[22]Abril!$E$24</f>
        <v>70.416666666666671</v>
      </c>
      <c r="V26" s="11">
        <f>[22]Abril!$E$25</f>
        <v>81.875</v>
      </c>
      <c r="W26" s="11">
        <f>[22]Abril!$E$26</f>
        <v>91.083333333333329</v>
      </c>
      <c r="X26" s="11">
        <f>[22]Abril!$E$27</f>
        <v>81.583333333333329</v>
      </c>
      <c r="Y26" s="11">
        <f>[22]Abril!$E$28</f>
        <v>78.208333333333329</v>
      </c>
      <c r="Z26" s="11">
        <f>[22]Abril!$E$29</f>
        <v>74.791666666666671</v>
      </c>
      <c r="AA26" s="11">
        <f>[22]Abril!$E$30</f>
        <v>78.333333333333329</v>
      </c>
      <c r="AB26" s="11">
        <f>[22]Abril!$E$31</f>
        <v>82.833333333333329</v>
      </c>
      <c r="AC26" s="11">
        <f>[22]Abril!$E$32</f>
        <v>82.5</v>
      </c>
      <c r="AD26" s="11">
        <f>[22]Abril!$E$33</f>
        <v>80.375</v>
      </c>
      <c r="AE26" s="11">
        <f>[22]Abril!$E$34</f>
        <v>79.458333333333329</v>
      </c>
      <c r="AF26" s="93">
        <f t="shared" si="3"/>
        <v>77.529166666666669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[23]Abril!$E$5</f>
        <v>76.916666666666671</v>
      </c>
      <c r="C27" s="11">
        <f>[23]Abril!$E$6</f>
        <v>83.291666666666671</v>
      </c>
      <c r="D27" s="11">
        <f>[23]Abril!$E$7</f>
        <v>85.666666666666671</v>
      </c>
      <c r="E27" s="11">
        <f>[23]Abril!$E$8</f>
        <v>80.458333333333329</v>
      </c>
      <c r="F27" s="11">
        <f>[23]Abril!$E$9</f>
        <v>85.272727272727266</v>
      </c>
      <c r="G27" s="11">
        <f>[23]Abril!$E$10</f>
        <v>91.476190476190482</v>
      </c>
      <c r="H27" s="11">
        <f>[23]Abril!$E$11</f>
        <v>87.608695652173907</v>
      </c>
      <c r="I27" s="11">
        <f>[23]Abril!$E$12</f>
        <v>79.7</v>
      </c>
      <c r="J27" s="11">
        <f>[23]Abril!$E$13</f>
        <v>76.349999999999994</v>
      </c>
      <c r="K27" s="11">
        <f>[23]Abril!$E$14</f>
        <v>76.541666666666671</v>
      </c>
      <c r="L27" s="11">
        <f>[23]Abril!$E$15</f>
        <v>73.75</v>
      </c>
      <c r="M27" s="11">
        <f>[23]Abril!$E$16</f>
        <v>70.913043478260875</v>
      </c>
      <c r="N27" s="11">
        <f>[23]Abril!$E$17</f>
        <v>73.083333333333329</v>
      </c>
      <c r="O27" s="11">
        <f>[23]Abril!$E$18</f>
        <v>79.599999999999994</v>
      </c>
      <c r="P27" s="11">
        <f>[23]Abril!$E$19</f>
        <v>76.904761904761898</v>
      </c>
      <c r="Q27" s="11">
        <f>[23]Abril!$E$20</f>
        <v>76.727272727272734</v>
      </c>
      <c r="R27" s="11">
        <f>[23]Abril!$E$21</f>
        <v>68.928571428571431</v>
      </c>
      <c r="S27" s="11">
        <f>[23]Abril!$E$22</f>
        <v>83</v>
      </c>
      <c r="T27" s="11" t="str">
        <f>[23]Abril!$E$23</f>
        <v>*</v>
      </c>
      <c r="U27" s="11" t="str">
        <f>[23]Abril!$E$24</f>
        <v>*</v>
      </c>
      <c r="V27" s="11" t="str">
        <f>[23]Abril!$E$25</f>
        <v>*</v>
      </c>
      <c r="W27" s="11" t="str">
        <f>[23]Abril!$E$26</f>
        <v>*</v>
      </c>
      <c r="X27" s="11" t="str">
        <f>[23]Abril!$E$27</f>
        <v>*</v>
      </c>
      <c r="Y27" s="11" t="str">
        <f>[23]Abril!$E$28</f>
        <v>*</v>
      </c>
      <c r="Z27" s="11" t="str">
        <f>[23]Abril!$E$29</f>
        <v>*</v>
      </c>
      <c r="AA27" s="11" t="str">
        <f>[23]Abril!$E$30</f>
        <v>*</v>
      </c>
      <c r="AB27" s="11" t="str">
        <f>[23]Abril!$E$31</f>
        <v>*</v>
      </c>
      <c r="AC27" s="11" t="str">
        <f>[23]Abril!$E$32</f>
        <v>*</v>
      </c>
      <c r="AD27" s="11" t="str">
        <f>[23]Abril!$E$33</f>
        <v>*</v>
      </c>
      <c r="AE27" s="11" t="str">
        <f>[23]Abril!$E$34</f>
        <v>*</v>
      </c>
      <c r="AF27" s="93">
        <f t="shared" si="2"/>
        <v>79.232755348516207</v>
      </c>
    </row>
    <row r="28" spans="1:36" x14ac:dyDescent="0.2">
      <c r="A28" s="58" t="s">
        <v>9</v>
      </c>
      <c r="B28" s="11">
        <f>[24]Abril!$E$5</f>
        <v>66.791666666666671</v>
      </c>
      <c r="C28" s="11">
        <f>[24]Abril!$E$6</f>
        <v>71.375</v>
      </c>
      <c r="D28" s="11">
        <f>[24]Abril!$E$7</f>
        <v>79.041666666666671</v>
      </c>
      <c r="E28" s="11">
        <f>[24]Abril!$E$8</f>
        <v>76.208333333333329</v>
      </c>
      <c r="F28" s="11">
        <f>[24]Abril!$E$9</f>
        <v>81.5</v>
      </c>
      <c r="G28" s="11">
        <f>[24]Abril!$E$10</f>
        <v>90.541666666666671</v>
      </c>
      <c r="H28" s="11">
        <f>[24]Abril!$E$11</f>
        <v>82.583333333333329</v>
      </c>
      <c r="I28" s="11">
        <f>[24]Abril!$E$12</f>
        <v>74.625</v>
      </c>
      <c r="J28" s="11">
        <f>[24]Abril!$E$13</f>
        <v>69.875</v>
      </c>
      <c r="K28" s="11">
        <f>[24]Abril!$E$14</f>
        <v>70.958333333333329</v>
      </c>
      <c r="L28" s="11">
        <f>[24]Abril!$E$15</f>
        <v>65.416666666666671</v>
      </c>
      <c r="M28" s="11">
        <f>[24]Abril!$E$16</f>
        <v>61.5</v>
      </c>
      <c r="N28" s="11">
        <f>[24]Abril!$E$17</f>
        <v>68.041666666666671</v>
      </c>
      <c r="O28" s="11">
        <f>[24]Abril!$E$18</f>
        <v>81.625</v>
      </c>
      <c r="P28" s="11">
        <f>[24]Abril!$E$19</f>
        <v>77.333333333333329</v>
      </c>
      <c r="Q28" s="11">
        <f>[24]Abril!$E$20</f>
        <v>67.208333333333329</v>
      </c>
      <c r="R28" s="11">
        <f>[24]Abril!$E$21</f>
        <v>65.833333333333329</v>
      </c>
      <c r="S28" s="11">
        <f>[24]Abril!$E$22</f>
        <v>55.916666666666664</v>
      </c>
      <c r="T28" s="11">
        <f>[24]Abril!$E$23</f>
        <v>58.708333333333336</v>
      </c>
      <c r="U28" s="11">
        <f>[24]Abril!$E$24</f>
        <v>56.666666666666664</v>
      </c>
      <c r="V28" s="11">
        <f>[24]Abril!$E$25</f>
        <v>71.166666666666671</v>
      </c>
      <c r="W28" s="11">
        <f>[24]Abril!$E$26</f>
        <v>83.541666666666671</v>
      </c>
      <c r="X28" s="11">
        <f>[24]Abril!$E$27</f>
        <v>77</v>
      </c>
      <c r="Y28" s="11">
        <f>[24]Abril!$E$28</f>
        <v>72.708333333333329</v>
      </c>
      <c r="Z28" s="11">
        <f>[24]Abril!$E$29</f>
        <v>66.458333333333329</v>
      </c>
      <c r="AA28" s="11">
        <f>[24]Abril!$E$30</f>
        <v>69.916666666666671</v>
      </c>
      <c r="AB28" s="11">
        <f>[24]Abril!$E$31</f>
        <v>73.25</v>
      </c>
      <c r="AC28" s="11">
        <f>[24]Abril!$E$32</f>
        <v>79.208333333333329</v>
      </c>
      <c r="AD28" s="11">
        <f>[24]Abril!$E$33</f>
        <v>75.833333333333329</v>
      </c>
      <c r="AE28" s="11">
        <f>[24]Abril!$E$34</f>
        <v>70.208333333333329</v>
      </c>
      <c r="AF28" s="93">
        <f t="shared" si="2"/>
        <v>72.034722222222229</v>
      </c>
      <c r="AI28" t="s">
        <v>47</v>
      </c>
    </row>
    <row r="29" spans="1:36" x14ac:dyDescent="0.2">
      <c r="A29" s="58" t="s">
        <v>42</v>
      </c>
      <c r="B29" s="11">
        <f>[25]Abril!$E$5</f>
        <v>73.666666666666671</v>
      </c>
      <c r="C29" s="11">
        <f>[25]Abril!$E$6</f>
        <v>70.900000000000006</v>
      </c>
      <c r="D29" s="11">
        <f>[25]Abril!$E$7</f>
        <v>73.583333333333329</v>
      </c>
      <c r="E29" s="11">
        <f>[25]Abril!$E$8</f>
        <v>82.235294117647058</v>
      </c>
      <c r="F29" s="11">
        <f>[25]Abril!$E$9</f>
        <v>81.777777777777771</v>
      </c>
      <c r="G29" s="11">
        <f>[25]Abril!$E$10</f>
        <v>91.071428571428569</v>
      </c>
      <c r="H29" s="11">
        <f>[25]Abril!$E$11</f>
        <v>66.857142857142861</v>
      </c>
      <c r="I29" s="11">
        <f>[25]Abril!$E$12</f>
        <v>63.294117647058826</v>
      </c>
      <c r="J29" s="11">
        <f>[25]Abril!$E$13</f>
        <v>65.722222222222229</v>
      </c>
      <c r="K29" s="11">
        <f>[25]Abril!$E$14</f>
        <v>71.666666666666671</v>
      </c>
      <c r="L29" s="11">
        <f>[25]Abril!$E$15</f>
        <v>68.434782608695656</v>
      </c>
      <c r="M29" s="11">
        <f>[25]Abril!$E$16</f>
        <v>65</v>
      </c>
      <c r="N29" s="11">
        <f>[25]Abril!$E$17</f>
        <v>75.333333333333329</v>
      </c>
      <c r="O29" s="11">
        <f>[25]Abril!$E$18</f>
        <v>73.666666666666671</v>
      </c>
      <c r="P29" s="11">
        <f>[25]Abril!$E$19</f>
        <v>68.25</v>
      </c>
      <c r="Q29" s="11">
        <f>[25]Abril!$E$20</f>
        <v>77.347826086956516</v>
      </c>
      <c r="R29" s="11">
        <f>[25]Abril!$E$21</f>
        <v>68.705882352941174</v>
      </c>
      <c r="S29" s="11">
        <f>[25]Abril!$E$22</f>
        <v>66.708333333333329</v>
      </c>
      <c r="T29" s="11">
        <f>[25]Abril!$E$23</f>
        <v>72.25</v>
      </c>
      <c r="U29" s="11">
        <f>[25]Abril!$E$24</f>
        <v>75.727272727272734</v>
      </c>
      <c r="V29" s="11">
        <f>[25]Abril!$E$25</f>
        <v>83.933333333333337</v>
      </c>
      <c r="W29" s="11">
        <f>[25]Abril!$E$26</f>
        <v>87.461538461538467</v>
      </c>
      <c r="X29" s="11">
        <f>[25]Abril!$E$27</f>
        <v>79.666666666666671</v>
      </c>
      <c r="Y29" s="11">
        <f>[25]Abril!$E$28</f>
        <v>65.692307692307693</v>
      </c>
      <c r="Z29" s="11">
        <f>[25]Abril!$E$29</f>
        <v>74.849999999999994</v>
      </c>
      <c r="AA29" s="11">
        <f>[25]Abril!$E$30</f>
        <v>72.666666666666671</v>
      </c>
      <c r="AB29" s="11">
        <f>[25]Abril!$E$31</f>
        <v>86.277777777777771</v>
      </c>
      <c r="AC29" s="11">
        <f>[25]Abril!$E$32</f>
        <v>81.05263157894737</v>
      </c>
      <c r="AD29" s="11">
        <f>[25]Abril!$E$33</f>
        <v>73.733333333333334</v>
      </c>
      <c r="AE29" s="11">
        <f>[25]Abril!$E$34</f>
        <v>81.357142857142861</v>
      </c>
      <c r="AF29" s="93">
        <f t="shared" si="2"/>
        <v>74.629671511228565</v>
      </c>
      <c r="AJ29" t="s">
        <v>47</v>
      </c>
    </row>
    <row r="30" spans="1:36" x14ac:dyDescent="0.2">
      <c r="A30" s="58" t="s">
        <v>10</v>
      </c>
      <c r="B30" s="11">
        <f>[26]Abril!$E$5</f>
        <v>78.666666666666671</v>
      </c>
      <c r="C30" s="11">
        <f>[26]Abril!$E$6</f>
        <v>91.166666666666671</v>
      </c>
      <c r="D30" s="11">
        <f>[26]Abril!$E$7</f>
        <v>86.708333333333329</v>
      </c>
      <c r="E30" s="11">
        <f>[26]Abril!$E$8</f>
        <v>82.083333333333329</v>
      </c>
      <c r="F30" s="11">
        <f>[26]Abril!$E$9</f>
        <v>88.291666666666671</v>
      </c>
      <c r="G30" s="11">
        <f>[26]Abril!$E$10</f>
        <v>95.541666666666671</v>
      </c>
      <c r="H30" s="11">
        <f>[26]Abril!$E$11</f>
        <v>84.208333333333329</v>
      </c>
      <c r="I30" s="11">
        <f>[26]Abril!$E$12</f>
        <v>79.25</v>
      </c>
      <c r="J30" s="11">
        <f>[26]Abril!$E$13</f>
        <v>77.291666666666671</v>
      </c>
      <c r="K30" s="11">
        <f>[26]Abril!$E$14</f>
        <v>74.791666666666671</v>
      </c>
      <c r="L30" s="11">
        <f>[26]Abril!$E$15</f>
        <v>72.875</v>
      </c>
      <c r="M30" s="11">
        <f>[26]Abril!$E$16</f>
        <v>71.5</v>
      </c>
      <c r="N30" s="11">
        <f>[26]Abril!$E$17</f>
        <v>75.083333333333329</v>
      </c>
      <c r="O30" s="11">
        <f>[26]Abril!$E$18</f>
        <v>83</v>
      </c>
      <c r="P30" s="11">
        <f>[26]Abril!$E$19</f>
        <v>78.666666666666671</v>
      </c>
      <c r="Q30" s="11">
        <f>[26]Abril!$E$20</f>
        <v>75.333333333333329</v>
      </c>
      <c r="R30" s="11">
        <f>[26]Abril!$E$21</f>
        <v>78.208333333333329</v>
      </c>
      <c r="S30" s="11">
        <f>[26]Abril!$E$22</f>
        <v>66.25</v>
      </c>
      <c r="T30" s="11">
        <f>[26]Abril!$E$23</f>
        <v>62.875</v>
      </c>
      <c r="U30" s="11">
        <f>[26]Abril!$E$24</f>
        <v>63.916666666666664</v>
      </c>
      <c r="V30" s="11">
        <f>[26]Abril!$E$25</f>
        <v>88.666666666666671</v>
      </c>
      <c r="W30" s="11">
        <f>[26]Abril!$E$26</f>
        <v>87.916666666666671</v>
      </c>
      <c r="X30" s="11">
        <f>[26]Abril!$E$27</f>
        <v>83.541666666666671</v>
      </c>
      <c r="Y30" s="11">
        <f>[26]Abril!$E$28</f>
        <v>77.208333333333329</v>
      </c>
      <c r="Z30" s="11">
        <f>[26]Abril!$E$29</f>
        <v>71.916666666666671</v>
      </c>
      <c r="AA30" s="11">
        <f>[26]Abril!$E$30</f>
        <v>75.333333333333329</v>
      </c>
      <c r="AB30" s="11">
        <f>[26]Abril!$E$31</f>
        <v>88.375</v>
      </c>
      <c r="AC30" s="11">
        <f>[26]Abril!$E$32</f>
        <v>88.458333333333329</v>
      </c>
      <c r="AD30" s="11">
        <f>[26]Abril!$E$33</f>
        <v>86.041666666666671</v>
      </c>
      <c r="AE30" s="11">
        <f>[26]Abril!$E$34</f>
        <v>80.458333333333329</v>
      </c>
      <c r="AF30" s="93">
        <f t="shared" si="2"/>
        <v>79.787500000000009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[27]Abril!$E$5</f>
        <v>82.208333333333329</v>
      </c>
      <c r="C31" s="11">
        <f>[27]Abril!$E$6</f>
        <v>87.125</v>
      </c>
      <c r="D31" s="11">
        <f>[27]Abril!$E$7</f>
        <v>91.583333333333329</v>
      </c>
      <c r="E31" s="11">
        <f>[27]Abril!$E$8</f>
        <v>87.208333333333329</v>
      </c>
      <c r="F31" s="11">
        <f>[27]Abril!$E$9</f>
        <v>91.208333333333329</v>
      </c>
      <c r="G31" s="11">
        <f>[27]Abril!$E$10</f>
        <v>95.333333333333329</v>
      </c>
      <c r="H31" s="11">
        <f>[27]Abril!$E$11</f>
        <v>82.208333333333329</v>
      </c>
      <c r="I31" s="11">
        <f>[27]Abril!$E$12</f>
        <v>79.541666666666671</v>
      </c>
      <c r="J31" s="11">
        <f>[27]Abril!$E$13</f>
        <v>81.083333333333329</v>
      </c>
      <c r="K31" s="11">
        <f>[27]Abril!$E$14</f>
        <v>81.541666666666671</v>
      </c>
      <c r="L31" s="11">
        <f>[27]Abril!$E$15</f>
        <v>76.875</v>
      </c>
      <c r="M31" s="11">
        <f>[27]Abril!$E$16</f>
        <v>73.708333333333329</v>
      </c>
      <c r="N31" s="11">
        <f>[27]Abril!$E$17</f>
        <v>78.75</v>
      </c>
      <c r="O31" s="11">
        <f>[27]Abril!$E$18</f>
        <v>88.208333333333329</v>
      </c>
      <c r="P31" s="11">
        <f>[27]Abril!$E$19</f>
        <v>84.333333333333329</v>
      </c>
      <c r="Q31" s="11">
        <f>[27]Abril!$E$20</f>
        <v>79.125</v>
      </c>
      <c r="R31" s="11">
        <f>[27]Abril!$E$21</f>
        <v>77.916666666666671</v>
      </c>
      <c r="S31" s="11">
        <f>[27]Abril!$E$22</f>
        <v>71.875</v>
      </c>
      <c r="T31" s="11">
        <f>[27]Abril!$E$23</f>
        <v>73.083333333333329</v>
      </c>
      <c r="U31" s="11">
        <f>[27]Abril!$E$24</f>
        <v>75.291666666666671</v>
      </c>
      <c r="V31" s="11">
        <f>[27]Abril!$E$25</f>
        <v>89.375</v>
      </c>
      <c r="W31" s="11">
        <f>[27]Abril!$E$26</f>
        <v>91.75</v>
      </c>
      <c r="X31" s="11">
        <f>[27]Abril!$E$27</f>
        <v>86.166666666666671</v>
      </c>
      <c r="Y31" s="11">
        <f>[27]Abril!$E$28</f>
        <v>83.833333333333329</v>
      </c>
      <c r="Z31" s="11">
        <f>[27]Abril!$E$29</f>
        <v>80.916666666666671</v>
      </c>
      <c r="AA31" s="11">
        <f>[27]Abril!$E$30</f>
        <v>82.875</v>
      </c>
      <c r="AB31" s="11">
        <f>[27]Abril!$E$31</f>
        <v>85.875</v>
      </c>
      <c r="AC31" s="11">
        <f>[27]Abril!$E$32</f>
        <v>89.041666666666671</v>
      </c>
      <c r="AD31" s="11">
        <f>[27]Abril!$E$33</f>
        <v>88.333333333333329</v>
      </c>
      <c r="AE31" s="11">
        <f>[27]Abril!$E$34</f>
        <v>86.291666666666671</v>
      </c>
      <c r="AF31" s="93">
        <f>AVERAGE(B31:AE31)</f>
        <v>83.422222222222217</v>
      </c>
      <c r="AG31" s="12" t="s">
        <v>47</v>
      </c>
      <c r="AI31" t="s">
        <v>47</v>
      </c>
    </row>
    <row r="32" spans="1:36" x14ac:dyDescent="0.2">
      <c r="A32" s="58" t="s">
        <v>11</v>
      </c>
      <c r="B32" s="11">
        <f>[28]Abril!$E$5</f>
        <v>75.708333333333329</v>
      </c>
      <c r="C32" s="11">
        <f>[28]Abril!$E$6</f>
        <v>78.791666666666671</v>
      </c>
      <c r="D32" s="11">
        <f>[28]Abril!$E$7</f>
        <v>78.5</v>
      </c>
      <c r="E32" s="11">
        <f>[28]Abril!$E$8</f>
        <v>78.25</v>
      </c>
      <c r="F32" s="11">
        <f>[28]Abril!$E$9</f>
        <v>83.666666666666671</v>
      </c>
      <c r="G32" s="11">
        <f>[28]Abril!$E$10</f>
        <v>89.791666666666671</v>
      </c>
      <c r="H32" s="11">
        <f>[28]Abril!$E$11</f>
        <v>77.125</v>
      </c>
      <c r="I32" s="11">
        <f>[28]Abril!$E$12</f>
        <v>70.666666666666671</v>
      </c>
      <c r="J32" s="11">
        <f>[28]Abril!$E$13</f>
        <v>70.291666666666671</v>
      </c>
      <c r="K32" s="11">
        <f>[28]Abril!$E$14</f>
        <v>74.583333333333329</v>
      </c>
      <c r="L32" s="11">
        <f>[28]Abril!$E$15</f>
        <v>70.333333333333329</v>
      </c>
      <c r="M32" s="11">
        <f>[28]Abril!$E$16</f>
        <v>70.875</v>
      </c>
      <c r="N32" s="11">
        <f>[28]Abril!$E$17</f>
        <v>79.416666666666671</v>
      </c>
      <c r="O32" s="11">
        <f>[28]Abril!$E$18</f>
        <v>83.125</v>
      </c>
      <c r="P32" s="11">
        <f>[28]Abril!$E$19</f>
        <v>79.5</v>
      </c>
      <c r="Q32" s="11">
        <f>[28]Abril!$E$20</f>
        <v>76.833333333333329</v>
      </c>
      <c r="R32" s="11">
        <f>[28]Abril!$E$21</f>
        <v>71.833333333333329</v>
      </c>
      <c r="S32" s="11">
        <f>[28]Abril!$E$22</f>
        <v>68.666666666666671</v>
      </c>
      <c r="T32" s="11">
        <f>[28]Abril!$E$23</f>
        <v>74.916666666666671</v>
      </c>
      <c r="U32" s="11">
        <f>[28]Abril!$E$24</f>
        <v>76.333333333333329</v>
      </c>
      <c r="V32" s="11">
        <f>[28]Abril!$E$25</f>
        <v>85.583333333333329</v>
      </c>
      <c r="W32" s="11">
        <f>[28]Abril!$E$26</f>
        <v>92.166666666666671</v>
      </c>
      <c r="X32" s="11">
        <f>[28]Abril!$E$27</f>
        <v>87.416666666666671</v>
      </c>
      <c r="Y32" s="11">
        <f>[28]Abril!$E$28</f>
        <v>82</v>
      </c>
      <c r="Z32" s="11">
        <f>[28]Abril!$E$29</f>
        <v>81.833333333333329</v>
      </c>
      <c r="AA32" s="11">
        <f>[28]Abril!$E$30</f>
        <v>78.541666666666671</v>
      </c>
      <c r="AB32" s="11">
        <f>[28]Abril!$E$31</f>
        <v>82.333333333333329</v>
      </c>
      <c r="AC32" s="11">
        <f>[28]Abril!$E$32</f>
        <v>83.583333333333329</v>
      </c>
      <c r="AD32" s="11">
        <f>[28]Abril!$E$33</f>
        <v>79.791666666666671</v>
      </c>
      <c r="AE32" s="11">
        <f>[28]Abril!$E$34</f>
        <v>81.75</v>
      </c>
      <c r="AF32" s="93">
        <f t="shared" si="2"/>
        <v>78.806944444444454</v>
      </c>
      <c r="AJ32" t="s">
        <v>47</v>
      </c>
    </row>
    <row r="33" spans="1:37" s="5" customFormat="1" x14ac:dyDescent="0.2">
      <c r="A33" s="58" t="s">
        <v>12</v>
      </c>
      <c r="B33" s="11">
        <f>[29]Abril!$E$5</f>
        <v>76.833333333333329</v>
      </c>
      <c r="C33" s="11">
        <f>[29]Abril!$E$6</f>
        <v>83.416666666666671</v>
      </c>
      <c r="D33" s="11">
        <f>[29]Abril!$E$7</f>
        <v>88.291666666666671</v>
      </c>
      <c r="E33" s="11">
        <f>[29]Abril!$E$8</f>
        <v>80.173913043478265</v>
      </c>
      <c r="F33" s="11">
        <f>[29]Abril!$E$9</f>
        <v>81.416666666666671</v>
      </c>
      <c r="G33" s="11">
        <f>[29]Abril!$E$10</f>
        <v>87.041666666666671</v>
      </c>
      <c r="H33" s="11">
        <f>[29]Abril!$E$11</f>
        <v>77.458333333333329</v>
      </c>
      <c r="I33" s="11">
        <f>[29]Abril!$E$12</f>
        <v>72.041666666666671</v>
      </c>
      <c r="J33" s="11">
        <f>[29]Abril!$E$13</f>
        <v>73.625</v>
      </c>
      <c r="K33" s="11">
        <f>[29]Abril!$E$14</f>
        <v>74.75</v>
      </c>
      <c r="L33" s="11">
        <f>[29]Abril!$E$15</f>
        <v>74.916666666666671</v>
      </c>
      <c r="M33" s="11">
        <f>[29]Abril!$E$16</f>
        <v>75.166666666666671</v>
      </c>
      <c r="N33" s="11">
        <f>[29]Abril!$E$17</f>
        <v>75.375</v>
      </c>
      <c r="O33" s="11">
        <f>[29]Abril!$E$18</f>
        <v>79.291666666666671</v>
      </c>
      <c r="P33" s="11">
        <f>[29]Abril!$E$19</f>
        <v>75.208333333333329</v>
      </c>
      <c r="Q33" s="11">
        <f>[29]Abril!$E$20</f>
        <v>80.708333333333329</v>
      </c>
      <c r="R33" s="11">
        <f>[29]Abril!$E$21</f>
        <v>77.666666666666671</v>
      </c>
      <c r="S33" s="11">
        <f>[29]Abril!$E$22</f>
        <v>74.875</v>
      </c>
      <c r="T33" s="11">
        <f>[29]Abril!$E$23</f>
        <v>76.916666666666671</v>
      </c>
      <c r="U33" s="11">
        <f>[29]Abril!$E$24</f>
        <v>75.625</v>
      </c>
      <c r="V33" s="11">
        <f>[29]Abril!$E$25</f>
        <v>81.291666666666671</v>
      </c>
      <c r="W33" s="11">
        <f>[29]Abril!$E$26</f>
        <v>88.333333333333329</v>
      </c>
      <c r="X33" s="11">
        <f>[29]Abril!$E$27</f>
        <v>84.958333333333329</v>
      </c>
      <c r="Y33" s="11">
        <f>[29]Abril!$E$28</f>
        <v>80.375</v>
      </c>
      <c r="Z33" s="11">
        <f>[29]Abril!$E$29</f>
        <v>78.166666666666671</v>
      </c>
      <c r="AA33" s="11">
        <f>[29]Abril!$E$30</f>
        <v>81.125</v>
      </c>
      <c r="AB33" s="11">
        <f>[29]Abril!$E$31</f>
        <v>84.166666666666671</v>
      </c>
      <c r="AC33" s="11">
        <f>[29]Abril!$E$32</f>
        <v>80.041666666666671</v>
      </c>
      <c r="AD33" s="11">
        <f>[29]Abril!$E$33</f>
        <v>79.25</v>
      </c>
      <c r="AE33" s="11">
        <f>[29]Abril!$E$34</f>
        <v>83.25</v>
      </c>
      <c r="AF33" s="93">
        <f t="shared" si="2"/>
        <v>79.391908212560367</v>
      </c>
    </row>
    <row r="34" spans="1:37" x14ac:dyDescent="0.2">
      <c r="A34" s="58" t="s">
        <v>13</v>
      </c>
      <c r="B34" s="11">
        <f>[30]Abril!$E$5</f>
        <v>78.733333333333334</v>
      </c>
      <c r="C34" s="11">
        <f>[30]Abril!$E$6</f>
        <v>73.571428571428569</v>
      </c>
      <c r="D34" s="11">
        <f>[30]Abril!$E$7</f>
        <v>81.647058823529406</v>
      </c>
      <c r="E34" s="11">
        <f>[30]Abril!$E$8</f>
        <v>79.15789473684211</v>
      </c>
      <c r="F34" s="11">
        <f>[30]Abril!$E$9</f>
        <v>82</v>
      </c>
      <c r="G34" s="11">
        <f>[30]Abril!$E$10</f>
        <v>90.208333333333329</v>
      </c>
      <c r="H34" s="11">
        <f>[30]Abril!$E$11</f>
        <v>79.294117647058826</v>
      </c>
      <c r="I34" s="11">
        <f>[30]Abril!$E$12</f>
        <v>79.416666666666671</v>
      </c>
      <c r="J34" s="11">
        <f>[30]Abril!$E$13</f>
        <v>79</v>
      </c>
      <c r="K34" s="11">
        <f>[30]Abril!$E$14</f>
        <v>80.458333333333329</v>
      </c>
      <c r="L34" s="11">
        <f>[30]Abril!$E$15</f>
        <v>82.875</v>
      </c>
      <c r="M34" s="11">
        <f>[30]Abril!$E$16</f>
        <v>80.666666666666671</v>
      </c>
      <c r="N34" s="11">
        <f>[30]Abril!$E$17</f>
        <v>82.476190476190482</v>
      </c>
      <c r="O34" s="11">
        <f>[30]Abril!$E$18</f>
        <v>73.36363636363636</v>
      </c>
      <c r="P34" s="11">
        <f>[30]Abril!$E$19</f>
        <v>72.5</v>
      </c>
      <c r="Q34" s="11">
        <f>[30]Abril!$E$20</f>
        <v>80.333333333333329</v>
      </c>
      <c r="R34" s="11">
        <f>[30]Abril!$E$21</f>
        <v>81.333333333333329</v>
      </c>
      <c r="S34" s="11">
        <f>[30]Abril!$E$22</f>
        <v>74.611111111111114</v>
      </c>
      <c r="T34" s="11">
        <f>[30]Abril!$E$23</f>
        <v>76.8</v>
      </c>
      <c r="U34" s="11">
        <f>[30]Abril!$E$24</f>
        <v>77.727272727272734</v>
      </c>
      <c r="V34" s="11">
        <f>[30]Abril!$E$25</f>
        <v>79.142857142857139</v>
      </c>
      <c r="W34" s="11">
        <f>[30]Abril!$E$26</f>
        <v>87.13636363636364</v>
      </c>
      <c r="X34" s="11">
        <f>[30]Abril!$E$27</f>
        <v>85.416666666666671</v>
      </c>
      <c r="Y34" s="11">
        <f>[30]Abril!$E$28</f>
        <v>81.375</v>
      </c>
      <c r="Z34" s="11">
        <f>[30]Abril!$E$29</f>
        <v>83.291666666666671</v>
      </c>
      <c r="AA34" s="11">
        <f>[30]Abril!$E$30</f>
        <v>80.458333333333329</v>
      </c>
      <c r="AB34" s="11">
        <f>[30]Abril!$E$31</f>
        <v>85.75</v>
      </c>
      <c r="AC34" s="11">
        <f>[30]Abril!$E$32</f>
        <v>84.25</v>
      </c>
      <c r="AD34" s="11">
        <f>[30]Abril!$E$33</f>
        <v>82.041666666666671</v>
      </c>
      <c r="AE34" s="11">
        <f>[30]Abril!$E$34</f>
        <v>90.625</v>
      </c>
      <c r="AF34" s="93">
        <f t="shared" si="2"/>
        <v>80.855375485654122</v>
      </c>
      <c r="AI34" t="s">
        <v>47</v>
      </c>
    </row>
    <row r="35" spans="1:37" x14ac:dyDescent="0.2">
      <c r="A35" s="58" t="s">
        <v>173</v>
      </c>
      <c r="B35" s="11">
        <f>[31]Abril!$E$5</f>
        <v>65.8125</v>
      </c>
      <c r="C35" s="11">
        <f>[31]Abril!$E$6</f>
        <v>69.8125</v>
      </c>
      <c r="D35" s="11">
        <f>[31]Abril!$E$7</f>
        <v>72.25</v>
      </c>
      <c r="E35" s="11">
        <f>[31]Abril!$E$8</f>
        <v>70.0625</v>
      </c>
      <c r="F35" s="11">
        <f>[31]Abril!$E$9</f>
        <v>75.333333333333329</v>
      </c>
      <c r="G35" s="11">
        <f>[31]Abril!$E$10</f>
        <v>88.142857142857139</v>
      </c>
      <c r="H35" s="11">
        <f>[31]Abril!$E$11</f>
        <v>83.9375</v>
      </c>
      <c r="I35" s="11">
        <f>[31]Abril!$E$12</f>
        <v>75.599999999999994</v>
      </c>
      <c r="J35" s="11">
        <f>[31]Abril!$E$13</f>
        <v>72.071428571428569</v>
      </c>
      <c r="K35" s="11">
        <f>[31]Abril!$E$14</f>
        <v>71.533333333333331</v>
      </c>
      <c r="L35" s="11">
        <f>[31]Abril!$E$15</f>
        <v>68.928571428571431</v>
      </c>
      <c r="M35" s="11">
        <f>[31]Abril!$E$16</f>
        <v>65.214285714285708</v>
      </c>
      <c r="N35" s="11">
        <f>[31]Abril!$E$17</f>
        <v>76.714285714285708</v>
      </c>
      <c r="O35" s="11">
        <f>[31]Abril!$E$18</f>
        <v>81.07692307692308</v>
      </c>
      <c r="P35" s="11">
        <f>[31]Abril!$E$19</f>
        <v>79.571428571428569</v>
      </c>
      <c r="Q35" s="11">
        <f>[31]Abril!$E$20</f>
        <v>75</v>
      </c>
      <c r="R35" s="11">
        <f>[31]Abril!$E$21</f>
        <v>73.400000000000006</v>
      </c>
      <c r="S35" s="11">
        <f>[31]Abril!$E$22</f>
        <v>64.84615384615384</v>
      </c>
      <c r="T35" s="11">
        <f>[31]Abril!$E$23</f>
        <v>66.285714285714292</v>
      </c>
      <c r="U35" s="11">
        <f>[31]Abril!$E$24</f>
        <v>67.538461538461533</v>
      </c>
      <c r="V35" s="11">
        <f>[31]Abril!$E$25</f>
        <v>74.857142857142861</v>
      </c>
      <c r="W35" s="11">
        <f>[31]Abril!$E$26</f>
        <v>85.461538461538467</v>
      </c>
      <c r="X35" s="11">
        <f>[31]Abril!$E$27</f>
        <v>80.428571428571431</v>
      </c>
      <c r="Y35" s="11">
        <f>[31]Abril!$E$28</f>
        <v>73.769230769230774</v>
      </c>
      <c r="Z35" s="11">
        <f>[31]Abril!$E$29</f>
        <v>71.692307692307693</v>
      </c>
      <c r="AA35" s="11">
        <f>[31]Abril!$E$30</f>
        <v>69.785714285714292</v>
      </c>
      <c r="AB35" s="11">
        <f>[31]Abril!$E$31</f>
        <v>67.07692307692308</v>
      </c>
      <c r="AC35" s="11">
        <f>[31]Abril!$E$32</f>
        <v>78.916666666666671</v>
      </c>
      <c r="AD35" s="11">
        <f>[31]Abril!$E$33</f>
        <v>76.5</v>
      </c>
      <c r="AE35" s="11">
        <f>[31]Abril!$E$34</f>
        <v>72.92307692307692</v>
      </c>
      <c r="AF35" s="93">
        <f>AVERAGE(B35:AE35)</f>
        <v>73.818098290598286</v>
      </c>
      <c r="AJ35" t="s">
        <v>47</v>
      </c>
    </row>
    <row r="36" spans="1:37" x14ac:dyDescent="0.2">
      <c r="A36" s="58" t="s">
        <v>144</v>
      </c>
      <c r="B36" s="11" t="str">
        <f>[32]Abril!$E$5</f>
        <v>*</v>
      </c>
      <c r="C36" s="11" t="str">
        <f>[32]Abril!$E$6</f>
        <v>*</v>
      </c>
      <c r="D36" s="11" t="str">
        <f>[32]Abril!$E$7</f>
        <v>*</v>
      </c>
      <c r="E36" s="11" t="str">
        <f>[32]Abril!$E$8</f>
        <v>*</v>
      </c>
      <c r="F36" s="11" t="str">
        <f>[32]Abril!$E$9</f>
        <v>*</v>
      </c>
      <c r="G36" s="11" t="str">
        <f>[32]Abril!$E$10</f>
        <v>*</v>
      </c>
      <c r="H36" s="11" t="str">
        <f>[32]Abril!$E$11</f>
        <v>*</v>
      </c>
      <c r="I36" s="11" t="str">
        <f>[32]Abril!$E$12</f>
        <v>*</v>
      </c>
      <c r="J36" s="11" t="str">
        <f>[32]Abril!$E$13</f>
        <v>*</v>
      </c>
      <c r="K36" s="11" t="str">
        <f>[32]Abril!$E$14</f>
        <v>*</v>
      </c>
      <c r="L36" s="11" t="str">
        <f>[32]Abril!$E$15</f>
        <v>*</v>
      </c>
      <c r="M36" s="11" t="str">
        <f>[32]Abril!$E$16</f>
        <v>*</v>
      </c>
      <c r="N36" s="11" t="str">
        <f>[32]Abril!$E$17</f>
        <v>*</v>
      </c>
      <c r="O36" s="11" t="str">
        <f>[32]Abril!$E$18</f>
        <v>*</v>
      </c>
      <c r="P36" s="11" t="str">
        <f>[32]Abril!$E$19</f>
        <v>*</v>
      </c>
      <c r="Q36" s="11" t="str">
        <f>[32]Abril!$E$20</f>
        <v>*</v>
      </c>
      <c r="R36" s="11" t="str">
        <f>[32]Abril!$E$21</f>
        <v>*</v>
      </c>
      <c r="S36" s="11" t="str">
        <f>[32]Abril!$E$22</f>
        <v>*</v>
      </c>
      <c r="T36" s="11" t="str">
        <f>[32]Abril!$E$23</f>
        <v>*</v>
      </c>
      <c r="U36" s="11" t="str">
        <f>[32]Abril!$E$24</f>
        <v>*</v>
      </c>
      <c r="V36" s="11" t="str">
        <f>[32]Abril!$E$25</f>
        <v>*</v>
      </c>
      <c r="W36" s="11" t="str">
        <f>[32]Abril!$E$26</f>
        <v>*</v>
      </c>
      <c r="X36" s="11" t="str">
        <f>[32]Abril!$E$27</f>
        <v>*</v>
      </c>
      <c r="Y36" s="11" t="str">
        <f>[32]Abril!$E$28</f>
        <v>*</v>
      </c>
      <c r="Z36" s="11" t="str">
        <f>[32]Abril!$E$29</f>
        <v>*</v>
      </c>
      <c r="AA36" s="11" t="str">
        <f>[32]Abril!$E$30</f>
        <v>*</v>
      </c>
      <c r="AB36" s="11" t="str">
        <f>[32]Abril!$E$31</f>
        <v>*</v>
      </c>
      <c r="AC36" s="11" t="str">
        <f>[32]Abril!$E$32</f>
        <v>*</v>
      </c>
      <c r="AD36" s="11" t="str">
        <f>[32]Abril!$E$33</f>
        <v>*</v>
      </c>
      <c r="AE36" s="11" t="str">
        <f>[32]Abril!$E$34</f>
        <v>*</v>
      </c>
      <c r="AF36" s="93" t="s">
        <v>226</v>
      </c>
      <c r="AJ36" t="s">
        <v>47</v>
      </c>
    </row>
    <row r="37" spans="1:37" x14ac:dyDescent="0.2">
      <c r="A37" s="58" t="s">
        <v>14</v>
      </c>
      <c r="B37" s="11">
        <f>[33]Abril!$E$5</f>
        <v>65.125</v>
      </c>
      <c r="C37" s="11">
        <f>[33]Abril!$E$6</f>
        <v>66.833333333333329</v>
      </c>
      <c r="D37" s="11">
        <f>[33]Abril!$E$7</f>
        <v>64.083333333333329</v>
      </c>
      <c r="E37" s="11">
        <f>[33]Abril!$E$8</f>
        <v>69.166666666666671</v>
      </c>
      <c r="F37" s="11">
        <f>[33]Abril!$E$9</f>
        <v>78.166666666666671</v>
      </c>
      <c r="G37" s="11">
        <f>[33]Abril!$E$10</f>
        <v>78.208333333333329</v>
      </c>
      <c r="H37" s="11">
        <f>[33]Abril!$E$11</f>
        <v>87.666666666666671</v>
      </c>
      <c r="I37" s="11">
        <f>[33]Abril!$E$12</f>
        <v>86.916666666666671</v>
      </c>
      <c r="J37" s="11">
        <f>[33]Abril!$E$13</f>
        <v>69.2</v>
      </c>
      <c r="K37" s="11">
        <f>[33]Abril!$E$14</f>
        <v>68.5</v>
      </c>
      <c r="L37" s="11">
        <f>[33]Abril!$E$15</f>
        <v>66.15384615384616</v>
      </c>
      <c r="M37" s="11">
        <f>[33]Abril!$E$16</f>
        <v>67.8</v>
      </c>
      <c r="N37" s="11">
        <f>[33]Abril!$E$17</f>
        <v>69.909090909090907</v>
      </c>
      <c r="O37" s="11">
        <f>[33]Abril!$E$18</f>
        <v>77.307692307692307</v>
      </c>
      <c r="P37" s="11">
        <f>[33]Abril!$E$19</f>
        <v>70</v>
      </c>
      <c r="Q37" s="11">
        <f>[33]Abril!$E$20</f>
        <v>73</v>
      </c>
      <c r="R37" s="11">
        <f>[33]Abril!$E$21</f>
        <v>64.307692307692307</v>
      </c>
      <c r="S37" s="11">
        <f>[33]Abril!$E$22</f>
        <v>63.823529411764703</v>
      </c>
      <c r="T37" s="11">
        <f>[33]Abril!$E$23</f>
        <v>67.434782608695656</v>
      </c>
      <c r="U37" s="11">
        <f>[33]Abril!$E$24</f>
        <v>66.125</v>
      </c>
      <c r="V37" s="11">
        <f>[33]Abril!$E$25</f>
        <v>65.583333333333329</v>
      </c>
      <c r="W37" s="11">
        <f>[33]Abril!$E$26</f>
        <v>82.25</v>
      </c>
      <c r="X37" s="11">
        <f>[33]Abril!$E$27</f>
        <v>76.833333333333329</v>
      </c>
      <c r="Y37" s="11">
        <f>[33]Abril!$E$28</f>
        <v>75.375</v>
      </c>
      <c r="Z37" s="11">
        <f>[33]Abril!$E$29</f>
        <v>71.416666666666671</v>
      </c>
      <c r="AA37" s="11">
        <f>[33]Abril!$E$30</f>
        <v>71.652173913043484</v>
      </c>
      <c r="AB37" s="11">
        <f>[33]Abril!$E$31</f>
        <v>69.083333333333329</v>
      </c>
      <c r="AC37" s="11">
        <f>[33]Abril!$E$32</f>
        <v>70.916666666666671</v>
      </c>
      <c r="AD37" s="11">
        <f>[33]Abril!$E$33</f>
        <v>78.416666666666671</v>
      </c>
      <c r="AE37" s="11">
        <f>[33]Abril!$E$34</f>
        <v>71.208333333333329</v>
      </c>
      <c r="AF37" s="93">
        <f t="shared" si="2"/>
        <v>71.74879358706086</v>
      </c>
      <c r="AH37" t="s">
        <v>47</v>
      </c>
      <c r="AJ37" t="s">
        <v>47</v>
      </c>
    </row>
    <row r="38" spans="1:37" x14ac:dyDescent="0.2">
      <c r="A38" s="58" t="s">
        <v>174</v>
      </c>
      <c r="B38" s="11">
        <f>[34]Abril!$E$5</f>
        <v>85.625</v>
      </c>
      <c r="C38" s="11">
        <f>[34]Abril!$E$6</f>
        <v>85.666666666666671</v>
      </c>
      <c r="D38" s="11">
        <f>[34]Abril!$E$7</f>
        <v>83.538461538461533</v>
      </c>
      <c r="E38" s="11">
        <f>[34]Abril!$E$8</f>
        <v>89.571428571428569</v>
      </c>
      <c r="F38" s="11">
        <f>[34]Abril!$E$9</f>
        <v>87.111111111111114</v>
      </c>
      <c r="G38" s="11">
        <f>[34]Abril!$E$10</f>
        <v>85.86666666666666</v>
      </c>
      <c r="H38" s="11">
        <f>[34]Abril!$E$11</f>
        <v>84.0625</v>
      </c>
      <c r="I38" s="11">
        <f>[34]Abril!$E$12</f>
        <v>84.3</v>
      </c>
      <c r="J38" s="11">
        <f>[34]Abril!$E$13</f>
        <v>85.428571428571431</v>
      </c>
      <c r="K38" s="11">
        <f>[34]Abril!$E$14</f>
        <v>89.25</v>
      </c>
      <c r="L38" s="11">
        <f>[34]Abril!$E$15</f>
        <v>86.3</v>
      </c>
      <c r="M38" s="11">
        <f>[34]Abril!$E$16</f>
        <v>87.875</v>
      </c>
      <c r="N38" s="11">
        <f>[34]Abril!$E$17</f>
        <v>89.285714285714292</v>
      </c>
      <c r="O38" s="11">
        <f>[34]Abril!$E$18</f>
        <v>88.8</v>
      </c>
      <c r="P38" s="11">
        <f>[34]Abril!$E$19</f>
        <v>87</v>
      </c>
      <c r="Q38" s="11">
        <f>[34]Abril!$E$20</f>
        <v>85.4</v>
      </c>
      <c r="R38" s="11">
        <f>[34]Abril!$E$21</f>
        <v>87.714285714285708</v>
      </c>
      <c r="S38" s="11">
        <f>[34]Abril!$E$22</f>
        <v>87.6</v>
      </c>
      <c r="T38" s="11">
        <f>[34]Abril!$E$23</f>
        <v>86.333333333333329</v>
      </c>
      <c r="U38" s="11">
        <f>[34]Abril!$E$24</f>
        <v>86.5</v>
      </c>
      <c r="V38" s="11">
        <f>[34]Abril!$E$25</f>
        <v>86.6</v>
      </c>
      <c r="W38" s="11">
        <f>[34]Abril!$E$26</f>
        <v>89.928571428571431</v>
      </c>
      <c r="X38" s="11">
        <f>[34]Abril!$E$27</f>
        <v>88</v>
      </c>
      <c r="Y38" s="11">
        <f>[34]Abril!$E$28</f>
        <v>86.6</v>
      </c>
      <c r="Z38" s="11">
        <f>[34]Abril!$E$29</f>
        <v>85.4</v>
      </c>
      <c r="AA38" s="11">
        <f>[34]Abril!$E$30</f>
        <v>83.6</v>
      </c>
      <c r="AB38" s="11">
        <f>[34]Abril!$E$31</f>
        <v>84.2</v>
      </c>
      <c r="AC38" s="11">
        <f>[34]Abril!$E$32</f>
        <v>88.444444444444443</v>
      </c>
      <c r="AD38" s="11">
        <f>[34]Abril!$E$33</f>
        <v>86.4</v>
      </c>
      <c r="AE38" s="11">
        <f>[34]Abril!$E$34</f>
        <v>87.888888888888886</v>
      </c>
      <c r="AF38" s="93">
        <f>AVERAGE(B38:AE38)</f>
        <v>86.676354802604777</v>
      </c>
      <c r="AH38" t="s">
        <v>47</v>
      </c>
      <c r="AI38" t="s">
        <v>47</v>
      </c>
    </row>
    <row r="39" spans="1:37" x14ac:dyDescent="0.2">
      <c r="A39" s="58" t="s">
        <v>15</v>
      </c>
      <c r="B39" s="11">
        <f>[35]Abril!$E$5</f>
        <v>84.041666666666671</v>
      </c>
      <c r="C39" s="11">
        <f>[35]Abril!$E$6</f>
        <v>87.25</v>
      </c>
      <c r="D39" s="11">
        <f>[35]Abril!$E$7</f>
        <v>85.958333333333329</v>
      </c>
      <c r="E39" s="11">
        <f>[35]Abril!$E$8</f>
        <v>82.791666666666671</v>
      </c>
      <c r="F39" s="11">
        <f>[35]Abril!$E$9</f>
        <v>86.541666666666671</v>
      </c>
      <c r="G39" s="11">
        <f>[35]Abril!$E$10</f>
        <v>96.375</v>
      </c>
      <c r="H39" s="11">
        <f>[35]Abril!$E$11</f>
        <v>85.291666666666671</v>
      </c>
      <c r="I39" s="11">
        <f>[35]Abril!$E$12</f>
        <v>76.333333333333329</v>
      </c>
      <c r="J39" s="11">
        <f>[35]Abril!$E$13</f>
        <v>71.458333333333329</v>
      </c>
      <c r="K39" s="11">
        <f>[35]Abril!$E$14</f>
        <v>77.541666666666671</v>
      </c>
      <c r="L39" s="11">
        <f>[35]Abril!$E$15</f>
        <v>72.416666666666671</v>
      </c>
      <c r="M39" s="11">
        <f>[35]Abril!$E$16</f>
        <v>72.375</v>
      </c>
      <c r="N39" s="11">
        <f>[35]Abril!$E$17</f>
        <v>70.416666666666671</v>
      </c>
      <c r="O39" s="11">
        <f>[35]Abril!$E$18</f>
        <v>81.583333333333329</v>
      </c>
      <c r="P39" s="11">
        <f>[35]Abril!$E$19</f>
        <v>81.958333333333329</v>
      </c>
      <c r="Q39" s="11">
        <f>[35]Abril!$E$20</f>
        <v>77.5</v>
      </c>
      <c r="R39" s="11">
        <f>[35]Abril!$E$21</f>
        <v>77.083333333333329</v>
      </c>
      <c r="S39" s="11">
        <f>[35]Abril!$E$22</f>
        <v>66.291666666666671</v>
      </c>
      <c r="T39" s="11">
        <f>[35]Abril!$E$23</f>
        <v>72.583333333333329</v>
      </c>
      <c r="U39" s="11">
        <f>[35]Abril!$E$24</f>
        <v>71.875</v>
      </c>
      <c r="V39" s="11">
        <f>[35]Abril!$E$25</f>
        <v>89</v>
      </c>
      <c r="W39" s="11">
        <f>[35]Abril!$E$26</f>
        <v>93.375</v>
      </c>
      <c r="X39" s="11">
        <f>[35]Abril!$E$27</f>
        <v>85.875</v>
      </c>
      <c r="Y39" s="11">
        <f>[35]Abril!$E$28</f>
        <v>83.166666666666671</v>
      </c>
      <c r="Z39" s="11">
        <f>[35]Abril!$E$29</f>
        <v>83.541666666666671</v>
      </c>
      <c r="AA39" s="11">
        <f>[35]Abril!$E$30</f>
        <v>80.291666666666671</v>
      </c>
      <c r="AB39" s="11">
        <f>[35]Abril!$E$31</f>
        <v>88.708333333333329</v>
      </c>
      <c r="AC39" s="11">
        <f>[35]Abril!$E$32</f>
        <v>89.875</v>
      </c>
      <c r="AD39" s="11">
        <f>[35]Abril!$E$33</f>
        <v>84.833333333333329</v>
      </c>
      <c r="AE39" s="11">
        <f>[35]Abril!$E$34</f>
        <v>87.791666666666671</v>
      </c>
      <c r="AF39" s="93">
        <f t="shared" si="2"/>
        <v>81.470833333333331</v>
      </c>
      <c r="AG39" s="12" t="s">
        <v>47</v>
      </c>
      <c r="AH39" t="s">
        <v>47</v>
      </c>
      <c r="AJ39" t="s">
        <v>47</v>
      </c>
    </row>
    <row r="40" spans="1:37" x14ac:dyDescent="0.2">
      <c r="A40" s="58" t="s">
        <v>16</v>
      </c>
      <c r="B40" s="11">
        <f>[36]Abril!$E$5</f>
        <v>76.227272727272734</v>
      </c>
      <c r="C40" s="11">
        <f>[36]Abril!$E$6</f>
        <v>75</v>
      </c>
      <c r="D40" s="11">
        <f>[36]Abril!$E$7</f>
        <v>87.416666666666671</v>
      </c>
      <c r="E40" s="11">
        <f>[36]Abril!$E$8</f>
        <v>80.625</v>
      </c>
      <c r="F40" s="11">
        <f>[36]Abril!$E$9</f>
        <v>83.086956521739125</v>
      </c>
      <c r="G40" s="11">
        <f>[36]Abril!$E$10</f>
        <v>72.333333333333329</v>
      </c>
      <c r="H40" s="11">
        <f>[36]Abril!$E$11</f>
        <v>78.041666666666671</v>
      </c>
      <c r="I40" s="11">
        <f>[36]Abril!$E$12</f>
        <v>75.875</v>
      </c>
      <c r="J40" s="11">
        <f>[36]Abril!$E$13</f>
        <v>74.25</v>
      </c>
      <c r="K40" s="11">
        <f>[36]Abril!$E$14</f>
        <v>74.041666666666671</v>
      </c>
      <c r="L40" s="11">
        <f>[36]Abril!$E$15</f>
        <v>75.166666666666671</v>
      </c>
      <c r="M40" s="11">
        <f>[36]Abril!$E$16</f>
        <v>76.541666666666671</v>
      </c>
      <c r="N40" s="11">
        <f>[36]Abril!$E$17</f>
        <v>75.75</v>
      </c>
      <c r="O40" s="11">
        <f>[36]Abril!$E$18</f>
        <v>74.166666666666671</v>
      </c>
      <c r="P40" s="11">
        <f>[36]Abril!$E$19</f>
        <v>72.25</v>
      </c>
      <c r="Q40" s="11">
        <f>[36]Abril!$E$20</f>
        <v>82.625</v>
      </c>
      <c r="R40" s="11">
        <f>[36]Abril!$E$21</f>
        <v>80.5</v>
      </c>
      <c r="S40" s="11">
        <f>[36]Abril!$E$22</f>
        <v>72.541666666666671</v>
      </c>
      <c r="T40" s="11">
        <f>[36]Abril!$E$23</f>
        <v>71.5</v>
      </c>
      <c r="U40" s="11">
        <f>[36]Abril!$E$24</f>
        <v>70.375</v>
      </c>
      <c r="V40" s="11">
        <f>[36]Abril!$E$25</f>
        <v>82.130434782608702</v>
      </c>
      <c r="W40" s="11">
        <f>[36]Abril!$E$26</f>
        <v>87.083333333333329</v>
      </c>
      <c r="X40" s="11">
        <f>[36]Abril!$E$27</f>
        <v>83.125</v>
      </c>
      <c r="Y40" s="11">
        <f>[36]Abril!$E$28</f>
        <v>82.416666666666671</v>
      </c>
      <c r="Z40" s="11">
        <f>[36]Abril!$E$29</f>
        <v>84.25</v>
      </c>
      <c r="AA40" s="11">
        <f>[36]Abril!$E$30</f>
        <v>84.125</v>
      </c>
      <c r="AB40" s="11">
        <f>[36]Abril!$E$31</f>
        <v>89.291666666666671</v>
      </c>
      <c r="AC40" s="11">
        <f>[36]Abril!$E$32</f>
        <v>82.666666666666671</v>
      </c>
      <c r="AD40" s="11">
        <f>[36]Abril!$E$33</f>
        <v>81.458333333333329</v>
      </c>
      <c r="AE40" s="11">
        <f>[36]Abril!$E$34</f>
        <v>88.583333333333329</v>
      </c>
      <c r="AF40" s="93">
        <f t="shared" si="2"/>
        <v>79.114822134387353</v>
      </c>
      <c r="AI40" t="s">
        <v>47</v>
      </c>
      <c r="AJ40" t="s">
        <v>47</v>
      </c>
    </row>
    <row r="41" spans="1:37" x14ac:dyDescent="0.2">
      <c r="A41" s="58" t="s">
        <v>175</v>
      </c>
      <c r="B41" s="11">
        <f>[37]Abril!$E$5</f>
        <v>66.95</v>
      </c>
      <c r="C41" s="11">
        <f>[37]Abril!$E$6</f>
        <v>68.8</v>
      </c>
      <c r="D41" s="11">
        <f>[37]Abril!$E$7</f>
        <v>76.25</v>
      </c>
      <c r="E41" s="11">
        <f>[37]Abril!$E$8</f>
        <v>75.2</v>
      </c>
      <c r="F41" s="11">
        <f>[37]Abril!$E$9</f>
        <v>84.75</v>
      </c>
      <c r="G41" s="11">
        <f>[37]Abril!$E$10</f>
        <v>91.904761904761898</v>
      </c>
      <c r="H41" s="11">
        <f>[37]Abril!$E$11</f>
        <v>84.761904761904759</v>
      </c>
      <c r="I41" s="11">
        <f>[37]Abril!$E$12</f>
        <v>73.45</v>
      </c>
      <c r="J41" s="11">
        <f>[37]Abril!$E$13</f>
        <v>74.61904761904762</v>
      </c>
      <c r="K41" s="11">
        <f>[37]Abril!$E$14</f>
        <v>75.400000000000006</v>
      </c>
      <c r="L41" s="11">
        <f>[37]Abril!$E$15</f>
        <v>74.849999999999994</v>
      </c>
      <c r="M41" s="11">
        <f>[37]Abril!$E$16</f>
        <v>69.95</v>
      </c>
      <c r="N41" s="11">
        <f>[37]Abril!$E$17</f>
        <v>83.6</v>
      </c>
      <c r="O41" s="11">
        <f>[37]Abril!$E$18</f>
        <v>82.65</v>
      </c>
      <c r="P41" s="11">
        <f>[37]Abril!$E$19</f>
        <v>85.3</v>
      </c>
      <c r="Q41" s="11">
        <f>[37]Abril!$E$20</f>
        <v>76.3</v>
      </c>
      <c r="R41" s="11">
        <f>[37]Abril!$E$21</f>
        <v>73.099999999999994</v>
      </c>
      <c r="S41" s="11">
        <f>[37]Abril!$E$22</f>
        <v>69.900000000000006</v>
      </c>
      <c r="T41" s="11">
        <f>[37]Abril!$E$23</f>
        <v>66.94736842105263</v>
      </c>
      <c r="U41" s="11">
        <f>[37]Abril!$E$24</f>
        <v>58.277777777777779</v>
      </c>
      <c r="V41" s="11">
        <f>[37]Abril!$E$25</f>
        <v>73.666666666666671</v>
      </c>
      <c r="W41" s="11">
        <f>[37]Abril!$E$26</f>
        <v>84.529411764705884</v>
      </c>
      <c r="X41" s="11">
        <f>[37]Abril!$E$27</f>
        <v>77.388888888888886</v>
      </c>
      <c r="Y41" s="11">
        <f>[37]Abril!$E$28</f>
        <v>73</v>
      </c>
      <c r="Z41" s="11">
        <f>[37]Abril!$E$29</f>
        <v>70.470588235294116</v>
      </c>
      <c r="AA41" s="11">
        <f>[37]Abril!$E$30</f>
        <v>65.875</v>
      </c>
      <c r="AB41" s="11">
        <f>[37]Abril!$E$31</f>
        <v>64.529411764705884</v>
      </c>
      <c r="AC41" s="11">
        <f>[37]Abril!$E$32</f>
        <v>84.82352941176471</v>
      </c>
      <c r="AD41" s="11">
        <f>[37]Abril!$E$33</f>
        <v>79.833333333333329</v>
      </c>
      <c r="AE41" s="11">
        <f>[37]Abril!$E$34</f>
        <v>75.722222222222229</v>
      </c>
      <c r="AF41" s="93">
        <f t="shared" si="2"/>
        <v>75.426663759070891</v>
      </c>
      <c r="AH41" t="s">
        <v>47</v>
      </c>
      <c r="AI41" t="s">
        <v>47</v>
      </c>
    </row>
    <row r="42" spans="1:37" x14ac:dyDescent="0.2">
      <c r="A42" s="58" t="s">
        <v>17</v>
      </c>
      <c r="B42" s="11">
        <f>[38]Abril!$E$5</f>
        <v>77.083333333333329</v>
      </c>
      <c r="C42" s="11">
        <f>[38]Abril!$E$6</f>
        <v>81.833333333333329</v>
      </c>
      <c r="D42" s="11">
        <f>[38]Abril!$E$7</f>
        <v>81.125</v>
      </c>
      <c r="E42" s="11">
        <f>[38]Abril!$E$8</f>
        <v>78.583333333333329</v>
      </c>
      <c r="F42" s="11">
        <f>[38]Abril!$E$9</f>
        <v>86.25</v>
      </c>
      <c r="G42" s="11">
        <f>[38]Abril!$E$10</f>
        <v>94.291666666666671</v>
      </c>
      <c r="H42" s="11">
        <f>[38]Abril!$E$11</f>
        <v>83.708333333333329</v>
      </c>
      <c r="I42" s="11">
        <f>[38]Abril!$E$12</f>
        <v>78.791666666666671</v>
      </c>
      <c r="J42" s="11">
        <f>[38]Abril!$E$13</f>
        <v>78.666666666666671</v>
      </c>
      <c r="K42" s="11">
        <f>[38]Abril!$E$14</f>
        <v>74.75</v>
      </c>
      <c r="L42" s="11">
        <f>[38]Abril!$E$15</f>
        <v>70.625</v>
      </c>
      <c r="M42" s="11">
        <f>[38]Abril!$E$16</f>
        <v>73.541666666666671</v>
      </c>
      <c r="N42" s="11">
        <f>[38]Abril!$E$17</f>
        <v>60.75</v>
      </c>
      <c r="O42" s="11">
        <f>[38]Abril!$E$18</f>
        <v>50</v>
      </c>
      <c r="P42" s="11">
        <f>[38]Abril!$E$19</f>
        <v>62.041666666666664</v>
      </c>
      <c r="Q42" s="11">
        <f>[38]Abril!$E$20</f>
        <v>62.583333333333336</v>
      </c>
      <c r="R42" s="11">
        <f>[38]Abril!$E$21</f>
        <v>50</v>
      </c>
      <c r="S42" s="11">
        <f>[38]Abril!$E$22</f>
        <v>62.041666666666664</v>
      </c>
      <c r="T42" s="11">
        <f>[38]Abril!$E$23</f>
        <v>62.583333333333336</v>
      </c>
      <c r="U42" s="11">
        <f>[38]Abril!$E$24</f>
        <v>41.958333333333336</v>
      </c>
      <c r="V42" s="11">
        <f>[38]Abril!$E$25</f>
        <v>65.75</v>
      </c>
      <c r="W42" s="11">
        <f>[38]Abril!$E$26</f>
        <v>71.541666666666671</v>
      </c>
      <c r="X42" s="11">
        <f>[38]Abril!$E$27</f>
        <v>82.625</v>
      </c>
      <c r="Y42" s="11">
        <f>[38]Abril!$E$28</f>
        <v>83.666666666666671</v>
      </c>
      <c r="Z42" s="11">
        <f>[38]Abril!$E$29</f>
        <v>77.625</v>
      </c>
      <c r="AA42" s="11">
        <f>[38]Abril!$E$30</f>
        <v>76.541666666666671</v>
      </c>
      <c r="AB42" s="11">
        <f>[38]Abril!$E$31</f>
        <v>56.041666666666664</v>
      </c>
      <c r="AC42" s="11">
        <f>[38]Abril!$E$32</f>
        <v>61.083333333333336</v>
      </c>
      <c r="AD42" s="11">
        <f>[38]Abril!$E$33</f>
        <v>56.166666666666664</v>
      </c>
      <c r="AE42" s="11">
        <f>[38]Abril!$E$34</f>
        <v>60</v>
      </c>
      <c r="AF42" s="93">
        <f t="shared" si="2"/>
        <v>70.075000000000003</v>
      </c>
      <c r="AI42" t="s">
        <v>47</v>
      </c>
      <c r="AJ42" t="s">
        <v>47</v>
      </c>
    </row>
    <row r="43" spans="1:37" x14ac:dyDescent="0.2">
      <c r="A43" s="58" t="s">
        <v>157</v>
      </c>
      <c r="B43" s="11">
        <f>[39]Abri!$E$5</f>
        <v>72.541666666666671</v>
      </c>
      <c r="C43" s="11">
        <f>[39]Abri!$E$6</f>
        <v>79.125</v>
      </c>
      <c r="D43" s="11">
        <f>[39]Abri!$E$7</f>
        <v>78.25</v>
      </c>
      <c r="E43" s="11">
        <f>[39]Abri!$E$8</f>
        <v>78.416666666666671</v>
      </c>
      <c r="F43" s="11">
        <f>[39]Abri!$E$9</f>
        <v>82.333333333333329</v>
      </c>
      <c r="G43" s="11">
        <f>[39]Abri!$E$10</f>
        <v>93.916666666666671</v>
      </c>
      <c r="H43" s="11">
        <f>[39]Abri!$E$11</f>
        <v>88.666666666666671</v>
      </c>
      <c r="I43" s="11">
        <f>[39]Abri!$E$12</f>
        <v>78.541666666666671</v>
      </c>
      <c r="J43" s="11">
        <f>[39]Abri!$E$13</f>
        <v>78.25</v>
      </c>
      <c r="K43" s="11">
        <f>[39]Abri!$E$14</f>
        <v>79.833333333333329</v>
      </c>
      <c r="L43" s="11">
        <f>[39]Abri!$E$15</f>
        <v>77.875</v>
      </c>
      <c r="M43" s="11">
        <f>[39]Abri!$E$16</f>
        <v>73.958333333333329</v>
      </c>
      <c r="N43" s="11">
        <f>[39]Abri!$E$17</f>
        <v>83.125</v>
      </c>
      <c r="O43" s="11">
        <f>[39]Abri!$E$18</f>
        <v>87.75</v>
      </c>
      <c r="P43" s="11">
        <f>[39]Abri!$E$19</f>
        <v>84.208333333333329</v>
      </c>
      <c r="Q43" s="11">
        <f>[39]Abri!$E$20</f>
        <v>82.333333333333329</v>
      </c>
      <c r="R43" s="11">
        <f>[39]Abri!$E$21</f>
        <v>78.375</v>
      </c>
      <c r="S43" s="11">
        <f>[39]Abri!$E$22</f>
        <v>73.25</v>
      </c>
      <c r="T43" s="11">
        <f>[39]Abri!$E$23</f>
        <v>71.833333333333329</v>
      </c>
      <c r="U43" s="11">
        <f>[39]Abri!$E$24</f>
        <v>61.75</v>
      </c>
      <c r="V43" s="11">
        <f>[39]Abri!$E$25</f>
        <v>68.208333333333329</v>
      </c>
      <c r="W43" s="11">
        <f>[39]Abri!$E$26</f>
        <v>89.63636363636364</v>
      </c>
      <c r="X43" s="11">
        <f>[39]Abri!$E$27</f>
        <v>82.416666666666671</v>
      </c>
      <c r="Y43" s="11">
        <f>[39]Abri!$E$28</f>
        <v>81.541666666666671</v>
      </c>
      <c r="Z43" s="11">
        <f>[39]Abri!$E$29</f>
        <v>77.5</v>
      </c>
      <c r="AA43" s="11">
        <f>[39]Abri!$E$30</f>
        <v>79.291666666666671</v>
      </c>
      <c r="AB43" s="11">
        <f>[39]Abri!$E$31</f>
        <v>73.041666666666671</v>
      </c>
      <c r="AC43" s="11">
        <f>[39]Abri!$E$32</f>
        <v>91.041666666666671</v>
      </c>
      <c r="AD43" s="11">
        <f>[39]Abri!$E$33</f>
        <v>86.083333333333329</v>
      </c>
      <c r="AE43" s="11">
        <f>[39]Abri!$E$34</f>
        <v>77.083333333333329</v>
      </c>
      <c r="AF43" s="93">
        <f t="shared" si="2"/>
        <v>79.672601010101019</v>
      </c>
      <c r="AJ43" t="s">
        <v>47</v>
      </c>
    </row>
    <row r="44" spans="1:37" x14ac:dyDescent="0.2">
      <c r="A44" s="58" t="s">
        <v>18</v>
      </c>
      <c r="B44" s="11">
        <f>[40]Abril!$E$5</f>
        <v>62.25</v>
      </c>
      <c r="C44" s="11">
        <f>[40]Abril!$E$6</f>
        <v>78.833333333333329</v>
      </c>
      <c r="D44" s="11">
        <f>[40]Abril!$E$7</f>
        <v>83.041666666666671</v>
      </c>
      <c r="E44" s="11">
        <f>[40]Abril!$E$8</f>
        <v>79.083333333333329</v>
      </c>
      <c r="F44" s="11">
        <f>[40]Abril!$E$9</f>
        <v>80</v>
      </c>
      <c r="G44" s="11">
        <f>[40]Abril!$E$10</f>
        <v>91.708333333333329</v>
      </c>
      <c r="H44" s="11">
        <f>[40]Abril!$E$11</f>
        <v>92.708333333333329</v>
      </c>
      <c r="I44" s="11">
        <f>[40]Abril!$E$12</f>
        <v>83.916666666666671</v>
      </c>
      <c r="J44" s="11">
        <f>[40]Abril!$E$13</f>
        <v>75.625</v>
      </c>
      <c r="K44" s="11">
        <f>[40]Abril!$E$14</f>
        <v>75.125</v>
      </c>
      <c r="L44" s="11">
        <f>[40]Abril!$E$15</f>
        <v>74.916666666666671</v>
      </c>
      <c r="M44" s="11">
        <f>[40]Abril!$E$16</f>
        <v>80.5</v>
      </c>
      <c r="N44" s="11">
        <f>[40]Abril!$E$17</f>
        <v>89.416666666666671</v>
      </c>
      <c r="O44" s="11">
        <f>[40]Abril!$E$18</f>
        <v>86.958333333333329</v>
      </c>
      <c r="P44" s="11">
        <f>[40]Abril!$E$19</f>
        <v>81.666666666666671</v>
      </c>
      <c r="Q44" s="11">
        <f>[40]Abril!$E$20</f>
        <v>82.666666666666671</v>
      </c>
      <c r="R44" s="11">
        <f>[40]Abril!$E$21</f>
        <v>80.166666666666671</v>
      </c>
      <c r="S44" s="11">
        <f>[40]Abril!$E$22</f>
        <v>81.916666666666671</v>
      </c>
      <c r="T44" s="11">
        <f>[40]Abril!$E$23</f>
        <v>79.958333333333329</v>
      </c>
      <c r="U44" s="11">
        <f>[40]Abril!$E$24</f>
        <v>76.041666666666671</v>
      </c>
      <c r="V44" s="11">
        <f>[40]Abril!$E$25</f>
        <v>77.125</v>
      </c>
      <c r="W44" s="11">
        <f>[40]Abril!$E$26</f>
        <v>90.833333333333329</v>
      </c>
      <c r="X44" s="11">
        <f>[40]Abril!$E$27</f>
        <v>82.541666666666671</v>
      </c>
      <c r="Y44" s="11">
        <f>[40]Abril!$E$28</f>
        <v>75.666666666666671</v>
      </c>
      <c r="Z44" s="11">
        <f>[40]Abril!$E$29</f>
        <v>77.625</v>
      </c>
      <c r="AA44" s="11">
        <f>[40]Abril!$E$30</f>
        <v>73.25</v>
      </c>
      <c r="AB44" s="11">
        <f>[40]Abril!$E$31</f>
        <v>70.666666666666671</v>
      </c>
      <c r="AC44" s="11">
        <f>[40]Abril!$E$32</f>
        <v>88.875</v>
      </c>
      <c r="AD44" s="11">
        <f>[40]Abril!$E$33</f>
        <v>86.458333333333329</v>
      </c>
      <c r="AE44" s="11">
        <f>[40]Abril!$E$34</f>
        <v>82.708333333333329</v>
      </c>
      <c r="AF44" s="93">
        <f t="shared" si="2"/>
        <v>80.741666666666688</v>
      </c>
      <c r="AH44" s="12" t="s">
        <v>47</v>
      </c>
      <c r="AJ44" t="s">
        <v>47</v>
      </c>
    </row>
    <row r="45" spans="1:37" x14ac:dyDescent="0.2">
      <c r="A45" s="58" t="s">
        <v>162</v>
      </c>
      <c r="B45" s="11">
        <f>[41]Abril!$E$5</f>
        <v>67.708333333333329</v>
      </c>
      <c r="C45" s="11">
        <f>[41]Abril!$E$6</f>
        <v>70.083333333333329</v>
      </c>
      <c r="D45" s="11">
        <f>[41]Abril!$E$7</f>
        <v>69.041666666666671</v>
      </c>
      <c r="E45" s="11">
        <f>[41]Abril!$E$8</f>
        <v>76.916666666666671</v>
      </c>
      <c r="F45" s="11">
        <f>[41]Abril!$E$9</f>
        <v>78.458333333333329</v>
      </c>
      <c r="G45" s="11">
        <f>[41]Abril!$E$10</f>
        <v>82.833333333333329</v>
      </c>
      <c r="H45" s="11">
        <f>[41]Abril!$E$11</f>
        <v>91.875</v>
      </c>
      <c r="I45" s="11">
        <f>[41]Abril!$E$12</f>
        <v>80.833333333333329</v>
      </c>
      <c r="J45" s="11">
        <f>[41]Abril!$E$13</f>
        <v>80.333333333333329</v>
      </c>
      <c r="K45" s="11">
        <f>[41]Abril!$E$14</f>
        <v>76.416666666666671</v>
      </c>
      <c r="L45" s="11">
        <f>[41]Abril!$E$15</f>
        <v>76.666666666666671</v>
      </c>
      <c r="M45" s="11">
        <f>[41]Abril!$E$16</f>
        <v>72.25</v>
      </c>
      <c r="N45" s="11">
        <f>[41]Abril!$E$17</f>
        <v>86.333333333333329</v>
      </c>
      <c r="O45" s="11">
        <f>[41]Abril!$E$18</f>
        <v>88.5</v>
      </c>
      <c r="P45" s="11">
        <f>[41]Abril!$E$19</f>
        <v>86.375</v>
      </c>
      <c r="Q45" s="11">
        <f>[41]Abril!$E$20</f>
        <v>82.208333333333329</v>
      </c>
      <c r="R45" s="11">
        <f>[41]Abril!$E$21</f>
        <v>79.041666666666671</v>
      </c>
      <c r="S45" s="11">
        <f>[41]Abril!$E$22</f>
        <v>71.166666666666671</v>
      </c>
      <c r="T45" s="11">
        <f>[41]Abril!$E$23</f>
        <v>70.541666666666671</v>
      </c>
      <c r="U45" s="11">
        <f>[41]Abril!$E$24</f>
        <v>68.541666666666671</v>
      </c>
      <c r="V45" s="11">
        <f>[41]Abril!$E$25</f>
        <v>66.5</v>
      </c>
      <c r="W45" s="11">
        <f>[41]Abril!$E$26</f>
        <v>87.708333333333329</v>
      </c>
      <c r="X45" s="11">
        <f>[41]Abril!$E$27</f>
        <v>80.916666666666671</v>
      </c>
      <c r="Y45" s="11">
        <f>[41]Abril!$E$28</f>
        <v>80.416666666666671</v>
      </c>
      <c r="Z45" s="11">
        <f>[41]Abril!$E$29</f>
        <v>78.708333333333329</v>
      </c>
      <c r="AA45" s="11">
        <f>[41]Abril!$E$30</f>
        <v>77.083333333333329</v>
      </c>
      <c r="AB45" s="11">
        <f>[41]Abril!$E$31</f>
        <v>70.958333333333329</v>
      </c>
      <c r="AC45" s="11">
        <f>[41]Abril!$E$32</f>
        <v>79.25</v>
      </c>
      <c r="AD45" s="11">
        <f>[41]Abril!$E$33</f>
        <v>84.125</v>
      </c>
      <c r="AE45" s="11">
        <f>[41]Abril!$E$34</f>
        <v>76.916666666666671</v>
      </c>
      <c r="AF45" s="93">
        <f t="shared" si="2"/>
        <v>77.956944444444446</v>
      </c>
      <c r="AI45" t="s">
        <v>47</v>
      </c>
      <c r="AJ45" t="s">
        <v>47</v>
      </c>
    </row>
    <row r="46" spans="1:37" x14ac:dyDescent="0.2">
      <c r="A46" s="58" t="s">
        <v>19</v>
      </c>
      <c r="B46" s="11">
        <f>[42]Abril!$E$5</f>
        <v>78.125</v>
      </c>
      <c r="C46" s="11">
        <f>[42]Abril!$E$6</f>
        <v>86.791666666666671</v>
      </c>
      <c r="D46" s="11">
        <f>[42]Abril!$E$7</f>
        <v>84.583333333333329</v>
      </c>
      <c r="E46" s="11">
        <f>[42]Abril!$E$8</f>
        <v>80.666666666666671</v>
      </c>
      <c r="F46" s="11">
        <f>[42]Abril!$E$9</f>
        <v>89.208333333333329</v>
      </c>
      <c r="G46" s="11">
        <f>[42]Abril!$E$10</f>
        <v>93.5</v>
      </c>
      <c r="H46" s="11">
        <f>[42]Abril!$E$11</f>
        <v>83.833333333333329</v>
      </c>
      <c r="I46" s="11">
        <f>[42]Abril!$E$12</f>
        <v>80.333333333333329</v>
      </c>
      <c r="J46" s="11">
        <f>[42]Abril!$E$13</f>
        <v>82.875</v>
      </c>
      <c r="K46" s="11">
        <f>[42]Abril!$E$14</f>
        <v>77.916666666666671</v>
      </c>
      <c r="L46" s="11">
        <f>[42]Abril!$E$15</f>
        <v>74.875</v>
      </c>
      <c r="M46" s="11">
        <f>[42]Abril!$E$16</f>
        <v>70.291666666666671</v>
      </c>
      <c r="N46" s="11">
        <f>[42]Abril!$E$17</f>
        <v>70.125</v>
      </c>
      <c r="O46" s="11">
        <f>[42]Abril!$E$18</f>
        <v>81.25</v>
      </c>
      <c r="P46" s="11">
        <f>[42]Abril!$E$19</f>
        <v>80.208333333333329</v>
      </c>
      <c r="Q46" s="11">
        <f>[42]Abril!$E$20</f>
        <v>76.291666666666671</v>
      </c>
      <c r="R46" s="11">
        <f>[42]Abril!$E$21</f>
        <v>77.416666666666671</v>
      </c>
      <c r="S46" s="11">
        <f>[42]Abril!$E$22</f>
        <v>67.041666666666671</v>
      </c>
      <c r="T46" s="11">
        <f>[42]Abril!$E$23</f>
        <v>59</v>
      </c>
      <c r="U46" s="11">
        <f>[42]Abril!$E$24</f>
        <v>70.541666666666671</v>
      </c>
      <c r="V46" s="11">
        <f>[42]Abril!$E$25</f>
        <v>90</v>
      </c>
      <c r="W46" s="11">
        <f>[42]Abril!$E$26</f>
        <v>86.708333333333329</v>
      </c>
      <c r="X46" s="11">
        <f>[42]Abril!$E$27</f>
        <v>82.916666666666671</v>
      </c>
      <c r="Y46" s="11">
        <f>[42]Abril!$E$28</f>
        <v>76.25</v>
      </c>
      <c r="Z46" s="11">
        <f>[42]Abril!$E$29</f>
        <v>75.708333333333329</v>
      </c>
      <c r="AA46" s="11">
        <f>[42]Abril!$E$30</f>
        <v>86.458333333333329</v>
      </c>
      <c r="AB46" s="11">
        <f>[42]Abril!$E$31</f>
        <v>89.791666666666671</v>
      </c>
      <c r="AC46" s="11">
        <f>[42]Abril!$E$32</f>
        <v>89.875</v>
      </c>
      <c r="AD46" s="11">
        <f>[42]Abril!$E$33</f>
        <v>85.458333333333329</v>
      </c>
      <c r="AE46" s="11">
        <f>[42]Abril!$E$34</f>
        <v>85.333333333333329</v>
      </c>
      <c r="AF46" s="93">
        <f t="shared" si="2"/>
        <v>80.445833333333354</v>
      </c>
      <c r="AG46" s="12" t="s">
        <v>47</v>
      </c>
      <c r="AI46" t="s">
        <v>47</v>
      </c>
      <c r="AJ46" t="s">
        <v>47</v>
      </c>
      <c r="AK46" t="s">
        <v>47</v>
      </c>
    </row>
    <row r="47" spans="1:37" x14ac:dyDescent="0.2">
      <c r="A47" s="58" t="s">
        <v>31</v>
      </c>
      <c r="B47" s="11">
        <f>[43]Abril!$E$5</f>
        <v>65</v>
      </c>
      <c r="C47" s="11">
        <f>[43]Abril!$E$6</f>
        <v>68</v>
      </c>
      <c r="D47" s="11">
        <f>[43]Abril!$E$7</f>
        <v>81.458333333333329</v>
      </c>
      <c r="E47" s="11">
        <f>[43]Abril!$E$8</f>
        <v>77.916666666666671</v>
      </c>
      <c r="F47" s="11">
        <f>[43]Abril!$E$9</f>
        <v>84.166666666666671</v>
      </c>
      <c r="G47" s="11">
        <f>[43]Abril!$E$10</f>
        <v>91.75</v>
      </c>
      <c r="H47" s="11">
        <f>[43]Abril!$E$11</f>
        <v>85.041666666666671</v>
      </c>
      <c r="I47" s="11">
        <f>[43]Abril!$E$12</f>
        <v>72.416666666666671</v>
      </c>
      <c r="J47" s="11">
        <f>[43]Abril!$E$13</f>
        <v>71.791666666666671</v>
      </c>
      <c r="K47" s="11">
        <f>[43]Abril!$E$14</f>
        <v>72.458333333333329</v>
      </c>
      <c r="L47" s="11">
        <f>[43]Abril!$E$15</f>
        <v>72.375</v>
      </c>
      <c r="M47" s="11">
        <f>[43]Abril!$E$16</f>
        <v>67.666666666666671</v>
      </c>
      <c r="N47" s="11">
        <f>[43]Abril!$E$17</f>
        <v>74</v>
      </c>
      <c r="O47" s="11">
        <f>[43]Abril!$E$18</f>
        <v>82.958333333333329</v>
      </c>
      <c r="P47" s="11">
        <f>[43]Abril!$E$19</f>
        <v>77.333333333333329</v>
      </c>
      <c r="Q47" s="11">
        <f>[43]Abril!$E$20</f>
        <v>77.041666666666671</v>
      </c>
      <c r="R47" s="11">
        <f>[43]Abril!$E$21</f>
        <v>72.208333333333329</v>
      </c>
      <c r="S47" s="11">
        <f>[43]Abril!$E$22</f>
        <v>67</v>
      </c>
      <c r="T47" s="11">
        <f>[43]Abril!$E$23</f>
        <v>68.583333333333329</v>
      </c>
      <c r="U47" s="11">
        <f>[43]Abril!$E$24</f>
        <v>68.208333333333329</v>
      </c>
      <c r="V47" s="11">
        <f>[43]Abril!$E$25</f>
        <v>77.625</v>
      </c>
      <c r="W47" s="11">
        <f>[43]Abril!$E$26</f>
        <v>91.208333333333329</v>
      </c>
      <c r="X47" s="11">
        <f>[43]Abril!$E$27</f>
        <v>83.833333333333329</v>
      </c>
      <c r="Y47" s="11">
        <f>[43]Abril!$E$28</f>
        <v>78.291666666666671</v>
      </c>
      <c r="Z47" s="11">
        <f>[43]Abril!$E$29</f>
        <v>73.791666666666671</v>
      </c>
      <c r="AA47" s="11">
        <f>[43]Abril!$E$30</f>
        <v>73.375</v>
      </c>
      <c r="AB47" s="11">
        <f>[43]Abril!$E$31</f>
        <v>75.125</v>
      </c>
      <c r="AC47" s="11">
        <f>[43]Abril!$E$32</f>
        <v>83.666666666666671</v>
      </c>
      <c r="AD47" s="11">
        <f>[43]Abril!$E$33</f>
        <v>79.5</v>
      </c>
      <c r="AE47" s="11">
        <f>[43]Abril!$E$34</f>
        <v>75.583333333333329</v>
      </c>
      <c r="AF47" s="93">
        <f t="shared" si="2"/>
        <v>76.3125</v>
      </c>
      <c r="AJ47" t="s">
        <v>47</v>
      </c>
    </row>
    <row r="48" spans="1:37" x14ac:dyDescent="0.2">
      <c r="A48" s="58" t="s">
        <v>44</v>
      </c>
      <c r="B48" s="11">
        <f>[44]Abril!$E$5</f>
        <v>74.666666666666671</v>
      </c>
      <c r="C48" s="11">
        <f>[44]Abril!$E$6</f>
        <v>73.041666666666671</v>
      </c>
      <c r="D48" s="11">
        <f>[44]Abril!$E$7</f>
        <v>85.375</v>
      </c>
      <c r="E48" s="11">
        <f>[44]Abril!$E$8</f>
        <v>78.291666666666671</v>
      </c>
      <c r="F48" s="11">
        <f>[44]Abril!$E$9</f>
        <v>82.958333333333329</v>
      </c>
      <c r="G48" s="11">
        <f>[44]Abril!$E$10</f>
        <v>95.583333333333329</v>
      </c>
      <c r="H48" s="11">
        <f>[44]Abril!$E$11</f>
        <v>92.75</v>
      </c>
      <c r="I48" s="11">
        <f>[44]Abril!$E$12</f>
        <v>87.75</v>
      </c>
      <c r="J48" s="11">
        <f>[44]Abril!$E$13</f>
        <v>86.458333333333329</v>
      </c>
      <c r="K48" s="11">
        <f>[44]Abril!$E$14</f>
        <v>81</v>
      </c>
      <c r="L48" s="11">
        <f>[44]Abril!$E$15</f>
        <v>87.166666666666671</v>
      </c>
      <c r="M48" s="11">
        <f>[44]Abril!$E$16</f>
        <v>83.041666666666671</v>
      </c>
      <c r="N48" s="11">
        <f>[44]Abril!$E$17</f>
        <v>81.75</v>
      </c>
      <c r="O48" s="11">
        <f>[44]Abril!$E$18</f>
        <v>81.875</v>
      </c>
      <c r="P48" s="11">
        <f>[44]Abril!$E$19</f>
        <v>80.791666666666671</v>
      </c>
      <c r="Q48" s="11">
        <f>[44]Abril!$E$20</f>
        <v>83.166666666666671</v>
      </c>
      <c r="R48" s="11">
        <f>[44]Abril!$E$21</f>
        <v>83.958333333333329</v>
      </c>
      <c r="S48" s="11">
        <f>[44]Abril!$E$22</f>
        <v>80.166666666666671</v>
      </c>
      <c r="T48" s="11">
        <f>[44]Abril!$E$23</f>
        <v>81.083333333333329</v>
      </c>
      <c r="U48" s="11">
        <f>[44]Abril!$E$24</f>
        <v>73.708333333333329</v>
      </c>
      <c r="V48" s="11">
        <f>[44]Abril!$E$25</f>
        <v>74.333333333333329</v>
      </c>
      <c r="W48" s="11">
        <f>[44]Abril!$E$26</f>
        <v>85.208333333333329</v>
      </c>
      <c r="X48" s="11">
        <f>[44]Abril!$E$27</f>
        <v>79.416666666666671</v>
      </c>
      <c r="Y48" s="11">
        <f>[44]Abril!$E$28</f>
        <v>81.833333333333329</v>
      </c>
      <c r="Z48" s="11">
        <f>[44]Abril!$E$29</f>
        <v>75.458333333333329</v>
      </c>
      <c r="AA48" s="11">
        <f>[44]Abril!$E$30</f>
        <v>71.208333333333329</v>
      </c>
      <c r="AB48" s="11">
        <f>[44]Abril!$E$31</f>
        <v>68.5</v>
      </c>
      <c r="AC48" s="11">
        <f>[44]Abril!$E$32</f>
        <v>87.458333333333329</v>
      </c>
      <c r="AD48" s="11">
        <f>[44]Abril!$E$33</f>
        <v>79.75</v>
      </c>
      <c r="AE48" s="11">
        <f>[44]Abril!$E$34</f>
        <v>79.25</v>
      </c>
      <c r="AF48" s="93">
        <f t="shared" si="2"/>
        <v>81.233333333333334</v>
      </c>
      <c r="AG48" s="12" t="s">
        <v>47</v>
      </c>
      <c r="AI48" t="s">
        <v>47</v>
      </c>
      <c r="AJ48" t="s">
        <v>47</v>
      </c>
    </row>
    <row r="49" spans="1:36" x14ac:dyDescent="0.2">
      <c r="A49" s="58" t="s">
        <v>20</v>
      </c>
      <c r="B49" s="11">
        <f>[45]Abril!$E$5</f>
        <v>58.583333333333336</v>
      </c>
      <c r="C49" s="11">
        <f>[45]Abril!$E$6</f>
        <v>64.166666666666671</v>
      </c>
      <c r="D49" s="11">
        <f>[45]Abril!$E$7</f>
        <v>61.458333333333336</v>
      </c>
      <c r="E49" s="11">
        <f>[45]Abril!$E$8</f>
        <v>68</v>
      </c>
      <c r="F49" s="11">
        <f>[45]Abril!$E$9</f>
        <v>70.333333333333329</v>
      </c>
      <c r="G49" s="11">
        <f>[45]Abril!$E$10</f>
        <v>84.208333333333329</v>
      </c>
      <c r="H49" s="11">
        <f>[45]Abril!$E$11</f>
        <v>94.625</v>
      </c>
      <c r="I49" s="11">
        <f>[45]Abril!$E$12</f>
        <v>80.541666666666671</v>
      </c>
      <c r="J49" s="11">
        <f>[45]Abril!$E$13</f>
        <v>76.208333333333329</v>
      </c>
      <c r="K49" s="11">
        <f>[45]Abril!$E$14</f>
        <v>74.583333333333329</v>
      </c>
      <c r="L49" s="11">
        <f>[45]Abril!$E$15</f>
        <v>73.625</v>
      </c>
      <c r="M49" s="11">
        <f>[45]Abril!$E$16</f>
        <v>68</v>
      </c>
      <c r="N49" s="11">
        <f>[45]Abril!$E$17</f>
        <v>79.541666666666671</v>
      </c>
      <c r="O49" s="11">
        <f>[45]Abril!$E$18</f>
        <v>82.958333333333329</v>
      </c>
      <c r="P49" s="11">
        <f>[45]Abril!$E$19</f>
        <v>79.916666666666671</v>
      </c>
      <c r="Q49" s="11">
        <f>[45]Abril!$E$20</f>
        <v>75.583333333333329</v>
      </c>
      <c r="R49" s="11">
        <f>[45]Abril!$E$21</f>
        <v>68.458333333333329</v>
      </c>
      <c r="S49" s="11">
        <f>[45]Abril!$E$22</f>
        <v>53.916666666666664</v>
      </c>
      <c r="T49" s="11">
        <f>[45]Abril!$E$23</f>
        <v>55.833333333333336</v>
      </c>
      <c r="U49" s="11">
        <f>[45]Abril!$E$24</f>
        <v>58.083333333333336</v>
      </c>
      <c r="V49" s="11">
        <f>[45]Abril!$E$25</f>
        <v>59.708333333333336</v>
      </c>
      <c r="W49" s="11">
        <f>[45]Abril!$E$26</f>
        <v>83.083333333333329</v>
      </c>
      <c r="X49" s="11">
        <f>[45]Abril!$E$27</f>
        <v>73.708333333333329</v>
      </c>
      <c r="Y49" s="11">
        <f>[45]Abril!$E$28</f>
        <v>67.791666666666671</v>
      </c>
      <c r="Z49" s="11">
        <f>[45]Abril!$E$29</f>
        <v>64.416666666666671</v>
      </c>
      <c r="AA49" s="11">
        <f>[45]Abril!$E$30</f>
        <v>63.541666666666664</v>
      </c>
      <c r="AB49" s="11">
        <f>[45]Abril!$E$31</f>
        <v>61.875</v>
      </c>
      <c r="AC49" s="11">
        <f>[45]Abril!$E$32</f>
        <v>77.25</v>
      </c>
      <c r="AD49" s="11">
        <f>[45]Abril!$E$33</f>
        <v>83.166666666666671</v>
      </c>
      <c r="AE49" s="11">
        <f>[45]Abril!$E$34</f>
        <v>73.083333333333329</v>
      </c>
      <c r="AF49" s="93">
        <f t="shared" si="2"/>
        <v>71.208333333333329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4">AVERAGE(B5:B49)</f>
        <v>71.638554840081994</v>
      </c>
      <c r="C50" s="13">
        <f t="shared" si="4"/>
        <v>76.249371147296259</v>
      </c>
      <c r="D50" s="13">
        <f t="shared" si="4"/>
        <v>79.45157870407931</v>
      </c>
      <c r="E50" s="13">
        <f t="shared" si="4"/>
        <v>77.794206592716691</v>
      </c>
      <c r="F50" s="13">
        <f t="shared" si="4"/>
        <v>82.23164254171121</v>
      </c>
      <c r="G50" s="13">
        <f t="shared" si="4"/>
        <v>89.442533212560406</v>
      </c>
      <c r="H50" s="13">
        <f t="shared" si="4"/>
        <v>83.643389929550409</v>
      </c>
      <c r="I50" s="13">
        <f t="shared" si="4"/>
        <v>77.365189063387589</v>
      </c>
      <c r="J50" s="13">
        <f t="shared" si="4"/>
        <v>75.839800422530701</v>
      </c>
      <c r="K50" s="13">
        <f t="shared" si="4"/>
        <v>74.777919140328194</v>
      </c>
      <c r="L50" s="13">
        <f t="shared" si="4"/>
        <v>73.599999197839651</v>
      </c>
      <c r="M50" s="13">
        <f t="shared" si="4"/>
        <v>71.856271599777017</v>
      </c>
      <c r="N50" s="13">
        <f t="shared" si="4"/>
        <v>76.355911796536788</v>
      </c>
      <c r="O50" s="13">
        <f t="shared" si="4"/>
        <v>80.576880313314149</v>
      </c>
      <c r="P50" s="13">
        <f t="shared" si="4"/>
        <v>77.850505952380956</v>
      </c>
      <c r="Q50" s="13">
        <f t="shared" si="4"/>
        <v>77.109204310182562</v>
      </c>
      <c r="R50" s="13">
        <f t="shared" si="4"/>
        <v>74.2531868960602</v>
      </c>
      <c r="S50" s="13">
        <f t="shared" si="4"/>
        <v>68.764821775446748</v>
      </c>
      <c r="T50" s="13">
        <f t="shared" si="4"/>
        <v>68.387253354959313</v>
      </c>
      <c r="U50" s="13">
        <f t="shared" si="4"/>
        <v>67.487926105233811</v>
      </c>
      <c r="V50" s="13">
        <f t="shared" si="4"/>
        <v>76.933666011926888</v>
      </c>
      <c r="W50" s="13">
        <f t="shared" si="4"/>
        <v>87.180755254468011</v>
      </c>
      <c r="X50" s="13">
        <f t="shared" si="4"/>
        <v>80.675816132337872</v>
      </c>
      <c r="Y50" s="13">
        <f t="shared" si="4"/>
        <v>76.743106805210843</v>
      </c>
      <c r="Z50" s="13">
        <f t="shared" si="4"/>
        <v>75.130141948298061</v>
      </c>
      <c r="AA50" s="13">
        <f t="shared" si="4"/>
        <v>74.278808292228021</v>
      </c>
      <c r="AB50" s="13">
        <f t="shared" si="4"/>
        <v>76.627333457691861</v>
      </c>
      <c r="AC50" s="13">
        <f t="shared" si="4"/>
        <v>82.173547307085045</v>
      </c>
      <c r="AD50" s="13">
        <f t="shared" si="4"/>
        <v>80.317192636423414</v>
      </c>
      <c r="AE50" s="13">
        <f t="shared" si="4"/>
        <v>78.988901164812106</v>
      </c>
      <c r="AF50" s="92">
        <f>AVERAGE(AF5:AF49)</f>
        <v>77.146125012156759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88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90"/>
      <c r="AF52" s="88"/>
      <c r="AJ5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88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89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  <c r="W64" s="2" t="s">
        <v>47</v>
      </c>
      <c r="X64" s="2" t="s">
        <v>47</v>
      </c>
    </row>
    <row r="65" spans="11:33" x14ac:dyDescent="0.2">
      <c r="X65" s="2" t="s">
        <v>47</v>
      </c>
    </row>
    <row r="66" spans="11:33" x14ac:dyDescent="0.2">
      <c r="AG66" t="s">
        <v>47</v>
      </c>
    </row>
    <row r="69" spans="11:33" x14ac:dyDescent="0.2">
      <c r="T69" s="2" t="s">
        <v>47</v>
      </c>
    </row>
    <row r="72" spans="11:33" x14ac:dyDescent="0.2">
      <c r="K72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AJ65" sqref="AJ65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45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5" s="4" customFormat="1" ht="20.100000000000001" customHeight="1" x14ac:dyDescent="0.2">
      <c r="A2" s="170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5" s="5" customFormat="1" ht="20.100000000000001" customHeight="1" x14ac:dyDescent="0.2">
      <c r="A3" s="170"/>
      <c r="B3" s="169">
        <v>1</v>
      </c>
      <c r="C3" s="169">
        <f>SUM(B3+1)</f>
        <v>2</v>
      </c>
      <c r="D3" s="169">
        <f t="shared" ref="D3:AD3" si="0">SUM(C3+1)</f>
        <v>3</v>
      </c>
      <c r="E3" s="169">
        <f t="shared" si="0"/>
        <v>4</v>
      </c>
      <c r="F3" s="169">
        <f t="shared" si="0"/>
        <v>5</v>
      </c>
      <c r="G3" s="169">
        <f t="shared" si="0"/>
        <v>6</v>
      </c>
      <c r="H3" s="169">
        <f t="shared" si="0"/>
        <v>7</v>
      </c>
      <c r="I3" s="169">
        <f t="shared" si="0"/>
        <v>8</v>
      </c>
      <c r="J3" s="169">
        <f t="shared" si="0"/>
        <v>9</v>
      </c>
      <c r="K3" s="169">
        <f t="shared" si="0"/>
        <v>10</v>
      </c>
      <c r="L3" s="169">
        <f t="shared" si="0"/>
        <v>11</v>
      </c>
      <c r="M3" s="169">
        <f t="shared" si="0"/>
        <v>12</v>
      </c>
      <c r="N3" s="169">
        <f t="shared" si="0"/>
        <v>13</v>
      </c>
      <c r="O3" s="169">
        <f t="shared" si="0"/>
        <v>14</v>
      </c>
      <c r="P3" s="169">
        <f t="shared" si="0"/>
        <v>15</v>
      </c>
      <c r="Q3" s="169">
        <f t="shared" si="0"/>
        <v>16</v>
      </c>
      <c r="R3" s="169">
        <f t="shared" si="0"/>
        <v>17</v>
      </c>
      <c r="S3" s="169">
        <f t="shared" si="0"/>
        <v>18</v>
      </c>
      <c r="T3" s="169">
        <f t="shared" si="0"/>
        <v>19</v>
      </c>
      <c r="U3" s="169">
        <f t="shared" si="0"/>
        <v>20</v>
      </c>
      <c r="V3" s="169">
        <f t="shared" si="0"/>
        <v>21</v>
      </c>
      <c r="W3" s="169">
        <f t="shared" si="0"/>
        <v>22</v>
      </c>
      <c r="X3" s="169">
        <f t="shared" si="0"/>
        <v>23</v>
      </c>
      <c r="Y3" s="169">
        <f t="shared" si="0"/>
        <v>24</v>
      </c>
      <c r="Z3" s="169">
        <f t="shared" si="0"/>
        <v>25</v>
      </c>
      <c r="AA3" s="169">
        <f t="shared" si="0"/>
        <v>26</v>
      </c>
      <c r="AB3" s="169">
        <f t="shared" si="0"/>
        <v>27</v>
      </c>
      <c r="AC3" s="169">
        <f t="shared" si="0"/>
        <v>28</v>
      </c>
      <c r="AD3" s="169">
        <f t="shared" si="0"/>
        <v>29</v>
      </c>
      <c r="AE3" s="171">
        <v>30</v>
      </c>
      <c r="AF3" s="117" t="s">
        <v>37</v>
      </c>
      <c r="AG3" s="109" t="s">
        <v>36</v>
      </c>
    </row>
    <row r="4" spans="1:35" s="5" customFormat="1" ht="20.100000000000001" customHeight="1" x14ac:dyDescent="0.2">
      <c r="A4" s="170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1"/>
      <c r="AF4" s="117" t="s">
        <v>35</v>
      </c>
      <c r="AG4" s="109" t="s">
        <v>35</v>
      </c>
    </row>
    <row r="5" spans="1:35" s="5" customFormat="1" x14ac:dyDescent="0.2">
      <c r="A5" s="58" t="s">
        <v>40</v>
      </c>
      <c r="B5" s="126">
        <f>[1]Abril!$F$5</f>
        <v>98</v>
      </c>
      <c r="C5" s="126">
        <f>[1]Abril!$F$6</f>
        <v>95</v>
      </c>
      <c r="D5" s="126">
        <f>[1]Abril!$F$7</f>
        <v>98</v>
      </c>
      <c r="E5" s="126">
        <f>[1]Abril!$F$8</f>
        <v>99</v>
      </c>
      <c r="F5" s="126">
        <f>[1]Abril!$F$9</f>
        <v>98</v>
      </c>
      <c r="G5" s="126">
        <f>[1]Abril!$F$10</f>
        <v>100</v>
      </c>
      <c r="H5" s="126">
        <f>[1]Abril!$F$11</f>
        <v>100</v>
      </c>
      <c r="I5" s="126">
        <f>[1]Abril!$F$12</f>
        <v>99</v>
      </c>
      <c r="J5" s="126">
        <f>[1]Abril!$F$13</f>
        <v>100</v>
      </c>
      <c r="K5" s="126">
        <f>[1]Abril!$F$14</f>
        <v>100</v>
      </c>
      <c r="L5" s="126">
        <f>[1]Abril!$F$15</f>
        <v>99</v>
      </c>
      <c r="M5" s="126">
        <f>[1]Abril!$F$16</f>
        <v>99</v>
      </c>
      <c r="N5" s="126">
        <f>[1]Abril!$F$17</f>
        <v>99</v>
      </c>
      <c r="O5" s="126">
        <f>[1]Abril!$F$18</f>
        <v>100</v>
      </c>
      <c r="P5" s="126">
        <f>[1]Abril!$F$19</f>
        <v>100</v>
      </c>
      <c r="Q5" s="126">
        <f>[1]Abril!$F$20</f>
        <v>100</v>
      </c>
      <c r="R5" s="126">
        <f>[1]Abril!$F$21</f>
        <v>100</v>
      </c>
      <c r="S5" s="126">
        <f>[1]Abril!$F$22</f>
        <v>100</v>
      </c>
      <c r="T5" s="126">
        <f>[1]Abril!$F$23</f>
        <v>99</v>
      </c>
      <c r="U5" s="126">
        <f>[1]Abril!$F$24</f>
        <v>97</v>
      </c>
      <c r="V5" s="126">
        <f>[1]Abril!$F$25</f>
        <v>97</v>
      </c>
      <c r="W5" s="126">
        <f>[1]Abril!$F$26</f>
        <v>100</v>
      </c>
      <c r="X5" s="126">
        <f>[1]Abril!$F$27</f>
        <v>99</v>
      </c>
      <c r="Y5" s="126">
        <f>[1]Abril!$F$28</f>
        <v>100</v>
      </c>
      <c r="Z5" s="126">
        <f>[1]Abril!$F$29</f>
        <v>100</v>
      </c>
      <c r="AA5" s="126">
        <f>[1]Abril!$F$30</f>
        <v>100</v>
      </c>
      <c r="AB5" s="126">
        <f>[1]Abril!$F$31</f>
        <v>99</v>
      </c>
      <c r="AC5" s="126">
        <f>[1]Abril!$F$32</f>
        <v>100</v>
      </c>
      <c r="AD5" s="126">
        <f>[1]Abril!$F$33</f>
        <v>100</v>
      </c>
      <c r="AE5" s="126">
        <f>[1]Abril!$F$34</f>
        <v>100</v>
      </c>
      <c r="AF5" s="15">
        <f>MAX(B5:AE5)</f>
        <v>100</v>
      </c>
      <c r="AG5" s="94">
        <f>AVERAGE(B5:AE5)</f>
        <v>99.166666666666671</v>
      </c>
    </row>
    <row r="6" spans="1:35" x14ac:dyDescent="0.2">
      <c r="A6" s="58" t="s">
        <v>0</v>
      </c>
      <c r="B6" s="11">
        <f>[2]Abril!$F$5</f>
        <v>92</v>
      </c>
      <c r="C6" s="11">
        <f>[2]Abril!$F$6</f>
        <v>99</v>
      </c>
      <c r="D6" s="11">
        <f>[2]Abril!$F$7</f>
        <v>99</v>
      </c>
      <c r="E6" s="11">
        <f>[2]Abril!$F$8</f>
        <v>99</v>
      </c>
      <c r="F6" s="11">
        <f>[2]Abril!$F$9</f>
        <v>98</v>
      </c>
      <c r="G6" s="11">
        <f>[2]Abril!$F$10</f>
        <v>98</v>
      </c>
      <c r="H6" s="11">
        <f>[2]Abril!$F$11</f>
        <v>98</v>
      </c>
      <c r="I6" s="11">
        <f>[2]Abril!$F$12</f>
        <v>98</v>
      </c>
      <c r="J6" s="11">
        <f>[2]Abril!$F$13</f>
        <v>98</v>
      </c>
      <c r="K6" s="11">
        <f>[2]Abril!$F$14</f>
        <v>99</v>
      </c>
      <c r="L6" s="11">
        <f>[2]Abril!$F$15</f>
        <v>99</v>
      </c>
      <c r="M6" s="11">
        <f>[2]Abril!$F$16</f>
        <v>97</v>
      </c>
      <c r="N6" s="11">
        <f>[2]Abril!$F$17</f>
        <v>98</v>
      </c>
      <c r="O6" s="11">
        <f>[2]Abril!$F$18</f>
        <v>99</v>
      </c>
      <c r="P6" s="11">
        <f>[2]Abril!$F$19</f>
        <v>99</v>
      </c>
      <c r="Q6" s="11">
        <f>[2]Abril!$F$20</f>
        <v>98</v>
      </c>
      <c r="R6" s="11">
        <f>[2]Abril!$F$21</f>
        <v>99</v>
      </c>
      <c r="S6" s="11">
        <f>[2]Abril!$F$22</f>
        <v>93</v>
      </c>
      <c r="T6" s="11">
        <f>[2]Abril!$F$23</f>
        <v>90</v>
      </c>
      <c r="U6" s="11">
        <f>[2]Abril!$F$24</f>
        <v>91</v>
      </c>
      <c r="V6" s="11">
        <f>[2]Abril!$F$25</f>
        <v>98</v>
      </c>
      <c r="W6" s="11">
        <f>[2]Abril!$F$26</f>
        <v>99</v>
      </c>
      <c r="X6" s="11">
        <f>[2]Abril!$F$27</f>
        <v>99</v>
      </c>
      <c r="Y6" s="11">
        <f>[2]Abril!$F$28</f>
        <v>99</v>
      </c>
      <c r="Z6" s="11">
        <f>[2]Abril!$F$29</f>
        <v>99</v>
      </c>
      <c r="AA6" s="11">
        <f>[2]Abril!$F$30</f>
        <v>98</v>
      </c>
      <c r="AB6" s="11">
        <f>[2]Abril!$F$31</f>
        <v>99</v>
      </c>
      <c r="AC6" s="11">
        <f>[2]Abril!$F$32</f>
        <v>99</v>
      </c>
      <c r="AD6" s="11">
        <f>[2]Abril!$F$33</f>
        <v>100</v>
      </c>
      <c r="AE6" s="11">
        <f>[2]Abril!$F$34</f>
        <v>99</v>
      </c>
      <c r="AF6" s="15">
        <f>MAX(B6:AE6)</f>
        <v>100</v>
      </c>
      <c r="AG6" s="94">
        <f>AVERAGE(B6:AE6)</f>
        <v>97.666666666666671</v>
      </c>
    </row>
    <row r="7" spans="1:35" x14ac:dyDescent="0.2">
      <c r="A7" s="58" t="s">
        <v>104</v>
      </c>
      <c r="B7" s="11">
        <f>[3]Abril!$F$5</f>
        <v>94</v>
      </c>
      <c r="C7" s="11">
        <f>[3]Abril!$F$6</f>
        <v>87</v>
      </c>
      <c r="D7" s="11">
        <f>[3]Abril!$F$7</f>
        <v>94</v>
      </c>
      <c r="E7" s="11">
        <f>[3]Abril!$F$8</f>
        <v>96</v>
      </c>
      <c r="F7" s="11">
        <f>[3]Abril!$F$9</f>
        <v>97</v>
      </c>
      <c r="G7" s="11">
        <f>[3]Abril!$F$10</f>
        <v>97</v>
      </c>
      <c r="H7" s="11">
        <f>[3]Abril!$F$11</f>
        <v>96</v>
      </c>
      <c r="I7" s="11">
        <f>[3]Abril!$F$12</f>
        <v>96</v>
      </c>
      <c r="J7" s="11">
        <f>[3]Abril!$F$13</f>
        <v>98</v>
      </c>
      <c r="K7" s="11">
        <f>[3]Abril!$F$14</f>
        <v>92</v>
      </c>
      <c r="L7" s="11">
        <f>[3]Abril!$F$15</f>
        <v>93</v>
      </c>
      <c r="M7" s="11">
        <f>[3]Abril!$F$16</f>
        <v>92</v>
      </c>
      <c r="N7" s="11">
        <f>[3]Abril!$F$17</f>
        <v>94</v>
      </c>
      <c r="O7" s="11">
        <f>[3]Abril!$F$18</f>
        <v>97</v>
      </c>
      <c r="P7" s="11">
        <f>[3]Abril!$F$19</f>
        <v>97</v>
      </c>
      <c r="Q7" s="11">
        <f>[3]Abril!$F$20</f>
        <v>93</v>
      </c>
      <c r="R7" s="11">
        <f>[3]Abril!$F$21</f>
        <v>94</v>
      </c>
      <c r="S7" s="11">
        <f>[3]Abril!$F$22</f>
        <v>76</v>
      </c>
      <c r="T7" s="11">
        <f>[3]Abril!$F$23</f>
        <v>89</v>
      </c>
      <c r="U7" s="11">
        <f>[3]Abril!$F$24</f>
        <v>78</v>
      </c>
      <c r="V7" s="11">
        <f>[3]Abril!$F$25</f>
        <v>96</v>
      </c>
      <c r="W7" s="11">
        <f>[3]Abril!$F$26</f>
        <v>98</v>
      </c>
      <c r="X7" s="11">
        <f>[3]Abril!$F$27</f>
        <v>97</v>
      </c>
      <c r="Y7" s="11">
        <f>[3]Abril!$F$28</f>
        <v>94</v>
      </c>
      <c r="Z7" s="11">
        <f>[3]Abril!$F$29</f>
        <v>90</v>
      </c>
      <c r="AA7" s="11">
        <f>[3]Abril!$F$30</f>
        <v>97</v>
      </c>
      <c r="AB7" s="11">
        <f>[3]Abril!$F$31</f>
        <v>98</v>
      </c>
      <c r="AC7" s="11">
        <f>[3]Abril!$F$32</f>
        <v>96</v>
      </c>
      <c r="AD7" s="11">
        <f>[3]Abril!$F$33</f>
        <v>96</v>
      </c>
      <c r="AE7" s="11">
        <f>[3]Abril!$F$34</f>
        <v>94</v>
      </c>
      <c r="AF7" s="15">
        <f>MAX(B7:AE7)</f>
        <v>98</v>
      </c>
      <c r="AG7" s="94">
        <f>AVERAGE(B7:AE7)</f>
        <v>93.533333333333331</v>
      </c>
    </row>
    <row r="8" spans="1:35" x14ac:dyDescent="0.2">
      <c r="A8" s="58" t="s">
        <v>1</v>
      </c>
      <c r="B8" s="11">
        <f>[4]Abril!$F$5</f>
        <v>92</v>
      </c>
      <c r="C8" s="11">
        <f>[4]Abril!$F$6</f>
        <v>92</v>
      </c>
      <c r="D8" s="11">
        <f>[4]Abril!$F$7</f>
        <v>94</v>
      </c>
      <c r="E8" s="11">
        <f>[4]Abril!$F$8</f>
        <v>94</v>
      </c>
      <c r="F8" s="11">
        <f>[4]Abril!$F$9</f>
        <v>95</v>
      </c>
      <c r="G8" s="11">
        <f>[4]Abril!$F$10</f>
        <v>95</v>
      </c>
      <c r="H8" s="11">
        <f>[4]Abril!$F$11</f>
        <v>88</v>
      </c>
      <c r="I8" s="11">
        <f>[4]Abril!$F$12</f>
        <v>96</v>
      </c>
      <c r="J8" s="11">
        <f>[4]Abril!$F$13</f>
        <v>96</v>
      </c>
      <c r="K8" s="11">
        <f>[4]Abril!$F$14</f>
        <v>95</v>
      </c>
      <c r="L8" s="11">
        <f>[4]Abril!$F$15</f>
        <v>88</v>
      </c>
      <c r="M8" s="11">
        <f>[4]Abril!$F$16</f>
        <v>92</v>
      </c>
      <c r="N8" s="11">
        <f>[4]Abril!$F$17</f>
        <v>93</v>
      </c>
      <c r="O8" s="11">
        <f>[4]Abril!$F$18</f>
        <v>95</v>
      </c>
      <c r="P8" s="11">
        <f>[4]Abril!$F$19</f>
        <v>90</v>
      </c>
      <c r="Q8" s="11">
        <f>[4]Abril!$F$20</f>
        <v>88</v>
      </c>
      <c r="R8" s="11">
        <f>[4]Abril!$F$21</f>
        <v>92</v>
      </c>
      <c r="S8" s="11">
        <f>[4]Abril!$F$22</f>
        <v>93</v>
      </c>
      <c r="T8" s="11">
        <f>[4]Abril!$F$23</f>
        <v>88</v>
      </c>
      <c r="U8" s="11">
        <f>[4]Abril!$F$24</f>
        <v>91</v>
      </c>
      <c r="V8" s="11">
        <f>[4]Abril!$F$25</f>
        <v>93</v>
      </c>
      <c r="W8" s="11">
        <f>[4]Abril!$F$26</f>
        <v>94</v>
      </c>
      <c r="X8" s="11">
        <f>[4]Abril!$F$27</f>
        <v>92</v>
      </c>
      <c r="Y8" s="11">
        <f>[4]Abril!$F$28</f>
        <v>95</v>
      </c>
      <c r="Z8" s="11">
        <f>[4]Abril!$F$29</f>
        <v>92</v>
      </c>
      <c r="AA8" s="11">
        <f>[4]Abril!$F$30</f>
        <v>91</v>
      </c>
      <c r="AB8" s="11">
        <f>[4]Abril!$F$31</f>
        <v>94</v>
      </c>
      <c r="AC8" s="11">
        <f>[4]Abril!$F$32</f>
        <v>95</v>
      </c>
      <c r="AD8" s="11">
        <f>[4]Abril!$F$33</f>
        <v>92</v>
      </c>
      <c r="AE8" s="11">
        <f>[4]Abril!$F$34</f>
        <v>95</v>
      </c>
      <c r="AF8" s="15">
        <f>MAX(B8:AE8)</f>
        <v>96</v>
      </c>
      <c r="AG8" s="94">
        <f>AVERAGE(B8:AE8)</f>
        <v>92.666666666666671</v>
      </c>
    </row>
    <row r="9" spans="1:35" x14ac:dyDescent="0.2">
      <c r="A9" s="58" t="s">
        <v>167</v>
      </c>
      <c r="B9" s="11" t="str">
        <f>[5]Abril!$F$5</f>
        <v>*</v>
      </c>
      <c r="C9" s="11" t="str">
        <f>[5]Abril!$F$6</f>
        <v>*</v>
      </c>
      <c r="D9" s="11" t="str">
        <f>[5]Abril!$F$7</f>
        <v>*</v>
      </c>
      <c r="E9" s="11" t="str">
        <f>[5]Abril!$F$8</f>
        <v>*</v>
      </c>
      <c r="F9" s="11" t="str">
        <f>[5]Abril!$F$9</f>
        <v>*</v>
      </c>
      <c r="G9" s="11">
        <f>[5]Abril!$F$10</f>
        <v>99</v>
      </c>
      <c r="H9" s="11">
        <f>[5]Abril!$F$11</f>
        <v>99</v>
      </c>
      <c r="I9" s="11">
        <f>[5]Abril!$F$12</f>
        <v>95</v>
      </c>
      <c r="J9" s="11">
        <f>[5]Abril!$F$13</f>
        <v>99</v>
      </c>
      <c r="K9" s="11">
        <f>[5]Abril!$F$14</f>
        <v>98</v>
      </c>
      <c r="L9" s="11">
        <f>[5]Abril!$F$15</f>
        <v>88</v>
      </c>
      <c r="M9" s="11">
        <f>[5]Abril!$F$16</f>
        <v>93</v>
      </c>
      <c r="N9" s="11">
        <f>[5]Abril!$F$17</f>
        <v>96</v>
      </c>
      <c r="O9" s="11">
        <f>[5]Abril!$F$18</f>
        <v>99</v>
      </c>
      <c r="P9" s="11">
        <f>[5]Abril!$F$19</f>
        <v>99</v>
      </c>
      <c r="Q9" s="11">
        <f>[5]Abril!$F$20</f>
        <v>92</v>
      </c>
      <c r="R9" s="11">
        <f>[5]Abril!$F$21</f>
        <v>99</v>
      </c>
      <c r="S9" s="11">
        <f>[5]Abril!$F$22</f>
        <v>85</v>
      </c>
      <c r="T9" s="11">
        <f>[5]Abril!$F$23</f>
        <v>91</v>
      </c>
      <c r="U9" s="11">
        <f>[5]Abril!$F$24</f>
        <v>90</v>
      </c>
      <c r="V9" s="11">
        <f>[5]Abril!$F$25</f>
        <v>98</v>
      </c>
      <c r="W9" s="11">
        <f>[5]Abril!$F$26</f>
        <v>99</v>
      </c>
      <c r="X9" s="11">
        <f>[5]Abril!$F$27</f>
        <v>98</v>
      </c>
      <c r="Y9" s="11">
        <f>[5]Abril!$F$28</f>
        <v>98</v>
      </c>
      <c r="Z9" s="11">
        <f>[5]Abril!$F$29</f>
        <v>91</v>
      </c>
      <c r="AA9" s="11">
        <f>[5]Abril!$F$30</f>
        <v>90</v>
      </c>
      <c r="AB9" s="11">
        <f>[5]Abril!$F$31</f>
        <v>99</v>
      </c>
      <c r="AC9" s="11">
        <f>[5]Abril!$F$32</f>
        <v>99</v>
      </c>
      <c r="AD9" s="11">
        <f>[5]Abril!$F$33</f>
        <v>99</v>
      </c>
      <c r="AE9" s="11">
        <f>[5]Abril!$F$34</f>
        <v>98</v>
      </c>
      <c r="AF9" s="15">
        <f>MAX(B9:AE9)</f>
        <v>99</v>
      </c>
      <c r="AG9" s="94">
        <f>AVERAGE(B9:AE9)</f>
        <v>95.64</v>
      </c>
    </row>
    <row r="10" spans="1:35" x14ac:dyDescent="0.2">
      <c r="A10" s="58" t="s">
        <v>111</v>
      </c>
      <c r="B10" s="11" t="str">
        <f>[6]Abril!$F$5</f>
        <v>*</v>
      </c>
      <c r="C10" s="11" t="str">
        <f>[6]Abril!$F$6</f>
        <v>*</v>
      </c>
      <c r="D10" s="11" t="str">
        <f>[6]Abril!$F$7</f>
        <v>*</v>
      </c>
      <c r="E10" s="11" t="str">
        <f>[6]Abril!$F$8</f>
        <v>*</v>
      </c>
      <c r="F10" s="11" t="str">
        <f>[6]Abril!$F$9</f>
        <v>*</v>
      </c>
      <c r="G10" s="11" t="str">
        <f>[6]Abril!$F$10</f>
        <v>*</v>
      </c>
      <c r="H10" s="11" t="str">
        <f>[6]Abril!$F$11</f>
        <v>*</v>
      </c>
      <c r="I10" s="11" t="str">
        <f>[6]Abril!$F$12</f>
        <v>*</v>
      </c>
      <c r="J10" s="11" t="str">
        <f>[6]Abril!$F$13</f>
        <v>*</v>
      </c>
      <c r="K10" s="11" t="str">
        <f>[6]Abril!$F$14</f>
        <v>*</v>
      </c>
      <c r="L10" s="11" t="str">
        <f>[6]Abril!$F$15</f>
        <v>*</v>
      </c>
      <c r="M10" s="11" t="str">
        <f>[6]Abril!$F$16</f>
        <v>*</v>
      </c>
      <c r="N10" s="11" t="str">
        <f>[6]Abril!$F$17</f>
        <v>*</v>
      </c>
      <c r="O10" s="11" t="str">
        <f>[6]Abril!$F$18</f>
        <v>*</v>
      </c>
      <c r="P10" s="11" t="str">
        <f>[6]Abril!$F$19</f>
        <v>*</v>
      </c>
      <c r="Q10" s="11" t="str">
        <f>[6]Abril!$F$20</f>
        <v>*</v>
      </c>
      <c r="R10" s="11" t="str">
        <f>[6]Abril!$F$21</f>
        <v>*</v>
      </c>
      <c r="S10" s="11" t="str">
        <f>[6]Abril!$F$22</f>
        <v>*</v>
      </c>
      <c r="T10" s="11" t="str">
        <f>[6]Abril!$F$23</f>
        <v>*</v>
      </c>
      <c r="U10" s="11" t="str">
        <f>[6]Abril!$F$24</f>
        <v>*</v>
      </c>
      <c r="V10" s="11" t="str">
        <f>[6]Abril!$F$25</f>
        <v>*</v>
      </c>
      <c r="W10" s="11" t="str">
        <f>[6]Abril!$F$26</f>
        <v>*</v>
      </c>
      <c r="X10" s="11" t="str">
        <f>[6]Abril!$F$27</f>
        <v>*</v>
      </c>
      <c r="Y10" s="11" t="str">
        <f>[6]Abril!$F$28</f>
        <v>*</v>
      </c>
      <c r="Z10" s="11" t="str">
        <f>[6]Abril!$F$29</f>
        <v>*</v>
      </c>
      <c r="AA10" s="11" t="str">
        <f>[6]Abril!$F$30</f>
        <v>*</v>
      </c>
      <c r="AB10" s="11" t="str">
        <f>[6]Abril!$F$31</f>
        <v>*</v>
      </c>
      <c r="AC10" s="11" t="str">
        <f>[6]Abril!$F$32</f>
        <v>*</v>
      </c>
      <c r="AD10" s="11" t="str">
        <f>[6]Abril!$F$33</f>
        <v>*</v>
      </c>
      <c r="AE10" s="11" t="str">
        <f>[6]Abril!$F$34</f>
        <v>*</v>
      </c>
      <c r="AF10" s="15" t="s">
        <v>226</v>
      </c>
      <c r="AG10" s="94" t="s">
        <v>226</v>
      </c>
    </row>
    <row r="11" spans="1:35" x14ac:dyDescent="0.2">
      <c r="A11" s="58" t="s">
        <v>64</v>
      </c>
      <c r="B11" s="11">
        <f>[7]Abril!$F$5</f>
        <v>67</v>
      </c>
      <c r="C11" s="11">
        <f>[7]Abril!$F$6</f>
        <v>78</v>
      </c>
      <c r="D11" s="11">
        <f>[7]Abril!$F$7</f>
        <v>94</v>
      </c>
      <c r="E11" s="11">
        <f>[7]Abril!$F$8</f>
        <v>84</v>
      </c>
      <c r="F11" s="11">
        <f>[7]Abril!$F$9</f>
        <v>80</v>
      </c>
      <c r="G11" s="11">
        <f>[7]Abril!$F$10</f>
        <v>100</v>
      </c>
      <c r="H11" s="11">
        <f>[7]Abril!$F$11</f>
        <v>95</v>
      </c>
      <c r="I11" s="11">
        <f>[7]Abril!$F$12</f>
        <v>98</v>
      </c>
      <c r="J11" s="11">
        <f>[7]Abril!$F$13</f>
        <v>97</v>
      </c>
      <c r="K11" s="11">
        <f>[7]Abril!$F$14</f>
        <v>67</v>
      </c>
      <c r="L11" s="11">
        <f>[7]Abril!$F$15</f>
        <v>70</v>
      </c>
      <c r="M11" s="11">
        <f>[7]Abril!$F$16</f>
        <v>78</v>
      </c>
      <c r="N11" s="11">
        <f>[7]Abril!$F$17</f>
        <v>74</v>
      </c>
      <c r="O11" s="11">
        <f>[7]Abril!$F$18</f>
        <v>92</v>
      </c>
      <c r="P11" s="11">
        <f>[7]Abril!$F$19</f>
        <v>67</v>
      </c>
      <c r="Q11" s="11">
        <f>[7]Abril!$F$20</f>
        <v>71</v>
      </c>
      <c r="R11" s="11">
        <f>[7]Abril!$F$21</f>
        <v>83</v>
      </c>
      <c r="S11" s="11">
        <f>[7]Abril!$F$22</f>
        <v>59</v>
      </c>
      <c r="T11" s="11">
        <f>[7]Abril!$F$23</f>
        <v>63</v>
      </c>
      <c r="U11" s="11">
        <f>[7]Abril!$F$24</f>
        <v>54</v>
      </c>
      <c r="V11" s="11">
        <f>[7]Abril!$F$25</f>
        <v>47</v>
      </c>
      <c r="W11" s="11" t="str">
        <f>[7]Abril!$F$26</f>
        <v>*</v>
      </c>
      <c r="X11" s="11">
        <f>[7]Abril!$F$27</f>
        <v>70</v>
      </c>
      <c r="Y11" s="11">
        <f>[7]Abril!$F$28</f>
        <v>67</v>
      </c>
      <c r="Z11" s="11">
        <f>[7]Abril!$F$29</f>
        <v>66</v>
      </c>
      <c r="AA11" s="11">
        <f>[7]Abril!$F$30</f>
        <v>50</v>
      </c>
      <c r="AB11" s="11">
        <f>[7]Abril!$F$31</f>
        <v>63</v>
      </c>
      <c r="AC11" s="11">
        <f>[7]Abril!$F$32</f>
        <v>100</v>
      </c>
      <c r="AD11" s="11">
        <f>[7]Abril!$F$33</f>
        <v>100</v>
      </c>
      <c r="AE11" s="11">
        <f>[7]Abril!$F$34</f>
        <v>100</v>
      </c>
      <c r="AF11" s="15">
        <f>MAX(B11:AE11)</f>
        <v>100</v>
      </c>
      <c r="AG11" s="94">
        <f>AVERAGE(B11:AE11)</f>
        <v>77.034482758620683</v>
      </c>
    </row>
    <row r="12" spans="1:35" x14ac:dyDescent="0.2">
      <c r="A12" s="58" t="s">
        <v>41</v>
      </c>
      <c r="B12" s="11">
        <f>[8]Abril!$F$5</f>
        <v>96</v>
      </c>
      <c r="C12" s="11">
        <f>[8]Abril!$F$6</f>
        <v>100</v>
      </c>
      <c r="D12" s="11">
        <f>[8]Abril!$F$7</f>
        <v>100</v>
      </c>
      <c r="E12" s="11">
        <f>[8]Abril!$F$8</f>
        <v>96</v>
      </c>
      <c r="F12" s="11">
        <f>[8]Abril!$F$9</f>
        <v>97</v>
      </c>
      <c r="G12" s="11">
        <f>[8]Abril!$F$10</f>
        <v>100</v>
      </c>
      <c r="H12" s="11">
        <f>[8]Abril!$F$11</f>
        <v>100</v>
      </c>
      <c r="I12" s="11">
        <f>[8]Abril!$F$12</f>
        <v>100</v>
      </c>
      <c r="J12" s="11">
        <f>[8]Abril!$F$13</f>
        <v>100</v>
      </c>
      <c r="K12" s="11">
        <f>[8]Abril!$F$14</f>
        <v>100</v>
      </c>
      <c r="L12" s="11">
        <f>[8]Abril!$F$15</f>
        <v>100</v>
      </c>
      <c r="M12" s="11">
        <f>[8]Abril!$F$16</f>
        <v>100</v>
      </c>
      <c r="N12" s="11">
        <f>[8]Abril!$F$17</f>
        <v>99</v>
      </c>
      <c r="O12" s="11">
        <f>[8]Abril!$F$18</f>
        <v>99</v>
      </c>
      <c r="P12" s="11">
        <f>[8]Abril!$F$19</f>
        <v>100</v>
      </c>
      <c r="Q12" s="11">
        <f>[8]Abril!$F$20</f>
        <v>100</v>
      </c>
      <c r="R12" s="11">
        <f>[8]Abril!$F$21</f>
        <v>100</v>
      </c>
      <c r="S12" s="11">
        <f>[8]Abril!$F$22</f>
        <v>100</v>
      </c>
      <c r="T12" s="11">
        <f>[8]Abril!$F$23</f>
        <v>100</v>
      </c>
      <c r="U12" s="11">
        <f>[8]Abril!$F$24</f>
        <v>100</v>
      </c>
      <c r="V12" s="11">
        <f>[8]Abril!$F$25</f>
        <v>100</v>
      </c>
      <c r="W12" s="11">
        <f>[8]Abril!$F$26</f>
        <v>100</v>
      </c>
      <c r="X12" s="11">
        <f>[8]Abril!$F$27</f>
        <v>100</v>
      </c>
      <c r="Y12" s="11">
        <f>[8]Abril!$F$28</f>
        <v>100</v>
      </c>
      <c r="Z12" s="11">
        <f>[8]Abril!$F$29</f>
        <v>99</v>
      </c>
      <c r="AA12" s="11">
        <f>[8]Abril!$F$30</f>
        <v>100</v>
      </c>
      <c r="AB12" s="11">
        <f>[8]Abril!$F$31</f>
        <v>100</v>
      </c>
      <c r="AC12" s="11">
        <f>[8]Abril!$F$32</f>
        <v>96</v>
      </c>
      <c r="AD12" s="11">
        <f>[8]Abril!$F$33</f>
        <v>100</v>
      </c>
      <c r="AE12" s="11">
        <f>[8]Abril!$F$34</f>
        <v>100</v>
      </c>
      <c r="AF12" s="15">
        <f>MAX(B12:AE12)</f>
        <v>100</v>
      </c>
      <c r="AG12" s="94">
        <f>AVERAGE(B12:AE12)</f>
        <v>99.4</v>
      </c>
    </row>
    <row r="13" spans="1:35" x14ac:dyDescent="0.2">
      <c r="A13" s="58" t="s">
        <v>114</v>
      </c>
      <c r="B13" s="11" t="str">
        <f>[9]Abril!$F$5</f>
        <v>*</v>
      </c>
      <c r="C13" s="11" t="str">
        <f>[9]Abril!$F$6</f>
        <v>*</v>
      </c>
      <c r="D13" s="11" t="str">
        <f>[9]Abril!$F$7</f>
        <v>*</v>
      </c>
      <c r="E13" s="11" t="str">
        <f>[9]Abril!$F$8</f>
        <v>*</v>
      </c>
      <c r="F13" s="11" t="str">
        <f>[9]Abril!$F$9</f>
        <v>*</v>
      </c>
      <c r="G13" s="11" t="str">
        <f>[9]Abril!$F$10</f>
        <v>*</v>
      </c>
      <c r="H13" s="11" t="str">
        <f>[9]Abril!$F$11</f>
        <v>*</v>
      </c>
      <c r="I13" s="11" t="str">
        <f>[9]Abril!$F$12</f>
        <v>*</v>
      </c>
      <c r="J13" s="11" t="str">
        <f>[9]Abril!$F$13</f>
        <v>*</v>
      </c>
      <c r="K13" s="11" t="str">
        <f>[9]Abril!$F$14</f>
        <v>*</v>
      </c>
      <c r="L13" s="11" t="str">
        <f>[9]Abril!$F$15</f>
        <v>*</v>
      </c>
      <c r="M13" s="11" t="str">
        <f>[9]Abril!$F$16</f>
        <v>*</v>
      </c>
      <c r="N13" s="11" t="str">
        <f>[9]Abril!$F$17</f>
        <v>*</v>
      </c>
      <c r="O13" s="11" t="str">
        <f>[9]Abril!$F$18</f>
        <v>*</v>
      </c>
      <c r="P13" s="11" t="str">
        <f>[9]Abril!$F$19</f>
        <v>*</v>
      </c>
      <c r="Q13" s="11" t="str">
        <f>[9]Abril!$F$20</f>
        <v>*</v>
      </c>
      <c r="R13" s="11" t="str">
        <f>[9]Abril!$F$21</f>
        <v>*</v>
      </c>
      <c r="S13" s="11" t="str">
        <f>[9]Abril!$F$22</f>
        <v>*</v>
      </c>
      <c r="T13" s="11" t="str">
        <f>[9]Abril!$F$23</f>
        <v>*</v>
      </c>
      <c r="U13" s="11" t="str">
        <f>[9]Abril!$F$24</f>
        <v>*</v>
      </c>
      <c r="V13" s="11" t="str">
        <f>[9]Abril!$F$25</f>
        <v>*</v>
      </c>
      <c r="W13" s="11" t="str">
        <f>[9]Abril!$F$26</f>
        <v>*</v>
      </c>
      <c r="X13" s="11" t="str">
        <f>[9]Abril!$F$27</f>
        <v>*</v>
      </c>
      <c r="Y13" s="11" t="str">
        <f>[9]Abril!$F$28</f>
        <v>*</v>
      </c>
      <c r="Z13" s="11" t="str">
        <f>[9]Abril!$F$29</f>
        <v>*</v>
      </c>
      <c r="AA13" s="11" t="str">
        <f>[9]Abril!$F$30</f>
        <v>*</v>
      </c>
      <c r="AB13" s="11" t="str">
        <f>[9]Abril!$F$31</f>
        <v>*</v>
      </c>
      <c r="AC13" s="11" t="str">
        <f>[9]Abril!$F$32</f>
        <v>*</v>
      </c>
      <c r="AD13" s="11" t="str">
        <f>[9]Abril!$F$33</f>
        <v>*</v>
      </c>
      <c r="AE13" s="11" t="str">
        <f>[9]Abril!$F$34</f>
        <v>*</v>
      </c>
      <c r="AF13" s="15" t="s">
        <v>226</v>
      </c>
      <c r="AG13" s="112" t="s">
        <v>226</v>
      </c>
    </row>
    <row r="14" spans="1:35" x14ac:dyDescent="0.2">
      <c r="A14" s="58" t="s">
        <v>118</v>
      </c>
      <c r="B14" s="11">
        <f>[10]Abril!$F$5</f>
        <v>93</v>
      </c>
      <c r="C14" s="11">
        <f>[10]Abril!$F$6</f>
        <v>93</v>
      </c>
      <c r="D14" s="11">
        <f>[10]Abril!$F$7</f>
        <v>92</v>
      </c>
      <c r="E14" s="11">
        <f>[10]Abril!$F$8</f>
        <v>95</v>
      </c>
      <c r="F14" s="11">
        <f>[10]Abril!$F$9</f>
        <v>97</v>
      </c>
      <c r="G14" s="11">
        <f>[10]Abril!$F$10</f>
        <v>98</v>
      </c>
      <c r="H14" s="11">
        <f>[10]Abril!$F$11</f>
        <v>99</v>
      </c>
      <c r="I14" s="11">
        <f>[10]Abril!$F$12</f>
        <v>96</v>
      </c>
      <c r="J14" s="11">
        <f>[10]Abril!$F$13</f>
        <v>98</v>
      </c>
      <c r="K14" s="11">
        <f>[10]Abril!$F$14</f>
        <v>96</v>
      </c>
      <c r="L14" s="11">
        <f>[10]Abril!$F$15</f>
        <v>95</v>
      </c>
      <c r="M14" s="11">
        <f>[10]Abril!$F$16</f>
        <v>97</v>
      </c>
      <c r="N14" s="11">
        <f>[10]Abril!$F$17</f>
        <v>98</v>
      </c>
      <c r="O14" s="11">
        <f>[10]Abril!$F$18</f>
        <v>98</v>
      </c>
      <c r="P14" s="11">
        <f>[10]Abril!$F$19</f>
        <v>98</v>
      </c>
      <c r="Q14" s="11">
        <f>[10]Abril!$F$20</f>
        <v>98</v>
      </c>
      <c r="R14" s="11">
        <f>[10]Abril!$F$21</f>
        <v>98</v>
      </c>
      <c r="S14" s="11">
        <f>[10]Abril!$F$22</f>
        <v>97</v>
      </c>
      <c r="T14" s="11">
        <f>[10]Abril!$F$23</f>
        <v>96</v>
      </c>
      <c r="U14" s="11">
        <f>[10]Abril!$F$24</f>
        <v>93</v>
      </c>
      <c r="V14" s="11">
        <f>[10]Abril!$F$25</f>
        <v>90</v>
      </c>
      <c r="W14" s="11">
        <f>[10]Abril!$F$26</f>
        <v>97</v>
      </c>
      <c r="X14" s="11">
        <f>[10]Abril!$F$27</f>
        <v>99</v>
      </c>
      <c r="Y14" s="11">
        <f>[10]Abril!$F$28</f>
        <v>97</v>
      </c>
      <c r="Z14" s="11">
        <f>[10]Abril!$F$29</f>
        <v>96</v>
      </c>
      <c r="AA14" s="11">
        <f>[10]Abril!$F$30</f>
        <v>98</v>
      </c>
      <c r="AB14" s="11">
        <f>[10]Abril!$F$31</f>
        <v>95</v>
      </c>
      <c r="AC14" s="11">
        <f>[10]Abril!$F$32</f>
        <v>97</v>
      </c>
      <c r="AD14" s="11">
        <f>[10]Abril!$F$33</f>
        <v>99</v>
      </c>
      <c r="AE14" s="11">
        <f>[10]Abril!$F$34</f>
        <v>97</v>
      </c>
      <c r="AF14" s="15">
        <f t="shared" ref="AF14:AF15" si="1">MAX(B14:AE14)</f>
        <v>99</v>
      </c>
      <c r="AG14" s="94">
        <f t="shared" ref="AG14:AG15" si="2">AVERAGE(B14:AE14)</f>
        <v>96.333333333333329</v>
      </c>
    </row>
    <row r="15" spans="1:35" x14ac:dyDescent="0.2">
      <c r="A15" s="58" t="s">
        <v>121</v>
      </c>
      <c r="B15" s="11">
        <f>[11]Abril!$F$5</f>
        <v>93</v>
      </c>
      <c r="C15" s="11">
        <f>[11]Abril!$F$6</f>
        <v>95</v>
      </c>
      <c r="D15" s="11">
        <f>[11]Abril!$F$7</f>
        <v>97</v>
      </c>
      <c r="E15" s="11">
        <f>[11]Abril!$F$8</f>
        <v>93</v>
      </c>
      <c r="F15" s="11">
        <f>[11]Abril!$F$9</f>
        <v>97</v>
      </c>
      <c r="G15" s="11">
        <f>[11]Abril!$F$10</f>
        <v>97</v>
      </c>
      <c r="H15" s="11">
        <f>[11]Abril!$F$11</f>
        <v>94</v>
      </c>
      <c r="I15" s="11">
        <f>[11]Abril!$F$12</f>
        <v>97</v>
      </c>
      <c r="J15" s="11">
        <f>[11]Abril!$F$13</f>
        <v>98</v>
      </c>
      <c r="K15" s="11">
        <f>[11]Abril!$F$14</f>
        <v>93</v>
      </c>
      <c r="L15" s="11">
        <f>[11]Abril!$F$15</f>
        <v>90</v>
      </c>
      <c r="M15" s="11">
        <f>[11]Abril!$F$16</f>
        <v>97</v>
      </c>
      <c r="N15" s="11">
        <f>[11]Abril!$F$17</f>
        <v>92</v>
      </c>
      <c r="O15" s="11">
        <f>[11]Abril!$F$18</f>
        <v>98</v>
      </c>
      <c r="P15" s="11">
        <f>[11]Abril!$F$19</f>
        <v>96</v>
      </c>
      <c r="Q15" s="11">
        <f>[11]Abril!$F$20</f>
        <v>96</v>
      </c>
      <c r="R15" s="11">
        <f>[11]Abril!$F$21</f>
        <v>98</v>
      </c>
      <c r="S15" s="11">
        <f>[11]Abril!$F$22</f>
        <v>95</v>
      </c>
      <c r="T15" s="11">
        <f>[11]Abril!$F$23</f>
        <v>68</v>
      </c>
      <c r="U15" s="11">
        <f>[11]Abril!$F$24</f>
        <v>68</v>
      </c>
      <c r="V15" s="11">
        <f>[11]Abril!$F$25</f>
        <v>83</v>
      </c>
      <c r="W15" s="11">
        <f>[11]Abril!$F$26</f>
        <v>90</v>
      </c>
      <c r="X15" s="11">
        <f>[11]Abril!$F$27</f>
        <v>96</v>
      </c>
      <c r="Y15" s="11">
        <f>[11]Abril!$F$28</f>
        <v>92</v>
      </c>
      <c r="Z15" s="11">
        <f>[11]Abril!$F$29</f>
        <v>76</v>
      </c>
      <c r="AA15" s="11">
        <f>[11]Abril!$F$30</f>
        <v>94</v>
      </c>
      <c r="AB15" s="11">
        <f>[11]Abril!$F$31</f>
        <v>93</v>
      </c>
      <c r="AC15" s="11">
        <f>[11]Abril!$F$32</f>
        <v>96</v>
      </c>
      <c r="AD15" s="11">
        <f>[11]Abril!$F$33</f>
        <v>99</v>
      </c>
      <c r="AE15" s="11">
        <f>[11]Abril!$F$34</f>
        <v>86</v>
      </c>
      <c r="AF15" s="15">
        <f t="shared" si="1"/>
        <v>99</v>
      </c>
      <c r="AG15" s="94">
        <f t="shared" si="2"/>
        <v>91.9</v>
      </c>
      <c r="AI15" t="s">
        <v>47</v>
      </c>
    </row>
    <row r="16" spans="1:35" x14ac:dyDescent="0.2">
      <c r="A16" s="58" t="s">
        <v>168</v>
      </c>
      <c r="B16" s="11" t="str">
        <f>[12]Abril!$F$5</f>
        <v>*</v>
      </c>
      <c r="C16" s="11" t="str">
        <f>[12]Abril!$F$6</f>
        <v>*</v>
      </c>
      <c r="D16" s="11" t="str">
        <f>[12]Abril!$F$7</f>
        <v>*</v>
      </c>
      <c r="E16" s="11" t="str">
        <f>[12]Abril!$F$8</f>
        <v>*</v>
      </c>
      <c r="F16" s="11" t="str">
        <f>[12]Abril!$F$9</f>
        <v>*</v>
      </c>
      <c r="G16" s="11" t="str">
        <f>[12]Abril!$F$10</f>
        <v>*</v>
      </c>
      <c r="H16" s="11" t="str">
        <f>[12]Abril!$F$11</f>
        <v>*</v>
      </c>
      <c r="I16" s="11" t="str">
        <f>[12]Abril!$F$12</f>
        <v>*</v>
      </c>
      <c r="J16" s="11" t="str">
        <f>[12]Abril!$F$13</f>
        <v>*</v>
      </c>
      <c r="K16" s="11" t="str">
        <f>[12]Abril!$F$14</f>
        <v>*</v>
      </c>
      <c r="L16" s="11" t="str">
        <f>[12]Abril!$F$15</f>
        <v>*</v>
      </c>
      <c r="M16" s="11" t="str">
        <f>[12]Abril!$F$16</f>
        <v>*</v>
      </c>
      <c r="N16" s="11" t="str">
        <f>[12]Abril!$F$17</f>
        <v>*</v>
      </c>
      <c r="O16" s="11" t="str">
        <f>[12]Abril!$F$18</f>
        <v>*</v>
      </c>
      <c r="P16" s="11" t="str">
        <f>[12]Abril!$F$19</f>
        <v>*</v>
      </c>
      <c r="Q16" s="11" t="str">
        <f>[12]Abril!$F$20</f>
        <v>*</v>
      </c>
      <c r="R16" s="11" t="str">
        <f>[12]Abril!$F$21</f>
        <v>*</v>
      </c>
      <c r="S16" s="11" t="str">
        <f>[12]Abril!$F$22</f>
        <v>*</v>
      </c>
      <c r="T16" s="11" t="str">
        <f>[12]Abril!$F$23</f>
        <v>*</v>
      </c>
      <c r="U16" s="11" t="str">
        <f>[12]Abril!$F$24</f>
        <v>*</v>
      </c>
      <c r="V16" s="11" t="str">
        <f>[12]Abril!$F$25</f>
        <v>*</v>
      </c>
      <c r="W16" s="11" t="str">
        <f>[12]Abril!$F$26</f>
        <v>*</v>
      </c>
      <c r="X16" s="11" t="str">
        <f>[12]Abril!$F$27</f>
        <v>*</v>
      </c>
      <c r="Y16" s="11" t="str">
        <f>[12]Abril!$F$28</f>
        <v>*</v>
      </c>
      <c r="Z16" s="11" t="str">
        <f>[12]Abril!$F$29</f>
        <v>*</v>
      </c>
      <c r="AA16" s="11" t="str">
        <f>[12]Abril!$F$30</f>
        <v>*</v>
      </c>
      <c r="AB16" s="11" t="str">
        <f>[12]Abril!$F$31</f>
        <v>*</v>
      </c>
      <c r="AC16" s="11" t="str">
        <f>[12]Abril!$F$32</f>
        <v>*</v>
      </c>
      <c r="AD16" s="11" t="str">
        <f>[12]Abril!$F$33</f>
        <v>*</v>
      </c>
      <c r="AE16" s="11" t="str">
        <f>[12]Abril!$F$34</f>
        <v>*</v>
      </c>
      <c r="AF16" s="15" t="s">
        <v>226</v>
      </c>
      <c r="AG16" s="94" t="s">
        <v>226</v>
      </c>
    </row>
    <row r="17" spans="1:36" x14ac:dyDescent="0.2">
      <c r="A17" s="58" t="s">
        <v>2</v>
      </c>
      <c r="B17" s="11">
        <f>[13]Abril!$F$5</f>
        <v>74</v>
      </c>
      <c r="C17" s="11">
        <f>[13]Abril!$F$6</f>
        <v>78</v>
      </c>
      <c r="D17" s="11">
        <f>[13]Abril!$F$7</f>
        <v>96</v>
      </c>
      <c r="E17" s="11">
        <f>[13]Abril!$F$8</f>
        <v>92</v>
      </c>
      <c r="F17" s="11">
        <f>[13]Abril!$F$9</f>
        <v>98</v>
      </c>
      <c r="G17" s="11">
        <f>[13]Abril!$F$10</f>
        <v>98</v>
      </c>
      <c r="H17" s="11">
        <f>[13]Abril!$F$11</f>
        <v>98</v>
      </c>
      <c r="I17" s="11">
        <f>[13]Abril!$F$12</f>
        <v>92</v>
      </c>
      <c r="J17" s="11">
        <f>[13]Abril!$F$13</f>
        <v>88</v>
      </c>
      <c r="K17" s="11">
        <f>[13]Abril!$F$14</f>
        <v>89</v>
      </c>
      <c r="L17" s="11">
        <f>[13]Abril!$F$15</f>
        <v>81</v>
      </c>
      <c r="M17" s="11">
        <f>[13]Abril!$F$16</f>
        <v>88</v>
      </c>
      <c r="N17" s="11">
        <f>[13]Abril!$F$17</f>
        <v>92</v>
      </c>
      <c r="O17" s="11">
        <f>[13]Abril!$F$18</f>
        <v>94</v>
      </c>
      <c r="P17" s="11">
        <f>[13]Abril!$F$19</f>
        <v>93</v>
      </c>
      <c r="Q17" s="11">
        <f>[13]Abril!$F$20</f>
        <v>95</v>
      </c>
      <c r="R17" s="11">
        <f>[13]Abril!$F$21</f>
        <v>95</v>
      </c>
      <c r="S17" s="11">
        <f>[13]Abril!$F$22</f>
        <v>82</v>
      </c>
      <c r="T17" s="11">
        <f>[13]Abril!$F$23</f>
        <v>88</v>
      </c>
      <c r="U17" s="11">
        <f>[13]Abril!$F$24</f>
        <v>86</v>
      </c>
      <c r="V17" s="11">
        <f>[13]Abril!$F$25</f>
        <v>87</v>
      </c>
      <c r="W17" s="11">
        <f>[13]Abril!$F$26</f>
        <v>97</v>
      </c>
      <c r="X17" s="11">
        <f>[13]Abril!$F$27</f>
        <v>96</v>
      </c>
      <c r="Y17" s="11">
        <f>[13]Abril!$F$28</f>
        <v>91</v>
      </c>
      <c r="Z17" s="11">
        <f>[13]Abril!$F$29</f>
        <v>90</v>
      </c>
      <c r="AA17" s="11">
        <f>[13]Abril!$F$30</f>
        <v>87</v>
      </c>
      <c r="AB17" s="11">
        <f>[13]Abril!$F$31</f>
        <v>85</v>
      </c>
      <c r="AC17" s="11">
        <f>[13]Abril!$F$32</f>
        <v>96</v>
      </c>
      <c r="AD17" s="11">
        <f>[13]Abril!$F$33</f>
        <v>96</v>
      </c>
      <c r="AE17" s="11">
        <f>[13]Abril!$F$34</f>
        <v>88</v>
      </c>
      <c r="AF17" s="15">
        <f t="shared" ref="AF17:AF49" si="3">MAX(B17:AE17)</f>
        <v>98</v>
      </c>
      <c r="AG17" s="94">
        <f t="shared" ref="AG17:AG49" si="4">AVERAGE(B17:AE17)</f>
        <v>90.333333333333329</v>
      </c>
      <c r="AI17" s="12" t="s">
        <v>47</v>
      </c>
    </row>
    <row r="18" spans="1:36" x14ac:dyDescent="0.2">
      <c r="A18" s="58" t="s">
        <v>3</v>
      </c>
      <c r="B18" s="11">
        <f>[14]Abril!$F$5</f>
        <v>90</v>
      </c>
      <c r="C18" s="11">
        <f>[14]Abril!$F$6</f>
        <v>89</v>
      </c>
      <c r="D18" s="11">
        <f>[14]Abril!$F$7</f>
        <v>98</v>
      </c>
      <c r="E18" s="11">
        <f>[14]Abril!$F$8</f>
        <v>100</v>
      </c>
      <c r="F18" s="11">
        <f>[14]Abril!$F$9</f>
        <v>96</v>
      </c>
      <c r="G18" s="11">
        <f>[14]Abril!$F$10</f>
        <v>100</v>
      </c>
      <c r="H18" s="11">
        <f>[14]Abril!$F$11</f>
        <v>98</v>
      </c>
      <c r="I18" s="11">
        <f>[14]Abril!$F$12</f>
        <v>100</v>
      </c>
      <c r="J18" s="11">
        <f>[14]Abril!$F$13</f>
        <v>100</v>
      </c>
      <c r="K18" s="11">
        <f>[14]Abril!$F$14</f>
        <v>91</v>
      </c>
      <c r="L18" s="11">
        <f>[14]Abril!$F$15</f>
        <v>91</v>
      </c>
      <c r="M18" s="11">
        <f>[14]Abril!$F$16</f>
        <v>99</v>
      </c>
      <c r="N18" s="11">
        <f>[14]Abril!$F$17</f>
        <v>100</v>
      </c>
      <c r="O18" s="11">
        <f>[14]Abril!$F$18</f>
        <v>97</v>
      </c>
      <c r="P18" s="11">
        <f>[14]Abril!$F$19</f>
        <v>100</v>
      </c>
      <c r="Q18" s="11">
        <f>[14]Abril!$F$20</f>
        <v>97</v>
      </c>
      <c r="R18" s="11">
        <f>[14]Abril!$F$21</f>
        <v>98</v>
      </c>
      <c r="S18" s="11">
        <f>[14]Abril!$F$22</f>
        <v>98</v>
      </c>
      <c r="T18" s="11">
        <f>[14]Abril!$F$23</f>
        <v>93</v>
      </c>
      <c r="U18" s="11">
        <f>[14]Abril!$F$24</f>
        <v>88</v>
      </c>
      <c r="V18" s="11">
        <f>[14]Abril!$F$25</f>
        <v>92</v>
      </c>
      <c r="W18" s="11">
        <f>[14]Abril!$F$26</f>
        <v>97</v>
      </c>
      <c r="X18" s="11">
        <f>[14]Abril!$F$27</f>
        <v>100</v>
      </c>
      <c r="Y18" s="11">
        <f>[14]Abril!$F$28</f>
        <v>97</v>
      </c>
      <c r="Z18" s="11">
        <f>[14]Abril!$F$29</f>
        <v>98</v>
      </c>
      <c r="AA18" s="11">
        <f>[14]Abril!$F$30</f>
        <v>95</v>
      </c>
      <c r="AB18" s="11">
        <f>[14]Abril!$F$31</f>
        <v>92</v>
      </c>
      <c r="AC18" s="11">
        <f>[14]Abril!$F$32</f>
        <v>98</v>
      </c>
      <c r="AD18" s="11">
        <f>[14]Abril!$F$33</f>
        <v>100</v>
      </c>
      <c r="AE18" s="11">
        <f>[14]Abril!$F$34</f>
        <v>99</v>
      </c>
      <c r="AF18" s="15">
        <f t="shared" si="3"/>
        <v>100</v>
      </c>
      <c r="AG18" s="94">
        <f t="shared" si="4"/>
        <v>96.36666666666666</v>
      </c>
      <c r="AH18" s="12" t="s">
        <v>47</v>
      </c>
      <c r="AI18" s="12" t="s">
        <v>47</v>
      </c>
    </row>
    <row r="19" spans="1:36" x14ac:dyDescent="0.2">
      <c r="A19" s="58" t="s">
        <v>4</v>
      </c>
      <c r="B19" s="11">
        <f>[15]Abril!$F$5</f>
        <v>69</v>
      </c>
      <c r="C19" s="11">
        <f>[15]Abril!$F$6</f>
        <v>78</v>
      </c>
      <c r="D19" s="11">
        <f>[15]Abril!$F$7</f>
        <v>92</v>
      </c>
      <c r="E19" s="11">
        <f>[15]Abril!$F$8</f>
        <v>95</v>
      </c>
      <c r="F19" s="11">
        <f>[15]Abril!$F$9</f>
        <v>93</v>
      </c>
      <c r="G19" s="11">
        <f>[15]Abril!$F$10</f>
        <v>95</v>
      </c>
      <c r="H19" s="11">
        <f>[15]Abril!$F$11</f>
        <v>95</v>
      </c>
      <c r="I19" s="11">
        <f>[15]Abril!$F$12</f>
        <v>95</v>
      </c>
      <c r="J19" s="11">
        <f>[15]Abril!$F$13</f>
        <v>94</v>
      </c>
      <c r="K19" s="11">
        <f>[15]Abril!$F$14</f>
        <v>94</v>
      </c>
      <c r="L19" s="11">
        <f>[15]Abril!$F$15</f>
        <v>92</v>
      </c>
      <c r="M19" s="11">
        <f>[15]Abril!$F$16</f>
        <v>94</v>
      </c>
      <c r="N19" s="11">
        <f>[15]Abril!$F$17</f>
        <v>95</v>
      </c>
      <c r="O19" s="11">
        <f>[15]Abril!$F$18</f>
        <v>93</v>
      </c>
      <c r="P19" s="11">
        <f>[15]Abril!$F$19</f>
        <v>95</v>
      </c>
      <c r="Q19" s="11">
        <f>[15]Abril!$F$20</f>
        <v>94</v>
      </c>
      <c r="R19" s="11">
        <f>[15]Abril!$F$21</f>
        <v>93</v>
      </c>
      <c r="S19" s="11">
        <f>[15]Abril!$F$22</f>
        <v>91</v>
      </c>
      <c r="T19" s="11">
        <f>[15]Abril!$F$23</f>
        <v>83</v>
      </c>
      <c r="U19" s="11">
        <f>[15]Abril!$F$24</f>
        <v>78</v>
      </c>
      <c r="V19" s="11">
        <f>[15]Abril!$F$25</f>
        <v>82</v>
      </c>
      <c r="W19" s="11">
        <f>[15]Abril!$F$26</f>
        <v>95</v>
      </c>
      <c r="X19" s="11">
        <f>[15]Abril!$F$27</f>
        <v>93</v>
      </c>
      <c r="Y19" s="11">
        <f>[15]Abril!$F$28</f>
        <v>88</v>
      </c>
      <c r="Z19" s="11">
        <f>[15]Abril!$F$29</f>
        <v>88</v>
      </c>
      <c r="AA19" s="11">
        <f>[15]Abril!$F$30</f>
        <v>84</v>
      </c>
      <c r="AB19" s="11">
        <f>[15]Abril!$F$31</f>
        <v>85</v>
      </c>
      <c r="AC19" s="11">
        <f>[15]Abril!$F$32</f>
        <v>94</v>
      </c>
      <c r="AD19" s="11">
        <f>[15]Abril!$F$33</f>
        <v>95</v>
      </c>
      <c r="AE19" s="11">
        <f>[15]Abril!$F$34</f>
        <v>91</v>
      </c>
      <c r="AF19" s="15">
        <f t="shared" si="3"/>
        <v>95</v>
      </c>
      <c r="AG19" s="94">
        <f t="shared" si="4"/>
        <v>90.1</v>
      </c>
      <c r="AI19" t="s">
        <v>47</v>
      </c>
    </row>
    <row r="20" spans="1:36" x14ac:dyDescent="0.2">
      <c r="A20" s="58" t="s">
        <v>5</v>
      </c>
      <c r="B20" s="11">
        <f>[16]Abril!$F$5</f>
        <v>90</v>
      </c>
      <c r="C20" s="11">
        <f>[16]Abril!$F$6</f>
        <v>89</v>
      </c>
      <c r="D20" s="11">
        <f>[16]Abril!$F$7</f>
        <v>93</v>
      </c>
      <c r="E20" s="11">
        <f>[16]Abril!$F$8</f>
        <v>92</v>
      </c>
      <c r="F20" s="11">
        <f>[16]Abril!$F$9</f>
        <v>90</v>
      </c>
      <c r="G20" s="11">
        <f>[16]Abril!$F$10</f>
        <v>90</v>
      </c>
      <c r="H20" s="11">
        <f>[16]Abril!$F$11</f>
        <v>86</v>
      </c>
      <c r="I20" s="11">
        <f>[16]Abril!$F$12</f>
        <v>85</v>
      </c>
      <c r="J20" s="11">
        <f>[16]Abril!$F$13</f>
        <v>92</v>
      </c>
      <c r="K20" s="11">
        <f>[16]Abril!$F$14</f>
        <v>90</v>
      </c>
      <c r="L20" s="11">
        <f>[16]Abril!$F$15</f>
        <v>84</v>
      </c>
      <c r="M20" s="11">
        <f>[16]Abril!$F$16</f>
        <v>93</v>
      </c>
      <c r="N20" s="11">
        <f>[16]Abril!$F$17</f>
        <v>92</v>
      </c>
      <c r="O20" s="11">
        <f>[16]Abril!$F$18</f>
        <v>90</v>
      </c>
      <c r="P20" s="11">
        <f>[16]Abril!$F$19</f>
        <v>86</v>
      </c>
      <c r="Q20" s="11">
        <f>[16]Abril!$F$20</f>
        <v>91</v>
      </c>
      <c r="R20" s="11">
        <f>[16]Abril!$F$21</f>
        <v>91</v>
      </c>
      <c r="S20" s="11">
        <f>[16]Abril!$F$22</f>
        <v>93</v>
      </c>
      <c r="T20" s="11">
        <f>[16]Abril!$F$23</f>
        <v>87</v>
      </c>
      <c r="U20" s="11">
        <f>[16]Abril!$F$24</f>
        <v>86</v>
      </c>
      <c r="V20" s="11">
        <f>[16]Abril!$F$25</f>
        <v>91</v>
      </c>
      <c r="W20" s="11">
        <f>[16]Abril!$F$26</f>
        <v>93</v>
      </c>
      <c r="X20" s="11">
        <f>[16]Abril!$F$27</f>
        <v>92</v>
      </c>
      <c r="Y20" s="11">
        <f>[16]Abril!$F$28</f>
        <v>90</v>
      </c>
      <c r="Z20" s="11">
        <f>[16]Abril!$F$29</f>
        <v>93</v>
      </c>
      <c r="AA20" s="11">
        <f>[16]Abril!$F$30</f>
        <v>90</v>
      </c>
      <c r="AB20" s="11">
        <f>[16]Abril!$F$31</f>
        <v>92</v>
      </c>
      <c r="AC20" s="11">
        <f>[16]Abril!$F$32</f>
        <v>88</v>
      </c>
      <c r="AD20" s="11">
        <f>[16]Abril!$F$33</f>
        <v>92</v>
      </c>
      <c r="AE20" s="11">
        <f>[16]Abril!$F$34</f>
        <v>93</v>
      </c>
      <c r="AF20" s="15">
        <f t="shared" si="3"/>
        <v>93</v>
      </c>
      <c r="AG20" s="94">
        <f t="shared" si="4"/>
        <v>90.13333333333334</v>
      </c>
      <c r="AH20" s="12" t="s">
        <v>47</v>
      </c>
    </row>
    <row r="21" spans="1:36" x14ac:dyDescent="0.2">
      <c r="A21" s="58" t="s">
        <v>43</v>
      </c>
      <c r="B21" s="11">
        <f>[17]Abril!$F$5</f>
        <v>89</v>
      </c>
      <c r="C21" s="11">
        <f>[17]Abril!$F$6</f>
        <v>90</v>
      </c>
      <c r="D21" s="11">
        <f>[17]Abril!$F$7</f>
        <v>97</v>
      </c>
      <c r="E21" s="11">
        <f>[17]Abril!$F$8</f>
        <v>98</v>
      </c>
      <c r="F21" s="11">
        <f>[17]Abril!$F$9</f>
        <v>93</v>
      </c>
      <c r="G21" s="11">
        <f>[17]Abril!$F$10</f>
        <v>98</v>
      </c>
      <c r="H21" s="11">
        <f>[17]Abril!$F$11</f>
        <v>99</v>
      </c>
      <c r="I21" s="11">
        <f>[17]Abril!$F$12</f>
        <v>99</v>
      </c>
      <c r="J21" s="11">
        <f>[17]Abril!$F$13</f>
        <v>99</v>
      </c>
      <c r="K21" s="11">
        <f>[17]Abril!$F$14</f>
        <v>98</v>
      </c>
      <c r="L21" s="11">
        <f>[17]Abril!$F$15</f>
        <v>98</v>
      </c>
      <c r="M21" s="11">
        <f>[17]Abril!$F$16</f>
        <v>98</v>
      </c>
      <c r="N21" s="11">
        <f>[17]Abril!$F$17</f>
        <v>99</v>
      </c>
      <c r="O21" s="11">
        <f>[17]Abril!$F$18</f>
        <v>99</v>
      </c>
      <c r="P21" s="11">
        <f>[17]Abril!$F$19</f>
        <v>99</v>
      </c>
      <c r="Q21" s="11">
        <f>[17]Abril!$F$20</f>
        <v>99</v>
      </c>
      <c r="R21" s="11">
        <f>[17]Abril!$F$21</f>
        <v>99</v>
      </c>
      <c r="S21" s="11">
        <f>[17]Abril!$F$22</f>
        <v>97</v>
      </c>
      <c r="T21" s="11">
        <f>[17]Abril!$F$23</f>
        <v>98</v>
      </c>
      <c r="U21" s="11">
        <f>[17]Abril!$F$24</f>
        <v>95</v>
      </c>
      <c r="V21" s="11">
        <f>[17]Abril!$F$25</f>
        <v>93</v>
      </c>
      <c r="W21" s="11">
        <f>[17]Abril!$F$26</f>
        <v>99</v>
      </c>
      <c r="X21" s="11">
        <f>[17]Abril!$F$27</f>
        <v>96</v>
      </c>
      <c r="Y21" s="11">
        <f>[17]Abril!$F$28</f>
        <v>93</v>
      </c>
      <c r="Z21" s="11">
        <f>[17]Abril!$F$29</f>
        <v>98</v>
      </c>
      <c r="AA21" s="11">
        <f>[17]Abril!$F$30</f>
        <v>96</v>
      </c>
      <c r="AB21" s="11">
        <f>[17]Abril!$F$31</f>
        <v>91</v>
      </c>
      <c r="AC21" s="11">
        <f>[17]Abril!$F$32</f>
        <v>98</v>
      </c>
      <c r="AD21" s="11">
        <f>[17]Abril!$F$33</f>
        <v>99</v>
      </c>
      <c r="AE21" s="11">
        <f>[17]Abril!$F$34</f>
        <v>95</v>
      </c>
      <c r="AF21" s="15">
        <f t="shared" si="3"/>
        <v>99</v>
      </c>
      <c r="AG21" s="94">
        <f t="shared" si="4"/>
        <v>96.63333333333334</v>
      </c>
    </row>
    <row r="22" spans="1:36" x14ac:dyDescent="0.2">
      <c r="A22" s="58" t="s">
        <v>6</v>
      </c>
      <c r="B22" s="11">
        <f>[18]Abril!$F$5</f>
        <v>88</v>
      </c>
      <c r="C22" s="11">
        <f>[18]Abril!$F$6</f>
        <v>87</v>
      </c>
      <c r="D22" s="11">
        <f>[18]Abril!$F$7</f>
        <v>87</v>
      </c>
      <c r="E22" s="11">
        <f>[18]Abril!$F$8</f>
        <v>90</v>
      </c>
      <c r="F22" s="11">
        <f>[18]Abril!$F$9</f>
        <v>88</v>
      </c>
      <c r="G22" s="11">
        <f>[18]Abril!$F$10</f>
        <v>89</v>
      </c>
      <c r="H22" s="11">
        <f>[18]Abril!$F$11</f>
        <v>88</v>
      </c>
      <c r="I22" s="11">
        <f>[18]Abril!$F$12</f>
        <v>89</v>
      </c>
      <c r="J22" s="11">
        <f>[18]Abril!$F$13</f>
        <v>86</v>
      </c>
      <c r="K22" s="11">
        <f>[18]Abril!$F$14</f>
        <v>88</v>
      </c>
      <c r="L22" s="11">
        <f>[18]Abril!$F$15</f>
        <v>89</v>
      </c>
      <c r="M22" s="11">
        <f>[18]Abril!$F$16</f>
        <v>90</v>
      </c>
      <c r="N22" s="11">
        <f>[18]Abril!$F$17</f>
        <v>89</v>
      </c>
      <c r="O22" s="11">
        <f>[18]Abril!$F$18</f>
        <v>89</v>
      </c>
      <c r="P22" s="11">
        <f>[18]Abril!$F$19</f>
        <v>88</v>
      </c>
      <c r="Q22" s="11">
        <f>[18]Abril!$F$20</f>
        <v>89</v>
      </c>
      <c r="R22" s="11">
        <f>[18]Abril!$F$21</f>
        <v>90</v>
      </c>
      <c r="S22" s="11">
        <f>[18]Abril!$F$22</f>
        <v>89</v>
      </c>
      <c r="T22" s="11">
        <f>[18]Abril!$F$23</f>
        <v>88</v>
      </c>
      <c r="U22" s="11">
        <f>[18]Abril!$F$24</f>
        <v>88</v>
      </c>
      <c r="V22" s="11">
        <f>[18]Abril!$F$25</f>
        <v>88</v>
      </c>
      <c r="W22" s="11">
        <f>[18]Abril!$F$26</f>
        <v>89</v>
      </c>
      <c r="X22" s="11">
        <f>[18]Abril!$F$27</f>
        <v>92</v>
      </c>
      <c r="Y22" s="11">
        <f>[18]Abril!$F$28</f>
        <v>89</v>
      </c>
      <c r="Z22" s="11">
        <f>[18]Abril!$F$29</f>
        <v>88</v>
      </c>
      <c r="AA22" s="11">
        <f>[18]Abril!$F$30</f>
        <v>89</v>
      </c>
      <c r="AB22" s="11">
        <f>[18]Abril!$F$31</f>
        <v>89</v>
      </c>
      <c r="AC22" s="11">
        <f>[18]Abril!$F$32</f>
        <v>88</v>
      </c>
      <c r="AD22" s="11">
        <f>[18]Abril!$F$33</f>
        <v>90</v>
      </c>
      <c r="AE22" s="11">
        <f>[18]Abril!$F$34</f>
        <v>90</v>
      </c>
      <c r="AF22" s="15">
        <f t="shared" si="3"/>
        <v>92</v>
      </c>
      <c r="AG22" s="94">
        <f t="shared" si="4"/>
        <v>88.7</v>
      </c>
    </row>
    <row r="23" spans="1:36" x14ac:dyDescent="0.2">
      <c r="A23" s="58" t="s">
        <v>7</v>
      </c>
      <c r="B23" s="11">
        <f>[19]Abril!$F$5</f>
        <v>86</v>
      </c>
      <c r="C23" s="11">
        <f>[19]Abril!$F$6</f>
        <v>95</v>
      </c>
      <c r="D23" s="11">
        <f>[19]Abril!$F$7</f>
        <v>96</v>
      </c>
      <c r="E23" s="11">
        <f>[19]Abril!$F$8</f>
        <v>96</v>
      </c>
      <c r="F23" s="11">
        <f>[19]Abril!$F$9</f>
        <v>96</v>
      </c>
      <c r="G23" s="11">
        <f>[19]Abril!$F$10</f>
        <v>98</v>
      </c>
      <c r="H23" s="11">
        <f>[19]Abril!$F$11</f>
        <v>96</v>
      </c>
      <c r="I23" s="11">
        <f>[19]Abril!$F$12</f>
        <v>96</v>
      </c>
      <c r="J23" s="11">
        <f>[19]Abril!$F$13</f>
        <v>98</v>
      </c>
      <c r="K23" s="11">
        <f>[19]Abril!$F$14</f>
        <v>95</v>
      </c>
      <c r="L23" s="11">
        <f>[19]Abril!$F$15</f>
        <v>85</v>
      </c>
      <c r="M23" s="11">
        <f>[19]Abril!$F$16</f>
        <v>94</v>
      </c>
      <c r="N23" s="11">
        <f>[19]Abril!$F$17</f>
        <v>90</v>
      </c>
      <c r="O23" s="11">
        <f>[19]Abril!$F$18</f>
        <v>97</v>
      </c>
      <c r="P23" s="11">
        <f>[19]Abril!$F$19</f>
        <v>96</v>
      </c>
      <c r="Q23" s="11">
        <f>[19]Abril!$F$20</f>
        <v>88</v>
      </c>
      <c r="R23" s="11">
        <f>[19]Abril!$F$21</f>
        <v>96</v>
      </c>
      <c r="S23" s="11">
        <f>[19]Abril!$F$22</f>
        <v>89</v>
      </c>
      <c r="T23" s="11">
        <f>[19]Abril!$F$23</f>
        <v>78</v>
      </c>
      <c r="U23" s="11">
        <f>[19]Abril!$F$24</f>
        <v>85</v>
      </c>
      <c r="V23" s="11">
        <f>[19]Abril!$F$25</f>
        <v>94</v>
      </c>
      <c r="W23" s="11">
        <f>[19]Abril!$F$26</f>
        <v>97</v>
      </c>
      <c r="X23" s="11">
        <f>[19]Abril!$F$27</f>
        <v>92</v>
      </c>
      <c r="Y23" s="11">
        <f>[19]Abril!$F$28</f>
        <v>91</v>
      </c>
      <c r="Z23" s="11">
        <f>[19]Abril!$F$29</f>
        <v>89</v>
      </c>
      <c r="AA23" s="11">
        <f>[19]Abril!$F$30</f>
        <v>90</v>
      </c>
      <c r="AB23" s="11">
        <f>[19]Abril!$F$31</f>
        <v>95</v>
      </c>
      <c r="AC23" s="11">
        <f>[19]Abril!$F$32</f>
        <v>97</v>
      </c>
      <c r="AD23" s="11">
        <f>[19]Abril!$F$33</f>
        <v>98</v>
      </c>
      <c r="AE23" s="11">
        <f>[19]Abril!$F$34</f>
        <v>94</v>
      </c>
      <c r="AF23" s="15">
        <f t="shared" si="3"/>
        <v>98</v>
      </c>
      <c r="AG23" s="94">
        <f t="shared" si="4"/>
        <v>92.9</v>
      </c>
      <c r="AI23" t="s">
        <v>47</v>
      </c>
    </row>
    <row r="24" spans="1:36" x14ac:dyDescent="0.2">
      <c r="A24" s="58" t="s">
        <v>169</v>
      </c>
      <c r="B24" s="11" t="str">
        <f>[20]Abril!$F$5</f>
        <v>*</v>
      </c>
      <c r="C24" s="11" t="str">
        <f>[20]Abril!$F$6</f>
        <v>*</v>
      </c>
      <c r="D24" s="11" t="str">
        <f>[20]Abril!$F$7</f>
        <v>*</v>
      </c>
      <c r="E24" s="11" t="str">
        <f>[20]Abril!$F$8</f>
        <v>*</v>
      </c>
      <c r="F24" s="11" t="str">
        <f>[20]Abril!$F$9</f>
        <v>*</v>
      </c>
      <c r="G24" s="11" t="str">
        <f>[20]Abril!$F$10</f>
        <v>*</v>
      </c>
      <c r="H24" s="11" t="str">
        <f>[20]Abril!$F$11</f>
        <v>*</v>
      </c>
      <c r="I24" s="11" t="str">
        <f>[20]Abril!$F$12</f>
        <v>*</v>
      </c>
      <c r="J24" s="11" t="str">
        <f>[20]Abril!$F$13</f>
        <v>*</v>
      </c>
      <c r="K24" s="11" t="str">
        <f>[20]Abril!$F$14</f>
        <v>*</v>
      </c>
      <c r="L24" s="11" t="str">
        <f>[20]Abril!$F$15</f>
        <v>*</v>
      </c>
      <c r="M24" s="11" t="str">
        <f>[20]Abril!$F$16</f>
        <v>*</v>
      </c>
      <c r="N24" s="11" t="str">
        <f>[20]Abril!$F$17</f>
        <v>*</v>
      </c>
      <c r="O24" s="11" t="str">
        <f>[20]Abril!$F$18</f>
        <v>*</v>
      </c>
      <c r="P24" s="11" t="str">
        <f>[20]Abril!$F$19</f>
        <v>*</v>
      </c>
      <c r="Q24" s="11" t="str">
        <f>[20]Abril!$F$20</f>
        <v>*</v>
      </c>
      <c r="R24" s="11" t="str">
        <f>[20]Abril!$F$21</f>
        <v>*</v>
      </c>
      <c r="S24" s="11" t="str">
        <f>[20]Abril!$F$22</f>
        <v>*</v>
      </c>
      <c r="T24" s="11" t="str">
        <f>[20]Abril!$F$23</f>
        <v>*</v>
      </c>
      <c r="U24" s="11" t="str">
        <f>[20]Abril!$F$24</f>
        <v>*</v>
      </c>
      <c r="V24" s="11" t="str">
        <f>[20]Abril!$F$25</f>
        <v>*</v>
      </c>
      <c r="W24" s="11" t="str">
        <f>[20]Abril!$F$26</f>
        <v>*</v>
      </c>
      <c r="X24" s="11" t="str">
        <f>[20]Abril!$F$27</f>
        <v>*</v>
      </c>
      <c r="Y24" s="11" t="str">
        <f>[20]Abril!$F$28</f>
        <v>*</v>
      </c>
      <c r="Z24" s="11" t="str">
        <f>[20]Abril!$F$29</f>
        <v>*</v>
      </c>
      <c r="AA24" s="11" t="str">
        <f>[20]Abril!$F$30</f>
        <v>*</v>
      </c>
      <c r="AB24" s="11" t="str">
        <f>[20]Abril!$F$31</f>
        <v>*</v>
      </c>
      <c r="AC24" s="11" t="str">
        <f>[20]Abril!$F$32</f>
        <v>*</v>
      </c>
      <c r="AD24" s="11" t="str">
        <f>[20]Abril!$F$33</f>
        <v>*</v>
      </c>
      <c r="AE24" s="11" t="str">
        <f>[20]Abril!$F$34</f>
        <v>*</v>
      </c>
      <c r="AF24" s="15" t="s">
        <v>226</v>
      </c>
      <c r="AG24" s="94" t="s">
        <v>226</v>
      </c>
    </row>
    <row r="25" spans="1:36" x14ac:dyDescent="0.2">
      <c r="A25" s="58" t="s">
        <v>170</v>
      </c>
      <c r="B25" s="11">
        <f>[21]Abril!$F$5</f>
        <v>97</v>
      </c>
      <c r="C25" s="11">
        <f>[21]Abril!$F$6</f>
        <v>96</v>
      </c>
      <c r="D25" s="11">
        <f>[21]Abril!$F$7</f>
        <v>96</v>
      </c>
      <c r="E25" s="11">
        <f>[21]Abril!$F$8</f>
        <v>97</v>
      </c>
      <c r="F25" s="11">
        <f>[21]Abril!$F$9</f>
        <v>98</v>
      </c>
      <c r="G25" s="11">
        <f>[21]Abril!$F$10</f>
        <v>96</v>
      </c>
      <c r="H25" s="11">
        <f>[21]Abril!$F$11</f>
        <v>96</v>
      </c>
      <c r="I25" s="11">
        <f>[21]Abril!$F$12</f>
        <v>99</v>
      </c>
      <c r="J25" s="11">
        <f>[21]Abril!$F$13</f>
        <v>99</v>
      </c>
      <c r="K25" s="11">
        <f>[21]Abril!$F$14</f>
        <v>98</v>
      </c>
      <c r="L25" s="11">
        <f>[21]Abril!$F$15</f>
        <v>98</v>
      </c>
      <c r="M25" s="11">
        <f>[21]Abril!$F$16</f>
        <v>98</v>
      </c>
      <c r="N25" s="11">
        <f>[21]Abril!$F$17</f>
        <v>97</v>
      </c>
      <c r="O25" s="11">
        <f>[21]Abril!$F$18</f>
        <v>96</v>
      </c>
      <c r="P25" s="11">
        <f>[21]Abril!$F$19</f>
        <v>96</v>
      </c>
      <c r="Q25" s="11">
        <f>[21]Abril!$F$20</f>
        <v>98</v>
      </c>
      <c r="R25" s="11">
        <f>[21]Abril!$F$21</f>
        <v>98</v>
      </c>
      <c r="S25" s="11">
        <f>[21]Abril!$F$22</f>
        <v>98</v>
      </c>
      <c r="T25" s="11">
        <f>[21]Abril!$F$23</f>
        <v>96</v>
      </c>
      <c r="U25" s="11">
        <f>[21]Abril!$F$24</f>
        <v>94</v>
      </c>
      <c r="V25" s="11">
        <f>[21]Abril!$F$25</f>
        <v>96</v>
      </c>
      <c r="W25" s="11">
        <f>[21]Abril!$F$26</f>
        <v>97</v>
      </c>
      <c r="X25" s="11">
        <f>[21]Abril!$F$27</f>
        <v>98</v>
      </c>
      <c r="Y25" s="11">
        <f>[21]Abril!$F$28</f>
        <v>96</v>
      </c>
      <c r="Z25" s="11">
        <f>[21]Abril!$F$29</f>
        <v>96</v>
      </c>
      <c r="AA25" s="11">
        <f>[21]Abril!$F$30</f>
        <v>97</v>
      </c>
      <c r="AB25" s="11">
        <f>[21]Abril!$F$31</f>
        <v>97</v>
      </c>
      <c r="AC25" s="11">
        <f>[21]Abril!$F$32</f>
        <v>98</v>
      </c>
      <c r="AD25" s="11">
        <f>[21]Abril!$F$33</f>
        <v>98</v>
      </c>
      <c r="AE25" s="11">
        <f>[21]Abril!$F$34</f>
        <v>97</v>
      </c>
      <c r="AF25" s="15">
        <f t="shared" ref="AF25:AF26" si="5">MAX(B25:AE25)</f>
        <v>99</v>
      </c>
      <c r="AG25" s="94">
        <f t="shared" ref="AG25:AG26" si="6">AVERAGE(B25:AE25)</f>
        <v>97.033333333333331</v>
      </c>
      <c r="AH25" s="12" t="s">
        <v>47</v>
      </c>
    </row>
    <row r="26" spans="1:36" x14ac:dyDescent="0.2">
      <c r="A26" s="58" t="s">
        <v>171</v>
      </c>
      <c r="B26" s="11">
        <f>[22]Abril!$F$5</f>
        <v>89</v>
      </c>
      <c r="C26" s="11">
        <f>[22]Abril!$F$6</f>
        <v>98</v>
      </c>
      <c r="D26" s="11">
        <f>[22]Abril!$F$7</f>
        <v>97</v>
      </c>
      <c r="E26" s="11">
        <f>[22]Abril!$F$8</f>
        <v>98</v>
      </c>
      <c r="F26" s="11">
        <f>[22]Abril!$F$9</f>
        <v>96</v>
      </c>
      <c r="G26" s="11">
        <f>[22]Abril!$F$10</f>
        <v>96</v>
      </c>
      <c r="H26" s="11">
        <f>[22]Abril!$F$11</f>
        <v>96</v>
      </c>
      <c r="I26" s="11">
        <f>[22]Abril!$F$12</f>
        <v>90</v>
      </c>
      <c r="J26" s="11">
        <f>[22]Abril!$F$13</f>
        <v>98</v>
      </c>
      <c r="K26" s="11">
        <f>[22]Abril!$F$14</f>
        <v>96</v>
      </c>
      <c r="L26" s="11">
        <f>[22]Abril!$F$15</f>
        <v>95</v>
      </c>
      <c r="M26" s="11">
        <f>[22]Abril!$F$16</f>
        <v>94</v>
      </c>
      <c r="N26" s="11">
        <f>[22]Abril!$F$17</f>
        <v>90</v>
      </c>
      <c r="O26" s="11">
        <f>[22]Abril!$F$18</f>
        <v>98</v>
      </c>
      <c r="P26" s="11">
        <f>[22]Abril!$F$19</f>
        <v>96</v>
      </c>
      <c r="Q26" s="11">
        <f>[22]Abril!$F$20</f>
        <v>97</v>
      </c>
      <c r="R26" s="11">
        <f>[22]Abril!$F$21</f>
        <v>98</v>
      </c>
      <c r="S26" s="11">
        <f>[22]Abril!$F$22</f>
        <v>95</v>
      </c>
      <c r="T26" s="11">
        <f>[22]Abril!$F$23</f>
        <v>86</v>
      </c>
      <c r="U26" s="11">
        <f>[22]Abril!$F$24</f>
        <v>89</v>
      </c>
      <c r="V26" s="11">
        <f>[22]Abril!$F$25</f>
        <v>96</v>
      </c>
      <c r="W26" s="11">
        <f>[22]Abril!$F$26</f>
        <v>97</v>
      </c>
      <c r="X26" s="11">
        <f>[22]Abril!$F$27</f>
        <v>97</v>
      </c>
      <c r="Y26" s="11">
        <f>[22]Abril!$F$28</f>
        <v>94</v>
      </c>
      <c r="Z26" s="11">
        <f>[22]Abril!$F$29</f>
        <v>95</v>
      </c>
      <c r="AA26" s="11">
        <f>[22]Abril!$F$30</f>
        <v>97</v>
      </c>
      <c r="AB26" s="11">
        <f>[22]Abril!$F$31</f>
        <v>98</v>
      </c>
      <c r="AC26" s="11">
        <f>[22]Abril!$F$32</f>
        <v>97</v>
      </c>
      <c r="AD26" s="11">
        <f>[22]Abril!$F$33</f>
        <v>98</v>
      </c>
      <c r="AE26" s="11">
        <f>[22]Abril!$F$34</f>
        <v>97</v>
      </c>
      <c r="AF26" s="15">
        <f t="shared" si="5"/>
        <v>98</v>
      </c>
      <c r="AG26" s="94">
        <f t="shared" si="6"/>
        <v>95.266666666666666</v>
      </c>
      <c r="AI26" t="s">
        <v>47</v>
      </c>
    </row>
    <row r="27" spans="1:36" x14ac:dyDescent="0.2">
      <c r="A27" s="58" t="s">
        <v>8</v>
      </c>
      <c r="B27" s="11">
        <f>[23]Abril!$F$5</f>
        <v>96</v>
      </c>
      <c r="C27" s="11">
        <f>[23]Abril!$F$6</f>
        <v>94</v>
      </c>
      <c r="D27" s="11">
        <f>[23]Abril!$F$7</f>
        <v>99</v>
      </c>
      <c r="E27" s="11">
        <f>[23]Abril!$F$8</f>
        <v>99</v>
      </c>
      <c r="F27" s="11">
        <f>[23]Abril!$F$9</f>
        <v>100</v>
      </c>
      <c r="G27" s="11">
        <f>[23]Abril!$F$10</f>
        <v>100</v>
      </c>
      <c r="H27" s="11">
        <f>[23]Abril!$F$11</f>
        <v>100</v>
      </c>
      <c r="I27" s="11">
        <f>[23]Abril!$F$12</f>
        <v>100</v>
      </c>
      <c r="J27" s="11">
        <f>[23]Abril!$F$13</f>
        <v>100</v>
      </c>
      <c r="K27" s="11">
        <f>[23]Abril!$F$14</f>
        <v>94</v>
      </c>
      <c r="L27" s="11">
        <f>[23]Abril!$F$15</f>
        <v>100</v>
      </c>
      <c r="M27" s="11">
        <f>[23]Abril!$F$16</f>
        <v>100</v>
      </c>
      <c r="N27" s="11">
        <f>[23]Abril!$F$17</f>
        <v>100</v>
      </c>
      <c r="O27" s="11">
        <f>[23]Abril!$F$18</f>
        <v>100</v>
      </c>
      <c r="P27" s="11">
        <f>[23]Abril!$F$19</f>
        <v>100</v>
      </c>
      <c r="Q27" s="11">
        <f>[23]Abril!$F$20</f>
        <v>100</v>
      </c>
      <c r="R27" s="11">
        <f>[23]Abril!$F$21</f>
        <v>100</v>
      </c>
      <c r="S27" s="11">
        <f>[23]Abril!$F$22</f>
        <v>100</v>
      </c>
      <c r="T27" s="11" t="str">
        <f>[23]Abril!$F$23</f>
        <v>*</v>
      </c>
      <c r="U27" s="11" t="str">
        <f>[23]Abril!$F$24</f>
        <v>*</v>
      </c>
      <c r="V27" s="11" t="str">
        <f>[23]Abril!$F$25</f>
        <v>*</v>
      </c>
      <c r="W27" s="11" t="str">
        <f>[23]Abril!$F$26</f>
        <v>*</v>
      </c>
      <c r="X27" s="11" t="str">
        <f>[23]Abril!$F$27</f>
        <v>*</v>
      </c>
      <c r="Y27" s="11" t="str">
        <f>[23]Abril!$F$28</f>
        <v>*</v>
      </c>
      <c r="Z27" s="11" t="str">
        <f>[23]Abril!$F$29</f>
        <v>*</v>
      </c>
      <c r="AA27" s="11" t="str">
        <f>[23]Abril!$F$30</f>
        <v>*</v>
      </c>
      <c r="AB27" s="11" t="str">
        <f>[23]Abril!$F$31</f>
        <v>*</v>
      </c>
      <c r="AC27" s="11" t="str">
        <f>[23]Abril!$F$32</f>
        <v>*</v>
      </c>
      <c r="AD27" s="11" t="str">
        <f>[23]Abril!$F$33</f>
        <v>*</v>
      </c>
      <c r="AE27" s="11" t="str">
        <f>[23]Abril!$F$34</f>
        <v>*</v>
      </c>
      <c r="AF27" s="15">
        <f t="shared" si="3"/>
        <v>100</v>
      </c>
      <c r="AG27" s="94">
        <f t="shared" si="4"/>
        <v>99</v>
      </c>
      <c r="AI27" t="s">
        <v>47</v>
      </c>
    </row>
    <row r="28" spans="1:36" x14ac:dyDescent="0.2">
      <c r="A28" s="58" t="s">
        <v>9</v>
      </c>
      <c r="B28" s="11">
        <f>[24]Abril!$F$5</f>
        <v>86</v>
      </c>
      <c r="C28" s="11">
        <f>[24]Abril!$F$6</f>
        <v>83</v>
      </c>
      <c r="D28" s="11">
        <f>[24]Abril!$F$7</f>
        <v>95</v>
      </c>
      <c r="E28" s="11">
        <f>[24]Abril!$F$8</f>
        <v>94</v>
      </c>
      <c r="F28" s="11">
        <f>[24]Abril!$F$9</f>
        <v>97</v>
      </c>
      <c r="G28" s="11">
        <f>[24]Abril!$F$10</f>
        <v>96</v>
      </c>
      <c r="H28" s="11">
        <f>[24]Abril!$F$11</f>
        <v>95</v>
      </c>
      <c r="I28" s="11">
        <f>[24]Abril!$F$12</f>
        <v>96</v>
      </c>
      <c r="J28" s="11">
        <f>[24]Abril!$F$13</f>
        <v>92</v>
      </c>
      <c r="K28" s="11">
        <f>[24]Abril!$F$14</f>
        <v>91</v>
      </c>
      <c r="L28" s="11">
        <f>[24]Abril!$F$15</f>
        <v>88</v>
      </c>
      <c r="M28" s="11">
        <f>[24]Abril!$F$16</f>
        <v>83</v>
      </c>
      <c r="N28" s="11">
        <f>[24]Abril!$F$17</f>
        <v>80</v>
      </c>
      <c r="O28" s="11">
        <f>[24]Abril!$F$18</f>
        <v>95</v>
      </c>
      <c r="P28" s="11">
        <f>[24]Abril!$F$19</f>
        <v>94</v>
      </c>
      <c r="Q28" s="11">
        <f>[24]Abril!$F$20</f>
        <v>87</v>
      </c>
      <c r="R28" s="11">
        <f>[24]Abril!$F$21</f>
        <v>91</v>
      </c>
      <c r="S28" s="11">
        <f>[24]Abril!$F$22</f>
        <v>77</v>
      </c>
      <c r="T28" s="11">
        <f>[24]Abril!$F$23</f>
        <v>82</v>
      </c>
      <c r="U28" s="11">
        <f>[24]Abril!$F$24</f>
        <v>77</v>
      </c>
      <c r="V28" s="11">
        <f>[24]Abril!$F$25</f>
        <v>88</v>
      </c>
      <c r="W28" s="11">
        <f>[24]Abril!$F$26</f>
        <v>96</v>
      </c>
      <c r="X28" s="11">
        <f>[24]Abril!$F$27</f>
        <v>94</v>
      </c>
      <c r="Y28" s="11">
        <f>[24]Abril!$F$28</f>
        <v>92</v>
      </c>
      <c r="Z28" s="11">
        <f>[24]Abril!$F$29</f>
        <v>87</v>
      </c>
      <c r="AA28" s="11">
        <f>[24]Abril!$F$30</f>
        <v>91</v>
      </c>
      <c r="AB28" s="11">
        <f>[24]Abril!$F$31</f>
        <v>95</v>
      </c>
      <c r="AC28" s="11">
        <f>[24]Abril!$F$32</f>
        <v>94</v>
      </c>
      <c r="AD28" s="11">
        <f>[24]Abril!$F$33</f>
        <v>92</v>
      </c>
      <c r="AE28" s="11">
        <f>[24]Abril!$F$34</f>
        <v>87</v>
      </c>
      <c r="AF28" s="15">
        <f t="shared" si="3"/>
        <v>97</v>
      </c>
      <c r="AG28" s="94">
        <f t="shared" si="4"/>
        <v>89.833333333333329</v>
      </c>
      <c r="AI28" t="s">
        <v>47</v>
      </c>
    </row>
    <row r="29" spans="1:36" x14ac:dyDescent="0.2">
      <c r="A29" s="58" t="s">
        <v>42</v>
      </c>
      <c r="B29" s="11">
        <f>[25]Abril!$F$5</f>
        <v>95</v>
      </c>
      <c r="C29" s="11">
        <f>[25]Abril!$F$6</f>
        <v>100</v>
      </c>
      <c r="D29" s="11">
        <f>[25]Abril!$F$7</f>
        <v>100</v>
      </c>
      <c r="E29" s="11">
        <f>[25]Abril!$F$8</f>
        <v>100</v>
      </c>
      <c r="F29" s="11">
        <f>[25]Abril!$F$9</f>
        <v>100</v>
      </c>
      <c r="G29" s="11">
        <f>[25]Abril!$F$10</f>
        <v>100</v>
      </c>
      <c r="H29" s="11">
        <f>[25]Abril!$F$11</f>
        <v>99</v>
      </c>
      <c r="I29" s="11">
        <f>[25]Abril!$F$12</f>
        <v>100</v>
      </c>
      <c r="J29" s="11">
        <f>[25]Abril!$F$13</f>
        <v>100</v>
      </c>
      <c r="K29" s="11">
        <f>[25]Abril!$F$14</f>
        <v>97</v>
      </c>
      <c r="L29" s="11">
        <f>[25]Abril!$F$15</f>
        <v>100</v>
      </c>
      <c r="M29" s="11">
        <f>[25]Abril!$F$16</f>
        <v>100</v>
      </c>
      <c r="N29" s="11">
        <f>[25]Abril!$F$17</f>
        <v>100</v>
      </c>
      <c r="O29" s="11">
        <f>[25]Abril!$F$18</f>
        <v>100</v>
      </c>
      <c r="P29" s="11">
        <f>[25]Abril!$F$19</f>
        <v>100</v>
      </c>
      <c r="Q29" s="11">
        <f>[25]Abril!$F$20</f>
        <v>100</v>
      </c>
      <c r="R29" s="11">
        <f>[25]Abril!$F$21</f>
        <v>100</v>
      </c>
      <c r="S29" s="11">
        <f>[25]Abril!$F$22</f>
        <v>100</v>
      </c>
      <c r="T29" s="11">
        <f>[25]Abril!$F$23</f>
        <v>92</v>
      </c>
      <c r="U29" s="11">
        <f>[25]Abril!$F$24</f>
        <v>100</v>
      </c>
      <c r="V29" s="11">
        <f>[25]Abril!$F$25</f>
        <v>100</v>
      </c>
      <c r="W29" s="11">
        <f>[25]Abril!$F$26</f>
        <v>97</v>
      </c>
      <c r="X29" s="11">
        <f>[25]Abril!$F$27</f>
        <v>100</v>
      </c>
      <c r="Y29" s="11">
        <f>[25]Abril!$F$28</f>
        <v>93</v>
      </c>
      <c r="Z29" s="11">
        <f>[25]Abril!$F$29</f>
        <v>100</v>
      </c>
      <c r="AA29" s="11">
        <f>[25]Abril!$F$30</f>
        <v>100</v>
      </c>
      <c r="AB29" s="11">
        <f>[25]Abril!$F$31</f>
        <v>100</v>
      </c>
      <c r="AC29" s="11">
        <f>[25]Abril!$F$32</f>
        <v>100</v>
      </c>
      <c r="AD29" s="11">
        <f>[25]Abril!$F$33</f>
        <v>100</v>
      </c>
      <c r="AE29" s="11">
        <f>[25]Abril!$F$34</f>
        <v>100</v>
      </c>
      <c r="AF29" s="15">
        <f t="shared" si="3"/>
        <v>100</v>
      </c>
      <c r="AG29" s="94">
        <f t="shared" si="4"/>
        <v>99.1</v>
      </c>
      <c r="AI29" t="s">
        <v>47</v>
      </c>
    </row>
    <row r="30" spans="1:36" x14ac:dyDescent="0.2">
      <c r="A30" s="58" t="s">
        <v>10</v>
      </c>
      <c r="B30" s="11">
        <f>[26]Abril!$F$5</f>
        <v>92</v>
      </c>
      <c r="C30" s="11">
        <f>[26]Abril!$F$6</f>
        <v>97</v>
      </c>
      <c r="D30" s="11">
        <f>[26]Abril!$F$7</f>
        <v>98</v>
      </c>
      <c r="E30" s="11">
        <f>[26]Abril!$F$8</f>
        <v>95</v>
      </c>
      <c r="F30" s="11">
        <f>[26]Abril!$F$9</f>
        <v>98</v>
      </c>
      <c r="G30" s="11">
        <f>[26]Abril!$F$10</f>
        <v>98</v>
      </c>
      <c r="H30" s="11">
        <f>[26]Abril!$F$11</f>
        <v>97</v>
      </c>
      <c r="I30" s="11">
        <f>[26]Abril!$F$12</f>
        <v>98</v>
      </c>
      <c r="J30" s="11">
        <f>[26]Abril!$F$13</f>
        <v>99</v>
      </c>
      <c r="K30" s="11">
        <f>[26]Abril!$F$14</f>
        <v>94</v>
      </c>
      <c r="L30" s="11">
        <f>[26]Abril!$F$15</f>
        <v>97</v>
      </c>
      <c r="M30" s="11">
        <f>[26]Abril!$F$16</f>
        <v>95</v>
      </c>
      <c r="N30" s="11">
        <f>[26]Abril!$F$17</f>
        <v>96</v>
      </c>
      <c r="O30" s="11">
        <f>[26]Abril!$F$18</f>
        <v>97</v>
      </c>
      <c r="P30" s="11">
        <f>[26]Abril!$F$19</f>
        <v>98</v>
      </c>
      <c r="Q30" s="11">
        <f>[26]Abril!$F$20</f>
        <v>96</v>
      </c>
      <c r="R30" s="11">
        <f>[26]Abril!$F$21</f>
        <v>99</v>
      </c>
      <c r="S30" s="11">
        <f>[26]Abril!$F$22</f>
        <v>95</v>
      </c>
      <c r="T30" s="11">
        <f>[26]Abril!$F$23</f>
        <v>87</v>
      </c>
      <c r="U30" s="11">
        <f>[26]Abril!$F$24</f>
        <v>94</v>
      </c>
      <c r="V30" s="11">
        <f>[26]Abril!$F$25</f>
        <v>96</v>
      </c>
      <c r="W30" s="11">
        <f>[26]Abril!$F$26</f>
        <v>99</v>
      </c>
      <c r="X30" s="11">
        <f>[26]Abril!$F$27</f>
        <v>98</v>
      </c>
      <c r="Y30" s="11">
        <f>[26]Abril!$F$28</f>
        <v>96</v>
      </c>
      <c r="Z30" s="11">
        <f>[26]Abril!$F$29</f>
        <v>97</v>
      </c>
      <c r="AA30" s="11">
        <f>[26]Abril!$F$30</f>
        <v>94</v>
      </c>
      <c r="AB30" s="11">
        <f>[26]Abril!$F$31</f>
        <v>98</v>
      </c>
      <c r="AC30" s="11">
        <f>[26]Abril!$F$32</f>
        <v>98</v>
      </c>
      <c r="AD30" s="11">
        <f>[26]Abril!$F$33</f>
        <v>99</v>
      </c>
      <c r="AE30" s="11">
        <f>[26]Abril!$F$34</f>
        <v>97</v>
      </c>
      <c r="AF30" s="15">
        <f t="shared" si="3"/>
        <v>99</v>
      </c>
      <c r="AG30" s="94">
        <f t="shared" si="4"/>
        <v>96.4</v>
      </c>
      <c r="AI30" t="s">
        <v>47</v>
      </c>
    </row>
    <row r="31" spans="1:36" x14ac:dyDescent="0.2">
      <c r="A31" s="58" t="s">
        <v>172</v>
      </c>
      <c r="B31" s="11">
        <f>[27]Abril!$F$5</f>
        <v>91</v>
      </c>
      <c r="C31" s="11">
        <f>[27]Abril!$F$6</f>
        <v>95</v>
      </c>
      <c r="D31" s="11">
        <f>[27]Abril!$F$7</f>
        <v>98</v>
      </c>
      <c r="E31" s="11">
        <f>[27]Abril!$F$8</f>
        <v>98</v>
      </c>
      <c r="F31" s="11">
        <f>[27]Abril!$F$9</f>
        <v>97</v>
      </c>
      <c r="G31" s="11">
        <f>[27]Abril!$F$10</f>
        <v>99</v>
      </c>
      <c r="H31" s="11">
        <f>[27]Abril!$F$11</f>
        <v>95</v>
      </c>
      <c r="I31" s="11">
        <f>[27]Abril!$F$12</f>
        <v>95</v>
      </c>
      <c r="J31" s="11">
        <f>[27]Abril!$F$13</f>
        <v>97</v>
      </c>
      <c r="K31" s="11">
        <f>[27]Abril!$F$14</f>
        <v>97</v>
      </c>
      <c r="L31" s="11">
        <f>[27]Abril!$F$15</f>
        <v>93</v>
      </c>
      <c r="M31" s="11">
        <f>[27]Abril!$F$16</f>
        <v>94</v>
      </c>
      <c r="N31" s="11">
        <f>[27]Abril!$F$17</f>
        <v>93</v>
      </c>
      <c r="O31" s="11">
        <f>[27]Abril!$F$18</f>
        <v>99</v>
      </c>
      <c r="P31" s="11">
        <f>[27]Abril!$F$19</f>
        <v>98</v>
      </c>
      <c r="Q31" s="11">
        <f>[27]Abril!$F$20</f>
        <v>96</v>
      </c>
      <c r="R31" s="11">
        <f>[27]Abril!$F$21</f>
        <v>99</v>
      </c>
      <c r="S31" s="11">
        <f>[27]Abril!$F$22</f>
        <v>89</v>
      </c>
      <c r="T31" s="11">
        <f>[27]Abril!$F$23</f>
        <v>92</v>
      </c>
      <c r="U31" s="11">
        <f>[27]Abril!$F$24</f>
        <v>93</v>
      </c>
      <c r="V31" s="11">
        <f>[27]Abril!$F$25</f>
        <v>96</v>
      </c>
      <c r="W31" s="11">
        <f>[27]Abril!$F$26</f>
        <v>98</v>
      </c>
      <c r="X31" s="11">
        <f>[27]Abril!$F$27</f>
        <v>98</v>
      </c>
      <c r="Y31" s="11">
        <f>[27]Abril!$F$28</f>
        <v>97</v>
      </c>
      <c r="Z31" s="11">
        <f>[27]Abril!$F$29</f>
        <v>98</v>
      </c>
      <c r="AA31" s="11">
        <f>[27]Abril!$F$30</f>
        <v>97</v>
      </c>
      <c r="AB31" s="11">
        <f>[27]Abril!$F$31</f>
        <v>98</v>
      </c>
      <c r="AC31" s="11">
        <f>[27]Abril!$F$32</f>
        <v>99</v>
      </c>
      <c r="AD31" s="11">
        <f>[27]Abril!$F$33</f>
        <v>99</v>
      </c>
      <c r="AE31" s="11">
        <f>[27]Abril!$F$34</f>
        <v>98</v>
      </c>
      <c r="AF31" s="15">
        <f>MAX(B31:AE31)</f>
        <v>99</v>
      </c>
      <c r="AG31" s="94">
        <f>AVERAGE(B31:AE31)</f>
        <v>96.2</v>
      </c>
      <c r="AH31" s="12" t="s">
        <v>47</v>
      </c>
    </row>
    <row r="32" spans="1:36" x14ac:dyDescent="0.2">
      <c r="A32" s="58" t="s">
        <v>11</v>
      </c>
      <c r="B32" s="11">
        <f>[28]Abril!$F$5</f>
        <v>93</v>
      </c>
      <c r="C32" s="11">
        <f>[28]Abril!$F$6</f>
        <v>92</v>
      </c>
      <c r="D32" s="11">
        <f>[28]Abril!$F$7</f>
        <v>95</v>
      </c>
      <c r="E32" s="11">
        <f>[28]Abril!$F$8</f>
        <v>92</v>
      </c>
      <c r="F32" s="11">
        <f>[28]Abril!$F$9</f>
        <v>94</v>
      </c>
      <c r="G32" s="11">
        <f>[28]Abril!$F$10</f>
        <v>95</v>
      </c>
      <c r="H32" s="11">
        <f>[28]Abril!$F$11</f>
        <v>92</v>
      </c>
      <c r="I32" s="11">
        <f>[28]Abril!$F$12</f>
        <v>89</v>
      </c>
      <c r="J32" s="11">
        <f>[28]Abril!$F$13</f>
        <v>95</v>
      </c>
      <c r="K32" s="11">
        <f>[28]Abril!$F$14</f>
        <v>95</v>
      </c>
      <c r="L32" s="11">
        <f>[28]Abril!$F$15</f>
        <v>92</v>
      </c>
      <c r="M32" s="11">
        <f>[28]Abril!$F$16</f>
        <v>91</v>
      </c>
      <c r="N32" s="11">
        <f>[28]Abril!$F$17</f>
        <v>91</v>
      </c>
      <c r="O32" s="11">
        <f>[28]Abril!$F$18</f>
        <v>95</v>
      </c>
      <c r="P32" s="11">
        <f>[28]Abril!$F$19</f>
        <v>95</v>
      </c>
      <c r="Q32" s="11">
        <f>[28]Abril!$F$20</f>
        <v>94</v>
      </c>
      <c r="R32" s="11">
        <f>[28]Abril!$F$21</f>
        <v>95</v>
      </c>
      <c r="S32" s="11">
        <f>[28]Abril!$F$22</f>
        <v>90</v>
      </c>
      <c r="T32" s="11">
        <f>[28]Abril!$F$23</f>
        <v>93</v>
      </c>
      <c r="U32" s="11">
        <f>[28]Abril!$F$24</f>
        <v>94</v>
      </c>
      <c r="V32" s="11">
        <f>[28]Abril!$F$25</f>
        <v>95</v>
      </c>
      <c r="W32" s="11">
        <f>[28]Abril!$F$26</f>
        <v>95</v>
      </c>
      <c r="X32" s="11">
        <f>[28]Abril!$F$27</f>
        <v>95</v>
      </c>
      <c r="Y32" s="11">
        <f>[28]Abril!$F$28</f>
        <v>95</v>
      </c>
      <c r="Z32" s="11">
        <f>[28]Abril!$F$29</f>
        <v>95</v>
      </c>
      <c r="AA32" s="11">
        <f>[28]Abril!$F$30</f>
        <v>95</v>
      </c>
      <c r="AB32" s="11">
        <f>[28]Abril!$F$31</f>
        <v>95</v>
      </c>
      <c r="AC32" s="11">
        <f>[28]Abril!$F$32</f>
        <v>95</v>
      </c>
      <c r="AD32" s="11">
        <f>[28]Abril!$F$33</f>
        <v>95</v>
      </c>
      <c r="AE32" s="11">
        <f>[28]Abril!$F$34</f>
        <v>95</v>
      </c>
      <c r="AF32" s="15">
        <f t="shared" si="3"/>
        <v>95</v>
      </c>
      <c r="AG32" s="94">
        <f t="shared" si="4"/>
        <v>93.733333333333334</v>
      </c>
      <c r="AI32" t="s">
        <v>47</v>
      </c>
      <c r="AJ32" t="s">
        <v>47</v>
      </c>
    </row>
    <row r="33" spans="1:35" s="5" customFormat="1" x14ac:dyDescent="0.2">
      <c r="A33" s="58" t="s">
        <v>12</v>
      </c>
      <c r="B33" s="11">
        <f>[29]Abril!$F$5</f>
        <v>88</v>
      </c>
      <c r="C33" s="11">
        <f>[29]Abril!$F$6</f>
        <v>93</v>
      </c>
      <c r="D33" s="11">
        <f>[29]Abril!$F$7</f>
        <v>94</v>
      </c>
      <c r="E33" s="11">
        <f>[29]Abril!$F$8</f>
        <v>93</v>
      </c>
      <c r="F33" s="11">
        <f>[29]Abril!$F$9</f>
        <v>92</v>
      </c>
      <c r="G33" s="11">
        <f>[29]Abril!$F$10</f>
        <v>92</v>
      </c>
      <c r="H33" s="11">
        <f>[29]Abril!$F$11</f>
        <v>92</v>
      </c>
      <c r="I33" s="11">
        <f>[29]Abril!$F$12</f>
        <v>94</v>
      </c>
      <c r="J33" s="11">
        <f>[29]Abril!$F$13</f>
        <v>93</v>
      </c>
      <c r="K33" s="11">
        <f>[29]Abril!$F$14</f>
        <v>91</v>
      </c>
      <c r="L33" s="11">
        <f>[29]Abril!$F$15</f>
        <v>87</v>
      </c>
      <c r="M33" s="11">
        <f>[29]Abril!$F$16</f>
        <v>93</v>
      </c>
      <c r="N33" s="11">
        <f>[29]Abril!$F$17</f>
        <v>91</v>
      </c>
      <c r="O33" s="11">
        <f>[29]Abril!$F$18</f>
        <v>94</v>
      </c>
      <c r="P33" s="11">
        <f>[29]Abril!$F$19</f>
        <v>91</v>
      </c>
      <c r="Q33" s="11">
        <f>[29]Abril!$F$20</f>
        <v>91</v>
      </c>
      <c r="R33" s="11">
        <f>[29]Abril!$F$21</f>
        <v>93</v>
      </c>
      <c r="S33" s="11">
        <f>[29]Abril!$F$22</f>
        <v>92</v>
      </c>
      <c r="T33" s="11">
        <f>[29]Abril!$F$23</f>
        <v>93</v>
      </c>
      <c r="U33" s="11">
        <f>[29]Abril!$F$24</f>
        <v>93</v>
      </c>
      <c r="V33" s="11">
        <f>[29]Abril!$F$25</f>
        <v>92</v>
      </c>
      <c r="W33" s="11">
        <f>[29]Abril!$F$26</f>
        <v>95</v>
      </c>
      <c r="X33" s="11">
        <f>[29]Abril!$F$27</f>
        <v>95</v>
      </c>
      <c r="Y33" s="11">
        <f>[29]Abril!$F$28</f>
        <v>93</v>
      </c>
      <c r="Z33" s="11">
        <f>[29]Abril!$F$29</f>
        <v>93</v>
      </c>
      <c r="AA33" s="11">
        <f>[29]Abril!$F$30</f>
        <v>94</v>
      </c>
      <c r="AB33" s="11">
        <f>[29]Abril!$F$31</f>
        <v>94</v>
      </c>
      <c r="AC33" s="11">
        <f>[29]Abril!$F$32</f>
        <v>93</v>
      </c>
      <c r="AD33" s="11">
        <f>[29]Abril!$F$33</f>
        <v>92</v>
      </c>
      <c r="AE33" s="11">
        <f>[29]Abril!$F$34</f>
        <v>93</v>
      </c>
      <c r="AF33" s="15">
        <f t="shared" si="3"/>
        <v>95</v>
      </c>
      <c r="AG33" s="94">
        <f t="shared" si="4"/>
        <v>92.466666666666669</v>
      </c>
    </row>
    <row r="34" spans="1:35" x14ac:dyDescent="0.2">
      <c r="A34" s="58" t="s">
        <v>13</v>
      </c>
      <c r="B34" s="11">
        <f>[30]Abril!$F$5</f>
        <v>95</v>
      </c>
      <c r="C34" s="11">
        <f>[30]Abril!$F$6</f>
        <v>96</v>
      </c>
      <c r="D34" s="11">
        <f>[30]Abril!$F$7</f>
        <v>96</v>
      </c>
      <c r="E34" s="11">
        <f>[30]Abril!$F$8</f>
        <v>94</v>
      </c>
      <c r="F34" s="11">
        <f>[30]Abril!$F$9</f>
        <v>95</v>
      </c>
      <c r="G34" s="11">
        <f>[30]Abril!$F$10</f>
        <v>95</v>
      </c>
      <c r="H34" s="11">
        <f>[30]Abril!$F$11</f>
        <v>95</v>
      </c>
      <c r="I34" s="11">
        <f>[30]Abril!$F$12</f>
        <v>95</v>
      </c>
      <c r="J34" s="11">
        <f>[30]Abril!$F$13</f>
        <v>96</v>
      </c>
      <c r="K34" s="11">
        <f>[30]Abril!$F$14</f>
        <v>96</v>
      </c>
      <c r="L34" s="11">
        <f>[30]Abril!$F$15</f>
        <v>93</v>
      </c>
      <c r="M34" s="11">
        <f>[30]Abril!$F$16</f>
        <v>96</v>
      </c>
      <c r="N34" s="11">
        <f>[30]Abril!$F$17</f>
        <v>96</v>
      </c>
      <c r="O34" s="11">
        <f>[30]Abril!$F$18</f>
        <v>92</v>
      </c>
      <c r="P34" s="11">
        <f>[30]Abril!$F$19</f>
        <v>96</v>
      </c>
      <c r="Q34" s="11">
        <f>[30]Abril!$F$20</f>
        <v>95</v>
      </c>
      <c r="R34" s="11">
        <f>[30]Abril!$F$21</f>
        <v>96</v>
      </c>
      <c r="S34" s="11">
        <f>[30]Abril!$F$22</f>
        <v>96</v>
      </c>
      <c r="T34" s="11">
        <f>[30]Abril!$F$23</f>
        <v>95</v>
      </c>
      <c r="U34" s="11">
        <f>[30]Abril!$F$24</f>
        <v>95</v>
      </c>
      <c r="V34" s="11">
        <f>[30]Abril!$F$25</f>
        <v>95</v>
      </c>
      <c r="W34" s="11">
        <f>[30]Abril!$F$26</f>
        <v>96</v>
      </c>
      <c r="X34" s="11">
        <f>[30]Abril!$F$27</f>
        <v>96</v>
      </c>
      <c r="Y34" s="11">
        <f>[30]Abril!$F$28</f>
        <v>96</v>
      </c>
      <c r="Z34" s="11">
        <f>[30]Abril!$F$29</f>
        <v>96</v>
      </c>
      <c r="AA34" s="11">
        <f>[30]Abril!$F$30</f>
        <v>96</v>
      </c>
      <c r="AB34" s="11">
        <f>[30]Abril!$F$31</f>
        <v>96</v>
      </c>
      <c r="AC34" s="11">
        <f>[30]Abril!$F$32</f>
        <v>94</v>
      </c>
      <c r="AD34" s="11">
        <f>[30]Abril!$F$33</f>
        <v>96</v>
      </c>
      <c r="AE34" s="11">
        <f>[30]Abril!$F$34</f>
        <v>96</v>
      </c>
      <c r="AF34" s="15">
        <f t="shared" si="3"/>
        <v>96</v>
      </c>
      <c r="AG34" s="94">
        <f t="shared" si="4"/>
        <v>95.333333333333329</v>
      </c>
      <c r="AI34" t="s">
        <v>47</v>
      </c>
    </row>
    <row r="35" spans="1:35" x14ac:dyDescent="0.2">
      <c r="A35" s="58" t="s">
        <v>173</v>
      </c>
      <c r="B35" s="11">
        <f>[31]Abril!$F$5</f>
        <v>82</v>
      </c>
      <c r="C35" s="11">
        <f>[31]Abril!$F$6</f>
        <v>79</v>
      </c>
      <c r="D35" s="11">
        <f>[31]Abril!$F$7</f>
        <v>86</v>
      </c>
      <c r="E35" s="11">
        <f>[31]Abril!$F$8</f>
        <v>86</v>
      </c>
      <c r="F35" s="11">
        <f>[31]Abril!$F$9</f>
        <v>82</v>
      </c>
      <c r="G35" s="11">
        <f>[31]Abril!$F$10</f>
        <v>90</v>
      </c>
      <c r="H35" s="11">
        <f>[31]Abril!$F$11</f>
        <v>91</v>
      </c>
      <c r="I35" s="11">
        <f>[31]Abril!$F$12</f>
        <v>91</v>
      </c>
      <c r="J35" s="11">
        <f>[31]Abril!$F$13</f>
        <v>91</v>
      </c>
      <c r="K35" s="11">
        <f>[31]Abril!$F$14</f>
        <v>86</v>
      </c>
      <c r="L35" s="11">
        <f>[31]Abril!$F$15</f>
        <v>86</v>
      </c>
      <c r="M35" s="11">
        <f>[31]Abril!$F$16</f>
        <v>88</v>
      </c>
      <c r="N35" s="11">
        <f>[31]Abril!$F$17</f>
        <v>85</v>
      </c>
      <c r="O35" s="11">
        <f>[31]Abril!$F$18</f>
        <v>90</v>
      </c>
      <c r="P35" s="11">
        <f>[31]Abril!$F$19</f>
        <v>90</v>
      </c>
      <c r="Q35" s="11">
        <f>[31]Abril!$F$20</f>
        <v>88</v>
      </c>
      <c r="R35" s="11">
        <f>[31]Abril!$F$21</f>
        <v>90</v>
      </c>
      <c r="S35" s="11">
        <f>[31]Abril!$F$22</f>
        <v>88</v>
      </c>
      <c r="T35" s="11">
        <f>[31]Abril!$F$23</f>
        <v>81</v>
      </c>
      <c r="U35" s="11">
        <f>[31]Abril!$F$24</f>
        <v>80</v>
      </c>
      <c r="V35" s="11">
        <f>[31]Abril!$F$25</f>
        <v>85</v>
      </c>
      <c r="W35" s="11">
        <f>[31]Abril!$F$26</f>
        <v>89</v>
      </c>
      <c r="X35" s="11">
        <f>[31]Abril!$F$27</f>
        <v>91</v>
      </c>
      <c r="Y35" s="11">
        <f>[31]Abril!$F$28</f>
        <v>89</v>
      </c>
      <c r="Z35" s="11">
        <f>[31]Abril!$F$29</f>
        <v>87</v>
      </c>
      <c r="AA35" s="11">
        <f>[31]Abril!$F$30</f>
        <v>88</v>
      </c>
      <c r="AB35" s="11">
        <f>[31]Abril!$F$31</f>
        <v>87</v>
      </c>
      <c r="AC35" s="11">
        <f>[31]Abril!$F$32</f>
        <v>89</v>
      </c>
      <c r="AD35" s="11">
        <f>[31]Abril!$F$33</f>
        <v>90</v>
      </c>
      <c r="AE35" s="11">
        <f>[31]Abril!$F$34</f>
        <v>87</v>
      </c>
      <c r="AF35" s="15">
        <f>MAX(B35:AE35)</f>
        <v>91</v>
      </c>
      <c r="AG35" s="94">
        <f>AVERAGE(B35:AE35)</f>
        <v>87.066666666666663</v>
      </c>
      <c r="AI35" t="s">
        <v>47</v>
      </c>
    </row>
    <row r="36" spans="1:35" x14ac:dyDescent="0.2">
      <c r="A36" s="58" t="s">
        <v>144</v>
      </c>
      <c r="B36" s="11" t="str">
        <f>[32]Abril!$F$5</f>
        <v>*</v>
      </c>
      <c r="C36" s="11" t="str">
        <f>[32]Abril!$F$6</f>
        <v>*</v>
      </c>
      <c r="D36" s="11" t="str">
        <f>[32]Abril!$F$7</f>
        <v>*</v>
      </c>
      <c r="E36" s="11" t="str">
        <f>[32]Abril!$F$8</f>
        <v>*</v>
      </c>
      <c r="F36" s="11" t="str">
        <f>[32]Abril!$F$9</f>
        <v>*</v>
      </c>
      <c r="G36" s="11" t="str">
        <f>[32]Abril!$F$10</f>
        <v>*</v>
      </c>
      <c r="H36" s="11" t="str">
        <f>[32]Abril!$F$11</f>
        <v>*</v>
      </c>
      <c r="I36" s="11" t="str">
        <f>[32]Abril!$F$12</f>
        <v>*</v>
      </c>
      <c r="J36" s="11" t="str">
        <f>[32]Abril!$F$13</f>
        <v>*</v>
      </c>
      <c r="K36" s="11" t="str">
        <f>[32]Abril!$F$14</f>
        <v>*</v>
      </c>
      <c r="L36" s="11" t="str">
        <f>[32]Abril!$F$15</f>
        <v>*</v>
      </c>
      <c r="M36" s="11" t="str">
        <f>[32]Abril!$F$16</f>
        <v>*</v>
      </c>
      <c r="N36" s="11" t="str">
        <f>[32]Abril!$F$17</f>
        <v>*</v>
      </c>
      <c r="O36" s="11" t="str">
        <f>[32]Abril!$F$18</f>
        <v>*</v>
      </c>
      <c r="P36" s="11" t="str">
        <f>[32]Abril!$F$19</f>
        <v>*</v>
      </c>
      <c r="Q36" s="11" t="str">
        <f>[32]Abril!$F$20</f>
        <v>*</v>
      </c>
      <c r="R36" s="11" t="str">
        <f>[32]Abril!$F$21</f>
        <v>*</v>
      </c>
      <c r="S36" s="11" t="str">
        <f>[32]Abril!$F$22</f>
        <v>*</v>
      </c>
      <c r="T36" s="11" t="str">
        <f>[32]Abril!$F$23</f>
        <v>*</v>
      </c>
      <c r="U36" s="11" t="str">
        <f>[32]Abril!$F$24</f>
        <v>*</v>
      </c>
      <c r="V36" s="11" t="str">
        <f>[32]Abril!$F$25</f>
        <v>*</v>
      </c>
      <c r="W36" s="11" t="str">
        <f>[32]Abril!$F$26</f>
        <v>*</v>
      </c>
      <c r="X36" s="11" t="str">
        <f>[32]Abril!$F$27</f>
        <v>*</v>
      </c>
      <c r="Y36" s="11" t="str">
        <f>[32]Abril!$F$28</f>
        <v>*</v>
      </c>
      <c r="Z36" s="11" t="str">
        <f>[32]Abril!$F$29</f>
        <v>*</v>
      </c>
      <c r="AA36" s="11" t="str">
        <f>[32]Abril!$F$30</f>
        <v>*</v>
      </c>
      <c r="AB36" s="11" t="str">
        <f>[32]Abril!$F$31</f>
        <v>*</v>
      </c>
      <c r="AC36" s="11" t="str">
        <f>[32]Abril!$F$32</f>
        <v>*</v>
      </c>
      <c r="AD36" s="11" t="str">
        <f>[32]Abril!$F$33</f>
        <v>*</v>
      </c>
      <c r="AE36" s="11" t="str">
        <f>[32]Abril!$F$34</f>
        <v>*</v>
      </c>
      <c r="AF36" s="15" t="s">
        <v>226</v>
      </c>
      <c r="AG36" s="94" t="s">
        <v>226</v>
      </c>
    </row>
    <row r="37" spans="1:35" x14ac:dyDescent="0.2">
      <c r="A37" s="58" t="s">
        <v>14</v>
      </c>
      <c r="B37" s="11">
        <f>[33]Abril!$F$5</f>
        <v>93</v>
      </c>
      <c r="C37" s="11">
        <f>[33]Abril!$F$6</f>
        <v>92</v>
      </c>
      <c r="D37" s="11">
        <f>[33]Abril!$F$7</f>
        <v>90</v>
      </c>
      <c r="E37" s="11">
        <f>[33]Abril!$F$8</f>
        <v>89</v>
      </c>
      <c r="F37" s="11">
        <f>[33]Abril!$F$9</f>
        <v>94</v>
      </c>
      <c r="G37" s="11">
        <f>[33]Abril!$F$10</f>
        <v>93</v>
      </c>
      <c r="H37" s="11">
        <f>[33]Abril!$F$11</f>
        <v>93</v>
      </c>
      <c r="I37" s="11">
        <f>[33]Abril!$F$12</f>
        <v>95</v>
      </c>
      <c r="J37" s="11">
        <f>[33]Abril!$F$13</f>
        <v>89</v>
      </c>
      <c r="K37" s="11">
        <f>[33]Abril!$F$14</f>
        <v>89</v>
      </c>
      <c r="L37" s="11">
        <f>[33]Abril!$F$15</f>
        <v>89</v>
      </c>
      <c r="M37" s="11">
        <f>[33]Abril!$F$16</f>
        <v>85</v>
      </c>
      <c r="N37" s="11">
        <f>[33]Abril!$F$17</f>
        <v>93</v>
      </c>
      <c r="O37" s="11">
        <f>[33]Abril!$F$18</f>
        <v>94</v>
      </c>
      <c r="P37" s="11">
        <f>[33]Abril!$F$19</f>
        <v>89</v>
      </c>
      <c r="Q37" s="11">
        <f>[33]Abril!$F$20</f>
        <v>93</v>
      </c>
      <c r="R37" s="11">
        <f>[33]Abril!$F$21</f>
        <v>91</v>
      </c>
      <c r="S37" s="11">
        <f>[33]Abril!$F$22</f>
        <v>95</v>
      </c>
      <c r="T37" s="11">
        <f>[33]Abril!$F$23</f>
        <v>94</v>
      </c>
      <c r="U37" s="11">
        <f>[33]Abril!$F$24</f>
        <v>92</v>
      </c>
      <c r="V37" s="11">
        <f>[33]Abril!$F$25</f>
        <v>95</v>
      </c>
      <c r="W37" s="11">
        <f>[33]Abril!$F$26</f>
        <v>92</v>
      </c>
      <c r="X37" s="11">
        <f>[33]Abril!$F$27</f>
        <v>94</v>
      </c>
      <c r="Y37" s="11">
        <f>[33]Abril!$F$28</f>
        <v>95</v>
      </c>
      <c r="Z37" s="11">
        <f>[33]Abril!$F$29</f>
        <v>95</v>
      </c>
      <c r="AA37" s="11">
        <f>[33]Abril!$F$30</f>
        <v>95</v>
      </c>
      <c r="AB37" s="11">
        <f>[33]Abril!$F$31</f>
        <v>94</v>
      </c>
      <c r="AC37" s="11">
        <f>[33]Abril!$F$32</f>
        <v>92</v>
      </c>
      <c r="AD37" s="11">
        <f>[33]Abril!$F$33</f>
        <v>95</v>
      </c>
      <c r="AE37" s="11">
        <f>[33]Abril!$F$34</f>
        <v>94</v>
      </c>
      <c r="AF37" s="15">
        <f t="shared" si="3"/>
        <v>95</v>
      </c>
      <c r="AG37" s="94">
        <f t="shared" si="4"/>
        <v>92.433333333333337</v>
      </c>
    </row>
    <row r="38" spans="1:35" x14ac:dyDescent="0.2">
      <c r="A38" s="58" t="s">
        <v>174</v>
      </c>
      <c r="B38" s="11">
        <f>[34]Abril!$F$5</f>
        <v>92</v>
      </c>
      <c r="C38" s="11">
        <f>[34]Abril!$F$6</f>
        <v>93</v>
      </c>
      <c r="D38" s="11">
        <f>[34]Abril!$F$7</f>
        <v>92</v>
      </c>
      <c r="E38" s="11">
        <f>[34]Abril!$F$8</f>
        <v>94</v>
      </c>
      <c r="F38" s="11">
        <f>[34]Abril!$F$9</f>
        <v>93</v>
      </c>
      <c r="G38" s="11">
        <f>[34]Abril!$F$10</f>
        <v>92</v>
      </c>
      <c r="H38" s="11">
        <f>[34]Abril!$F$11</f>
        <v>91</v>
      </c>
      <c r="I38" s="11">
        <f>[34]Abril!$F$12</f>
        <v>92</v>
      </c>
      <c r="J38" s="11">
        <f>[34]Abril!$F$13</f>
        <v>92</v>
      </c>
      <c r="K38" s="11">
        <f>[34]Abril!$F$14</f>
        <v>94</v>
      </c>
      <c r="L38" s="11">
        <f>[34]Abril!$F$15</f>
        <v>92</v>
      </c>
      <c r="M38" s="11">
        <f>[34]Abril!$F$16</f>
        <v>94</v>
      </c>
      <c r="N38" s="11">
        <f>[34]Abril!$F$17</f>
        <v>93</v>
      </c>
      <c r="O38" s="11">
        <f>[34]Abril!$F$18</f>
        <v>94</v>
      </c>
      <c r="P38" s="11">
        <f>[34]Abril!$F$19</f>
        <v>94</v>
      </c>
      <c r="Q38" s="11">
        <f>[34]Abril!$F$20</f>
        <v>92</v>
      </c>
      <c r="R38" s="11">
        <f>[34]Abril!$F$21</f>
        <v>93</v>
      </c>
      <c r="S38" s="11">
        <f>[34]Abril!$F$22</f>
        <v>94</v>
      </c>
      <c r="T38" s="11">
        <f>[34]Abril!$F$23</f>
        <v>93</v>
      </c>
      <c r="U38" s="11">
        <f>[34]Abril!$F$24</f>
        <v>93</v>
      </c>
      <c r="V38" s="11">
        <f>[34]Abril!$F$25</f>
        <v>93</v>
      </c>
      <c r="W38" s="11">
        <f>[34]Abril!$F$26</f>
        <v>93</v>
      </c>
      <c r="X38" s="11">
        <f>[34]Abril!$F$27</f>
        <v>94</v>
      </c>
      <c r="Y38" s="11">
        <f>[34]Abril!$F$28</f>
        <v>93</v>
      </c>
      <c r="Z38" s="11">
        <f>[34]Abril!$F$29</f>
        <v>94</v>
      </c>
      <c r="AA38" s="11">
        <f>[34]Abril!$F$30</f>
        <v>93</v>
      </c>
      <c r="AB38" s="11">
        <f>[34]Abril!$F$31</f>
        <v>92</v>
      </c>
      <c r="AC38" s="11">
        <f>[34]Abril!$F$32</f>
        <v>93</v>
      </c>
      <c r="AD38" s="11">
        <f>[34]Abril!$F$33</f>
        <v>94</v>
      </c>
      <c r="AE38" s="11">
        <f>[34]Abril!$F$34</f>
        <v>93</v>
      </c>
      <c r="AF38" s="15">
        <f>MAX(B38:AE38)</f>
        <v>94</v>
      </c>
      <c r="AG38" s="94">
        <f>AVERAGE(B38:AE38)</f>
        <v>92.966666666666669</v>
      </c>
    </row>
    <row r="39" spans="1:35" x14ac:dyDescent="0.2">
      <c r="A39" s="58" t="s">
        <v>15</v>
      </c>
      <c r="B39" s="11">
        <f>[35]Abril!$F$5</f>
        <v>94</v>
      </c>
      <c r="C39" s="11">
        <f>[35]Abril!$F$6</f>
        <v>95</v>
      </c>
      <c r="D39" s="11">
        <f>[35]Abril!$F$7</f>
        <v>96</v>
      </c>
      <c r="E39" s="11">
        <f>[35]Abril!$F$8</f>
        <v>94</v>
      </c>
      <c r="F39" s="11">
        <f>[35]Abril!$F$9</f>
        <v>96</v>
      </c>
      <c r="G39" s="11">
        <f>[35]Abril!$F$10</f>
        <v>97</v>
      </c>
      <c r="H39" s="11">
        <f>[35]Abril!$F$11</f>
        <v>97</v>
      </c>
      <c r="I39" s="11">
        <f>[35]Abril!$F$12</f>
        <v>94</v>
      </c>
      <c r="J39" s="11">
        <f>[35]Abril!$F$13</f>
        <v>94</v>
      </c>
      <c r="K39" s="11">
        <f>[35]Abril!$F$14</f>
        <v>96</v>
      </c>
      <c r="L39" s="11">
        <f>[35]Abril!$F$15</f>
        <v>92</v>
      </c>
      <c r="M39" s="11">
        <f>[35]Abril!$F$16</f>
        <v>95</v>
      </c>
      <c r="N39" s="11">
        <f>[35]Abril!$F$17</f>
        <v>84</v>
      </c>
      <c r="O39" s="11">
        <f>[35]Abril!$F$18</f>
        <v>96</v>
      </c>
      <c r="P39" s="11">
        <f>[35]Abril!$F$19</f>
        <v>96</v>
      </c>
      <c r="Q39" s="11">
        <f>[35]Abril!$F$20</f>
        <v>91</v>
      </c>
      <c r="R39" s="11">
        <f>[35]Abril!$F$21</f>
        <v>96</v>
      </c>
      <c r="S39" s="11">
        <f>[35]Abril!$F$22</f>
        <v>84</v>
      </c>
      <c r="T39" s="11">
        <f>[35]Abril!$F$23</f>
        <v>87</v>
      </c>
      <c r="U39" s="11">
        <f>[35]Abril!$F$24</f>
        <v>90</v>
      </c>
      <c r="V39" s="11">
        <f>[35]Abril!$F$25</f>
        <v>96</v>
      </c>
      <c r="W39" s="11">
        <f>[35]Abril!$F$26</f>
        <v>96</v>
      </c>
      <c r="X39" s="11">
        <f>[35]Abril!$F$27</f>
        <v>96</v>
      </c>
      <c r="Y39" s="11">
        <f>[35]Abril!$F$28</f>
        <v>96</v>
      </c>
      <c r="Z39" s="11">
        <f>[35]Abril!$F$29</f>
        <v>94</v>
      </c>
      <c r="AA39" s="11">
        <f>[35]Abril!$F$30</f>
        <v>93</v>
      </c>
      <c r="AB39" s="11">
        <f>[35]Abril!$F$31</f>
        <v>96</v>
      </c>
      <c r="AC39" s="11">
        <f>[35]Abril!$F$32</f>
        <v>97</v>
      </c>
      <c r="AD39" s="11">
        <f>[35]Abril!$F$33</f>
        <v>97</v>
      </c>
      <c r="AE39" s="11">
        <f>[35]Abril!$F$34</f>
        <v>95</v>
      </c>
      <c r="AF39" s="15">
        <f t="shared" si="3"/>
        <v>97</v>
      </c>
      <c r="AG39" s="94">
        <f t="shared" si="4"/>
        <v>94</v>
      </c>
      <c r="AH39" s="12" t="s">
        <v>47</v>
      </c>
      <c r="AI39" t="s">
        <v>47</v>
      </c>
    </row>
    <row r="40" spans="1:35" x14ac:dyDescent="0.2">
      <c r="A40" s="58" t="s">
        <v>16</v>
      </c>
      <c r="B40" s="11">
        <f>[36]Abril!$F$5</f>
        <v>92</v>
      </c>
      <c r="C40" s="11">
        <f>[36]Abril!$F$6</f>
        <v>88</v>
      </c>
      <c r="D40" s="11">
        <f>[36]Abril!$F$7</f>
        <v>93</v>
      </c>
      <c r="E40" s="11">
        <f>[36]Abril!$F$8</f>
        <v>92</v>
      </c>
      <c r="F40" s="11">
        <f>[36]Abril!$F$9</f>
        <v>94</v>
      </c>
      <c r="G40" s="11">
        <f>[36]Abril!$F$10</f>
        <v>86</v>
      </c>
      <c r="H40" s="11">
        <f>[36]Abril!$F$11</f>
        <v>95</v>
      </c>
      <c r="I40" s="11">
        <f>[36]Abril!$F$12</f>
        <v>94</v>
      </c>
      <c r="J40" s="11">
        <f>[36]Abril!$F$13</f>
        <v>94</v>
      </c>
      <c r="K40" s="11">
        <f>[36]Abril!$F$14</f>
        <v>93</v>
      </c>
      <c r="L40" s="11">
        <f>[36]Abril!$F$15</f>
        <v>93</v>
      </c>
      <c r="M40" s="11">
        <f>[36]Abril!$F$16</f>
        <v>94</v>
      </c>
      <c r="N40" s="11">
        <f>[36]Abril!$F$17</f>
        <v>93</v>
      </c>
      <c r="O40" s="11">
        <f>[36]Abril!$F$18</f>
        <v>90</v>
      </c>
      <c r="P40" s="11">
        <f>[36]Abril!$F$19</f>
        <v>91</v>
      </c>
      <c r="Q40" s="11">
        <f>[36]Abril!$F$20</f>
        <v>90</v>
      </c>
      <c r="R40" s="11">
        <f>[36]Abril!$F$21</f>
        <v>93</v>
      </c>
      <c r="S40" s="11">
        <f>[36]Abril!$F$22</f>
        <v>92</v>
      </c>
      <c r="T40" s="11">
        <f>[36]Abril!$F$23</f>
        <v>90</v>
      </c>
      <c r="U40" s="11">
        <f>[36]Abril!$F$24</f>
        <v>87</v>
      </c>
      <c r="V40" s="11">
        <f>[36]Abril!$F$25</f>
        <v>94</v>
      </c>
      <c r="W40" s="11">
        <f>[36]Abril!$F$26</f>
        <v>95</v>
      </c>
      <c r="X40" s="11">
        <f>[36]Abril!$F$27</f>
        <v>94</v>
      </c>
      <c r="Y40" s="11">
        <f>[36]Abril!$F$28</f>
        <v>96</v>
      </c>
      <c r="Z40" s="11">
        <f>[36]Abril!$F$29</f>
        <v>94</v>
      </c>
      <c r="AA40" s="11">
        <f>[36]Abril!$F$30</f>
        <v>94</v>
      </c>
      <c r="AB40" s="11">
        <f>[36]Abril!$F$31</f>
        <v>94</v>
      </c>
      <c r="AC40" s="11">
        <f>[36]Abril!$F$32</f>
        <v>94</v>
      </c>
      <c r="AD40" s="11">
        <f>[36]Abril!$F$33</f>
        <v>94</v>
      </c>
      <c r="AE40" s="11">
        <f>[36]Abril!$F$34</f>
        <v>93</v>
      </c>
      <c r="AF40" s="15">
        <f t="shared" si="3"/>
        <v>96</v>
      </c>
      <c r="AG40" s="94">
        <f t="shared" si="4"/>
        <v>92.533333333333331</v>
      </c>
    </row>
    <row r="41" spans="1:35" x14ac:dyDescent="0.2">
      <c r="A41" s="58" t="s">
        <v>175</v>
      </c>
      <c r="B41" s="11">
        <f>[37]Abril!$F$5</f>
        <v>97</v>
      </c>
      <c r="C41" s="11">
        <f>[37]Abril!$F$6</f>
        <v>92</v>
      </c>
      <c r="D41" s="11">
        <f>[37]Abril!$F$7</f>
        <v>95</v>
      </c>
      <c r="E41" s="11">
        <f>[37]Abril!$F$8</f>
        <v>95</v>
      </c>
      <c r="F41" s="11">
        <f>[37]Abril!$F$9</f>
        <v>96</v>
      </c>
      <c r="G41" s="11">
        <f>[37]Abril!$F$10</f>
        <v>98</v>
      </c>
      <c r="H41" s="11">
        <f>[37]Abril!$F$11</f>
        <v>98</v>
      </c>
      <c r="I41" s="11">
        <f>[37]Abril!$F$12</f>
        <v>96</v>
      </c>
      <c r="J41" s="11">
        <f>[37]Abril!$F$13</f>
        <v>98</v>
      </c>
      <c r="K41" s="11">
        <f>[37]Abril!$F$14</f>
        <v>95</v>
      </c>
      <c r="L41" s="11">
        <f>[37]Abril!$F$15</f>
        <v>97</v>
      </c>
      <c r="M41" s="11">
        <f>[37]Abril!$F$16</f>
        <v>98</v>
      </c>
      <c r="N41" s="11">
        <f>[37]Abril!$F$17</f>
        <v>97</v>
      </c>
      <c r="O41" s="11">
        <f>[37]Abril!$F$18</f>
        <v>98</v>
      </c>
      <c r="P41" s="11">
        <f>[37]Abril!$F$19</f>
        <v>98</v>
      </c>
      <c r="Q41" s="11">
        <f>[37]Abril!$F$20</f>
        <v>98</v>
      </c>
      <c r="R41" s="11">
        <f>[37]Abril!$F$21</f>
        <v>98</v>
      </c>
      <c r="S41" s="11">
        <f>[37]Abril!$F$22</f>
        <v>98</v>
      </c>
      <c r="T41" s="11">
        <f>[37]Abril!$F$23</f>
        <v>97</v>
      </c>
      <c r="U41" s="11">
        <f>[37]Abril!$F$24</f>
        <v>96</v>
      </c>
      <c r="V41" s="11">
        <f>[37]Abril!$F$25</f>
        <v>96</v>
      </c>
      <c r="W41" s="11">
        <f>[37]Abril!$F$26</f>
        <v>97</v>
      </c>
      <c r="X41" s="11">
        <f>[37]Abril!$F$27</f>
        <v>97</v>
      </c>
      <c r="Y41" s="11">
        <f>[37]Abril!$F$28</f>
        <v>97</v>
      </c>
      <c r="Z41" s="11">
        <f>[37]Abril!$F$29</f>
        <v>98</v>
      </c>
      <c r="AA41" s="11">
        <f>[37]Abril!$F$30</f>
        <v>97</v>
      </c>
      <c r="AB41" s="11">
        <f>[37]Abril!$F$31</f>
        <v>95</v>
      </c>
      <c r="AC41" s="11">
        <f>[37]Abril!$F$32</f>
        <v>98</v>
      </c>
      <c r="AD41" s="11">
        <f>[37]Abril!$F$33</f>
        <v>97</v>
      </c>
      <c r="AE41" s="11">
        <f>[37]Abril!$F$34</f>
        <v>99</v>
      </c>
      <c r="AF41" s="15">
        <f t="shared" ref="AF41" si="7">MAX(B41:AE41)</f>
        <v>99</v>
      </c>
      <c r="AG41" s="94">
        <f t="shared" ref="AG41" si="8">AVERAGE(B41:AE41)</f>
        <v>96.86666666666666</v>
      </c>
    </row>
    <row r="42" spans="1:35" x14ac:dyDescent="0.2">
      <c r="A42" s="58" t="s">
        <v>17</v>
      </c>
      <c r="B42" s="11">
        <f>[38]Abril!$F$5</f>
        <v>99</v>
      </c>
      <c r="C42" s="11">
        <f>[38]Abril!$F$6</f>
        <v>98</v>
      </c>
      <c r="D42" s="11">
        <f>[38]Abril!$F$7</f>
        <v>99</v>
      </c>
      <c r="E42" s="11">
        <f>[38]Abril!$F$8</f>
        <v>100</v>
      </c>
      <c r="F42" s="11">
        <f>[38]Abril!$F$9</f>
        <v>100</v>
      </c>
      <c r="G42" s="11">
        <f>[38]Abril!$F$10</f>
        <v>100</v>
      </c>
      <c r="H42" s="11">
        <f>[38]Abril!$F$11</f>
        <v>100</v>
      </c>
      <c r="I42" s="11">
        <f>[38]Abril!$F$12</f>
        <v>100</v>
      </c>
      <c r="J42" s="11">
        <f>[38]Abril!$F$13</f>
        <v>100</v>
      </c>
      <c r="K42" s="11">
        <f>[38]Abril!$F$14</f>
        <v>98</v>
      </c>
      <c r="L42" s="11">
        <f>[38]Abril!$F$15</f>
        <v>100</v>
      </c>
      <c r="M42" s="11">
        <f>[38]Abril!$F$16</f>
        <v>97</v>
      </c>
      <c r="N42" s="11">
        <f>[38]Abril!$F$17</f>
        <v>88</v>
      </c>
      <c r="O42" s="11">
        <f>[38]Abril!$F$18</f>
        <v>74</v>
      </c>
      <c r="P42" s="11">
        <f>[38]Abril!$F$19</f>
        <v>93</v>
      </c>
      <c r="Q42" s="11">
        <f>[38]Abril!$F$20</f>
        <v>98</v>
      </c>
      <c r="R42" s="11">
        <f>[38]Abril!$F$21</f>
        <v>74</v>
      </c>
      <c r="S42" s="11">
        <f>[38]Abril!$F$22</f>
        <v>93</v>
      </c>
      <c r="T42" s="11">
        <f>[38]Abril!$F$23</f>
        <v>98</v>
      </c>
      <c r="U42" s="11">
        <f>[38]Abril!$F$24</f>
        <v>90</v>
      </c>
      <c r="V42" s="11">
        <f>[38]Abril!$F$25</f>
        <v>95</v>
      </c>
      <c r="W42" s="11">
        <f>[38]Abril!$F$26</f>
        <v>95</v>
      </c>
      <c r="X42" s="11">
        <f>[38]Abril!$F$27</f>
        <v>100</v>
      </c>
      <c r="Y42" s="11">
        <f>[38]Abril!$F$28</f>
        <v>100</v>
      </c>
      <c r="Z42" s="11">
        <f>[38]Abril!$F$29</f>
        <v>100</v>
      </c>
      <c r="AA42" s="11">
        <f>[38]Abril!$F$30</f>
        <v>100</v>
      </c>
      <c r="AB42" s="11">
        <f>[38]Abril!$F$31</f>
        <v>85</v>
      </c>
      <c r="AC42" s="11">
        <f>[38]Abril!$F$32</f>
        <v>74</v>
      </c>
      <c r="AD42" s="11">
        <f>[38]Abril!$F$33</f>
        <v>84</v>
      </c>
      <c r="AE42" s="11">
        <f>[38]Abril!$F$34</f>
        <v>81</v>
      </c>
      <c r="AF42" s="15">
        <f t="shared" si="3"/>
        <v>100</v>
      </c>
      <c r="AG42" s="94">
        <f t="shared" si="4"/>
        <v>93.766666666666666</v>
      </c>
    </row>
    <row r="43" spans="1:35" x14ac:dyDescent="0.2">
      <c r="A43" s="58" t="s">
        <v>157</v>
      </c>
      <c r="B43" s="11">
        <f>[39]Abri!$F$5</f>
        <v>97</v>
      </c>
      <c r="C43" s="11">
        <f>[39]Abri!$F$6</f>
        <v>98</v>
      </c>
      <c r="D43" s="11">
        <f>[39]Abri!$F$7</f>
        <v>99</v>
      </c>
      <c r="E43" s="11">
        <f>[39]Abri!$F$8</f>
        <v>100</v>
      </c>
      <c r="F43" s="11">
        <f>[39]Abri!$F$9</f>
        <v>99</v>
      </c>
      <c r="G43" s="11">
        <f>[39]Abri!$F$10</f>
        <v>100</v>
      </c>
      <c r="H43" s="11">
        <f>[39]Abri!$F$11</f>
        <v>100</v>
      </c>
      <c r="I43" s="11">
        <f>[39]Abri!$F$12</f>
        <v>100</v>
      </c>
      <c r="J43" s="11">
        <f>[39]Abri!$F$13</f>
        <v>100</v>
      </c>
      <c r="K43" s="11">
        <f>[39]Abri!$F$14</f>
        <v>99</v>
      </c>
      <c r="L43" s="11">
        <f>[39]Abri!$F$15</f>
        <v>100</v>
      </c>
      <c r="M43" s="11">
        <f>[39]Abri!$F$16</f>
        <v>100</v>
      </c>
      <c r="N43" s="11">
        <f>[39]Abri!$F$17</f>
        <v>98</v>
      </c>
      <c r="O43" s="11">
        <f>[39]Abri!$F$18</f>
        <v>99</v>
      </c>
      <c r="P43" s="11">
        <f>[39]Abri!$F$19</f>
        <v>100</v>
      </c>
      <c r="Q43" s="11">
        <f>[39]Abri!$F$20</f>
        <v>100</v>
      </c>
      <c r="R43" s="11">
        <f>[39]Abri!$F$21</f>
        <v>100</v>
      </c>
      <c r="S43" s="11">
        <f>[39]Abri!$F$22</f>
        <v>100</v>
      </c>
      <c r="T43" s="11">
        <f>[39]Abri!$F$23</f>
        <v>98</v>
      </c>
      <c r="U43" s="11">
        <f>[39]Abri!$F$24</f>
        <v>95</v>
      </c>
      <c r="V43" s="11">
        <f>[39]Abri!$F$25</f>
        <v>98</v>
      </c>
      <c r="W43" s="11">
        <f>[39]Abri!$F$26</f>
        <v>99</v>
      </c>
      <c r="X43" s="11">
        <f>[39]Abri!$F$27</f>
        <v>100</v>
      </c>
      <c r="Y43" s="11">
        <f>[39]Abri!$F$28</f>
        <v>99</v>
      </c>
      <c r="Z43" s="11">
        <f>[39]Abri!$F$29</f>
        <v>100</v>
      </c>
      <c r="AA43" s="11">
        <f>[39]Abri!$F$30</f>
        <v>100</v>
      </c>
      <c r="AB43" s="11">
        <f>[39]Abri!$F$31</f>
        <v>100</v>
      </c>
      <c r="AC43" s="11">
        <f>[39]Abri!$F$32</f>
        <v>100</v>
      </c>
      <c r="AD43" s="11">
        <f>[39]Abri!$F$33</f>
        <v>100</v>
      </c>
      <c r="AE43" s="11">
        <f>[39]Abri!$F$34</f>
        <v>100</v>
      </c>
      <c r="AF43" s="15">
        <f t="shared" ref="AF43" si="9">MAX(B43:AE43)</f>
        <v>100</v>
      </c>
      <c r="AG43" s="94">
        <f t="shared" ref="AG43" si="10">AVERAGE(B43:AE43)</f>
        <v>99.266666666666666</v>
      </c>
    </row>
    <row r="44" spans="1:35" x14ac:dyDescent="0.2">
      <c r="A44" s="58" t="s">
        <v>18</v>
      </c>
      <c r="B44" s="11">
        <f>[40]Abril!$F$5</f>
        <v>82</v>
      </c>
      <c r="C44" s="11">
        <f>[40]Abril!$F$6</f>
        <v>90</v>
      </c>
      <c r="D44" s="11">
        <f>[40]Abril!$F$7</f>
        <v>96</v>
      </c>
      <c r="E44" s="11">
        <f>[40]Abril!$F$8</f>
        <v>97</v>
      </c>
      <c r="F44" s="11">
        <f>[40]Abril!$F$9</f>
        <v>95</v>
      </c>
      <c r="G44" s="11">
        <f>[40]Abril!$F$10</f>
        <v>98</v>
      </c>
      <c r="H44" s="11">
        <f>[40]Abril!$F$11</f>
        <v>100</v>
      </c>
      <c r="I44" s="11">
        <f>[40]Abril!$F$12</f>
        <v>97</v>
      </c>
      <c r="J44" s="11">
        <f>[40]Abril!$F$13</f>
        <v>90</v>
      </c>
      <c r="K44" s="11">
        <f>[40]Abril!$F$14</f>
        <v>93</v>
      </c>
      <c r="L44" s="11">
        <f>[40]Abril!$F$15</f>
        <v>91</v>
      </c>
      <c r="M44" s="11">
        <f>[40]Abril!$F$16</f>
        <v>95</v>
      </c>
      <c r="N44" s="11">
        <f>[40]Abril!$F$17</f>
        <v>97</v>
      </c>
      <c r="O44" s="11">
        <f>[40]Abril!$F$18</f>
        <v>99</v>
      </c>
      <c r="P44" s="11">
        <f>[40]Abril!$F$19</f>
        <v>96</v>
      </c>
      <c r="Q44" s="11">
        <f>[40]Abril!$F$20</f>
        <v>97</v>
      </c>
      <c r="R44" s="11">
        <f>[40]Abril!$F$21</f>
        <v>97</v>
      </c>
      <c r="S44" s="11">
        <f>[40]Abril!$F$22</f>
        <v>96</v>
      </c>
      <c r="T44" s="11">
        <f>[40]Abril!$F$23</f>
        <v>92</v>
      </c>
      <c r="U44" s="11">
        <f>[40]Abril!$F$24</f>
        <v>93</v>
      </c>
      <c r="V44" s="11">
        <f>[40]Abril!$F$25</f>
        <v>95</v>
      </c>
      <c r="W44" s="11">
        <f>[40]Abril!$F$26</f>
        <v>97</v>
      </c>
      <c r="X44" s="11">
        <f>[40]Abril!$F$27</f>
        <v>96</v>
      </c>
      <c r="Y44" s="11">
        <f>[40]Abril!$F$28</f>
        <v>93</v>
      </c>
      <c r="Z44" s="11">
        <f>[40]Abril!$F$29</f>
        <v>92</v>
      </c>
      <c r="AA44" s="11">
        <f>[40]Abril!$F$30</f>
        <v>92</v>
      </c>
      <c r="AB44" s="11">
        <f>[40]Abril!$F$31</f>
        <v>90</v>
      </c>
      <c r="AC44" s="11">
        <f>[40]Abril!$F$32</f>
        <v>98</v>
      </c>
      <c r="AD44" s="11">
        <f>[40]Abril!$F$33</f>
        <v>99</v>
      </c>
      <c r="AE44" s="11">
        <f>[40]Abril!$F$34</f>
        <v>96</v>
      </c>
      <c r="AF44" s="15">
        <f t="shared" si="3"/>
        <v>100</v>
      </c>
      <c r="AG44" s="94">
        <f t="shared" si="4"/>
        <v>94.63333333333334</v>
      </c>
      <c r="AI44" t="s">
        <v>47</v>
      </c>
    </row>
    <row r="45" spans="1:35" x14ac:dyDescent="0.2">
      <c r="A45" s="58" t="s">
        <v>162</v>
      </c>
      <c r="B45" s="11">
        <f>[41]Abril!$F$5</f>
        <v>90</v>
      </c>
      <c r="C45" s="11">
        <f>[41]Abril!$F$6</f>
        <v>89</v>
      </c>
      <c r="D45" s="11">
        <f>[41]Abril!$F$7</f>
        <v>93</v>
      </c>
      <c r="E45" s="11">
        <f>[41]Abril!$F$8</f>
        <v>95</v>
      </c>
      <c r="F45" s="11">
        <f>[41]Abril!$F$9</f>
        <v>94</v>
      </c>
      <c r="G45" s="11">
        <f>[41]Abril!$F$10</f>
        <v>98</v>
      </c>
      <c r="H45" s="11">
        <f>[41]Abril!$F$11</f>
        <v>98</v>
      </c>
      <c r="I45" s="11">
        <f>[41]Abril!$F$12</f>
        <v>94</v>
      </c>
      <c r="J45" s="11">
        <f>[41]Abril!$F$13</f>
        <v>98</v>
      </c>
      <c r="K45" s="11">
        <f>[41]Abril!$F$14</f>
        <v>92</v>
      </c>
      <c r="L45" s="11">
        <f>[41]Abril!$F$15</f>
        <v>95</v>
      </c>
      <c r="M45" s="11">
        <f>[41]Abril!$F$16</f>
        <v>91</v>
      </c>
      <c r="N45" s="11">
        <f>[41]Abril!$F$17</f>
        <v>96</v>
      </c>
      <c r="O45" s="11">
        <f>[41]Abril!$F$18</f>
        <v>98</v>
      </c>
      <c r="P45" s="11">
        <f>[41]Abril!$F$19</f>
        <v>98</v>
      </c>
      <c r="Q45" s="11">
        <f>[41]Abril!$F$20</f>
        <v>97</v>
      </c>
      <c r="R45" s="11">
        <f>[41]Abril!$F$21</f>
        <v>98</v>
      </c>
      <c r="S45" s="11">
        <f>[41]Abril!$F$22</f>
        <v>97</v>
      </c>
      <c r="T45" s="11">
        <f>[41]Abril!$F$23</f>
        <v>98</v>
      </c>
      <c r="U45" s="11">
        <f>[41]Abril!$F$24</f>
        <v>93</v>
      </c>
      <c r="V45" s="11">
        <f>[41]Abril!$F$25</f>
        <v>90</v>
      </c>
      <c r="W45" s="11">
        <f>[41]Abril!$F$26</f>
        <v>97</v>
      </c>
      <c r="X45" s="11">
        <f>[41]Abril!$F$27</f>
        <v>98</v>
      </c>
      <c r="Y45" s="11">
        <f>[41]Abril!$F$28</f>
        <v>97</v>
      </c>
      <c r="Z45" s="11">
        <f>[41]Abril!$F$29</f>
        <v>97</v>
      </c>
      <c r="AA45" s="11">
        <f>[41]Abril!$F$30</f>
        <v>97</v>
      </c>
      <c r="AB45" s="11">
        <f>[41]Abril!$F$31</f>
        <v>97</v>
      </c>
      <c r="AC45" s="11">
        <f>[41]Abril!$F$32</f>
        <v>96</v>
      </c>
      <c r="AD45" s="11">
        <f>[41]Abril!$F$33</f>
        <v>98</v>
      </c>
      <c r="AE45" s="11">
        <f>[41]Abril!$F$34</f>
        <v>97</v>
      </c>
      <c r="AF45" s="15">
        <f t="shared" ref="AF45" si="11">MAX(B45:AE45)</f>
        <v>98</v>
      </c>
      <c r="AG45" s="94">
        <f t="shared" ref="AG45" si="12">AVERAGE(B45:AE45)</f>
        <v>95.533333333333331</v>
      </c>
      <c r="AI45" t="s">
        <v>47</v>
      </c>
    </row>
    <row r="46" spans="1:35" x14ac:dyDescent="0.2">
      <c r="A46" s="58" t="s">
        <v>19</v>
      </c>
      <c r="B46" s="11">
        <f>[42]Abril!$F$5</f>
        <v>91</v>
      </c>
      <c r="C46" s="11">
        <f>[42]Abril!$F$6</f>
        <v>94</v>
      </c>
      <c r="D46" s="11">
        <f>[42]Abril!$F$7</f>
        <v>95</v>
      </c>
      <c r="E46" s="11">
        <f>[42]Abril!$F$8</f>
        <v>95</v>
      </c>
      <c r="F46" s="11">
        <f>[42]Abril!$F$9</f>
        <v>97</v>
      </c>
      <c r="G46" s="11">
        <f>[42]Abril!$F$10</f>
        <v>97</v>
      </c>
      <c r="H46" s="11">
        <f>[42]Abril!$F$11</f>
        <v>97</v>
      </c>
      <c r="I46" s="11">
        <f>[42]Abril!$F$12</f>
        <v>97</v>
      </c>
      <c r="J46" s="11">
        <f>[42]Abril!$F$13</f>
        <v>97</v>
      </c>
      <c r="K46" s="11">
        <f>[42]Abril!$F$14</f>
        <v>93</v>
      </c>
      <c r="L46" s="11">
        <f>[42]Abril!$F$15</f>
        <v>93</v>
      </c>
      <c r="M46" s="11">
        <f>[42]Abril!$F$16</f>
        <v>95</v>
      </c>
      <c r="N46" s="11">
        <f>[42]Abril!$F$17</f>
        <v>89</v>
      </c>
      <c r="O46" s="11">
        <f>[42]Abril!$F$18</f>
        <v>95</v>
      </c>
      <c r="P46" s="11">
        <f>[42]Abril!$F$19</f>
        <v>96</v>
      </c>
      <c r="Q46" s="11">
        <f>[42]Abril!$F$20</f>
        <v>94</v>
      </c>
      <c r="R46" s="11">
        <f>[42]Abril!$F$21</f>
        <v>97</v>
      </c>
      <c r="S46" s="11">
        <f>[42]Abril!$F$22</f>
        <v>90</v>
      </c>
      <c r="T46" s="11">
        <f>[42]Abril!$F$23</f>
        <v>79</v>
      </c>
      <c r="U46" s="11">
        <f>[42]Abril!$F$24</f>
        <v>90</v>
      </c>
      <c r="V46" s="11">
        <f>[42]Abril!$F$25</f>
        <v>96</v>
      </c>
      <c r="W46" s="11">
        <f>[42]Abril!$F$26</f>
        <v>97</v>
      </c>
      <c r="X46" s="11">
        <f>[42]Abril!$F$27</f>
        <v>97</v>
      </c>
      <c r="Y46" s="11">
        <f>[42]Abril!$F$28</f>
        <v>94</v>
      </c>
      <c r="Z46" s="11">
        <f>[42]Abril!$F$29</f>
        <v>92</v>
      </c>
      <c r="AA46" s="11">
        <f>[42]Abril!$F$30</f>
        <v>96</v>
      </c>
      <c r="AB46" s="11">
        <f>[42]Abril!$F$31</f>
        <v>96</v>
      </c>
      <c r="AC46" s="11">
        <f>[42]Abril!$F$32</f>
        <v>97</v>
      </c>
      <c r="AD46" s="11">
        <f>[42]Abril!$F$33</f>
        <v>97</v>
      </c>
      <c r="AE46" s="11">
        <f>[42]Abril!$F$34</f>
        <v>96</v>
      </c>
      <c r="AF46" s="15">
        <f t="shared" si="3"/>
        <v>97</v>
      </c>
      <c r="AG46" s="94">
        <f t="shared" si="4"/>
        <v>94.3</v>
      </c>
      <c r="AH46" s="12" t="s">
        <v>47</v>
      </c>
      <c r="AI46" t="s">
        <v>47</v>
      </c>
    </row>
    <row r="47" spans="1:35" x14ac:dyDescent="0.2">
      <c r="A47" s="58" t="s">
        <v>31</v>
      </c>
      <c r="B47" s="11">
        <f>[43]Abril!$F$5</f>
        <v>85</v>
      </c>
      <c r="C47" s="11">
        <f>[43]Abril!$F$6</f>
        <v>88</v>
      </c>
      <c r="D47" s="11">
        <f>[43]Abril!$F$7</f>
        <v>94</v>
      </c>
      <c r="E47" s="11">
        <f>[43]Abril!$F$8</f>
        <v>94</v>
      </c>
      <c r="F47" s="11">
        <f>[43]Abril!$F$9</f>
        <v>94</v>
      </c>
      <c r="G47" s="11">
        <f>[43]Abril!$F$10</f>
        <v>95</v>
      </c>
      <c r="H47" s="11">
        <f>[43]Abril!$F$11</f>
        <v>95</v>
      </c>
      <c r="I47" s="11">
        <f>[43]Abril!$F$12</f>
        <v>94</v>
      </c>
      <c r="J47" s="11">
        <f>[43]Abril!$F$13</f>
        <v>96</v>
      </c>
      <c r="K47" s="11">
        <f>[43]Abril!$F$14</f>
        <v>90</v>
      </c>
      <c r="L47" s="11">
        <f>[43]Abril!$F$15</f>
        <v>91</v>
      </c>
      <c r="M47" s="11">
        <f>[43]Abril!$F$16</f>
        <v>89</v>
      </c>
      <c r="N47" s="11">
        <f>[43]Abril!$F$17</f>
        <v>91</v>
      </c>
      <c r="O47" s="11">
        <f>[43]Abril!$F$18</f>
        <v>95</v>
      </c>
      <c r="P47" s="11">
        <f>[43]Abril!$F$19</f>
        <v>95</v>
      </c>
      <c r="Q47" s="11">
        <f>[43]Abril!$F$20</f>
        <v>93</v>
      </c>
      <c r="R47" s="11">
        <f>[43]Abril!$F$21</f>
        <v>94</v>
      </c>
      <c r="S47" s="11">
        <f>[43]Abril!$F$22</f>
        <v>91</v>
      </c>
      <c r="T47" s="11">
        <f>[43]Abril!$F$23</f>
        <v>87</v>
      </c>
      <c r="U47" s="11">
        <f>[43]Abril!$F$24</f>
        <v>87</v>
      </c>
      <c r="V47" s="11">
        <f>[43]Abril!$F$25</f>
        <v>93</v>
      </c>
      <c r="W47" s="11">
        <f>[43]Abril!$F$26</f>
        <v>95</v>
      </c>
      <c r="X47" s="11">
        <f>[43]Abril!$F$27</f>
        <v>94</v>
      </c>
      <c r="Y47" s="11">
        <f>[43]Abril!$F$28</f>
        <v>95</v>
      </c>
      <c r="Z47" s="11">
        <f>[43]Abril!$F$29</f>
        <v>88</v>
      </c>
      <c r="AA47" s="11">
        <f>[43]Abril!$F$30</f>
        <v>92</v>
      </c>
      <c r="AB47" s="11">
        <f>[43]Abril!$F$31</f>
        <v>93</v>
      </c>
      <c r="AC47" s="11">
        <f>[43]Abril!$F$32</f>
        <v>95</v>
      </c>
      <c r="AD47" s="11">
        <f>[43]Abril!$F$33</f>
        <v>95</v>
      </c>
      <c r="AE47" s="11">
        <f>[43]Abril!$F$34</f>
        <v>90</v>
      </c>
      <c r="AF47" s="15">
        <f t="shared" si="3"/>
        <v>96</v>
      </c>
      <c r="AG47" s="94">
        <f t="shared" si="4"/>
        <v>92.266666666666666</v>
      </c>
      <c r="AI47" t="s">
        <v>47</v>
      </c>
    </row>
    <row r="48" spans="1:35" x14ac:dyDescent="0.2">
      <c r="A48" s="58" t="s">
        <v>44</v>
      </c>
      <c r="B48" s="11">
        <f>[44]Abril!$F$5</f>
        <v>90</v>
      </c>
      <c r="C48" s="11">
        <f>[44]Abril!$F$6</f>
        <v>93</v>
      </c>
      <c r="D48" s="11">
        <f>[44]Abril!$F$7</f>
        <v>95</v>
      </c>
      <c r="E48" s="11">
        <f>[44]Abril!$F$8</f>
        <v>95</v>
      </c>
      <c r="F48" s="11">
        <f>[44]Abril!$F$9</f>
        <v>94</v>
      </c>
      <c r="G48" s="11">
        <f>[44]Abril!$F$10</f>
        <v>98</v>
      </c>
      <c r="H48" s="11">
        <f>[44]Abril!$F$11</f>
        <v>98</v>
      </c>
      <c r="I48" s="11">
        <f>[44]Abril!$F$12</f>
        <v>97</v>
      </c>
      <c r="J48" s="11">
        <f>[44]Abril!$F$13</f>
        <v>95</v>
      </c>
      <c r="K48" s="11">
        <f>[44]Abril!$F$14</f>
        <v>95</v>
      </c>
      <c r="L48" s="11">
        <f>[44]Abril!$F$15</f>
        <v>97</v>
      </c>
      <c r="M48" s="11">
        <f>[44]Abril!$F$16</f>
        <v>97</v>
      </c>
      <c r="N48" s="11">
        <f>[44]Abril!$F$17</f>
        <v>94</v>
      </c>
      <c r="O48" s="11">
        <f>[44]Abril!$F$18</f>
        <v>93</v>
      </c>
      <c r="P48" s="11">
        <f>[44]Abril!$F$19</f>
        <v>97</v>
      </c>
      <c r="Q48" s="11">
        <f>[44]Abril!$F$20</f>
        <v>95</v>
      </c>
      <c r="R48" s="11">
        <f>[44]Abril!$F$21</f>
        <v>97</v>
      </c>
      <c r="S48" s="11">
        <f>[44]Abril!$F$22</f>
        <v>92</v>
      </c>
      <c r="T48" s="11">
        <f>[44]Abril!$F$23</f>
        <v>93</v>
      </c>
      <c r="U48" s="11">
        <f>[44]Abril!$F$24</f>
        <v>91</v>
      </c>
      <c r="V48" s="11">
        <f>[44]Abril!$F$25</f>
        <v>90</v>
      </c>
      <c r="W48" s="11">
        <f>[44]Abril!$F$26</f>
        <v>98</v>
      </c>
      <c r="X48" s="11">
        <f>[44]Abril!$F$27</f>
        <v>95</v>
      </c>
      <c r="Y48" s="11">
        <f>[44]Abril!$F$28</f>
        <v>95</v>
      </c>
      <c r="Z48" s="11">
        <f>[44]Abril!$F$29</f>
        <v>91</v>
      </c>
      <c r="AA48" s="11">
        <f>[44]Abril!$F$30</f>
        <v>89</v>
      </c>
      <c r="AB48" s="11">
        <f>[44]Abril!$F$31</f>
        <v>89</v>
      </c>
      <c r="AC48" s="11">
        <f>[44]Abril!$F$32</f>
        <v>98</v>
      </c>
      <c r="AD48" s="11">
        <f>[44]Abril!$F$33</f>
        <v>95</v>
      </c>
      <c r="AE48" s="11">
        <f>[44]Abril!$F$34</f>
        <v>91</v>
      </c>
      <c r="AF48" s="15">
        <f t="shared" si="3"/>
        <v>98</v>
      </c>
      <c r="AG48" s="94">
        <f t="shared" si="4"/>
        <v>94.233333333333334</v>
      </c>
      <c r="AH48" s="12" t="s">
        <v>47</v>
      </c>
      <c r="AI48" t="s">
        <v>47</v>
      </c>
    </row>
    <row r="49" spans="1:35" x14ac:dyDescent="0.2">
      <c r="A49" s="58" t="s">
        <v>20</v>
      </c>
      <c r="B49" s="11">
        <f>[45]Abril!$F$5</f>
        <v>85</v>
      </c>
      <c r="C49" s="11">
        <f>[45]Abril!$F$6</f>
        <v>79</v>
      </c>
      <c r="D49" s="11">
        <f>[45]Abril!$F$7</f>
        <v>85</v>
      </c>
      <c r="E49" s="11">
        <f>[45]Abril!$F$8</f>
        <v>88</v>
      </c>
      <c r="F49" s="11">
        <f>[45]Abril!$F$9</f>
        <v>92</v>
      </c>
      <c r="G49" s="11">
        <f>[45]Abril!$F$10</f>
        <v>100</v>
      </c>
      <c r="H49" s="11">
        <f>[45]Abril!$F$11</f>
        <v>100</v>
      </c>
      <c r="I49" s="11">
        <f>[45]Abril!$F$12</f>
        <v>100</v>
      </c>
      <c r="J49" s="11">
        <f>[45]Abril!$F$13</f>
        <v>100</v>
      </c>
      <c r="K49" s="11">
        <f>[45]Abril!$F$14</f>
        <v>99</v>
      </c>
      <c r="L49" s="11">
        <f>[45]Abril!$F$15</f>
        <v>100</v>
      </c>
      <c r="M49" s="11">
        <f>[45]Abril!$F$16</f>
        <v>92</v>
      </c>
      <c r="N49" s="11">
        <f>[45]Abril!$F$17</f>
        <v>98</v>
      </c>
      <c r="O49" s="11">
        <f>[45]Abril!$F$18</f>
        <v>100</v>
      </c>
      <c r="P49" s="11">
        <f>[45]Abril!$F$19</f>
        <v>100</v>
      </c>
      <c r="Q49" s="11">
        <f>[45]Abril!$F$20</f>
        <v>100</v>
      </c>
      <c r="R49" s="11">
        <f>[45]Abril!$F$21</f>
        <v>94</v>
      </c>
      <c r="S49" s="11">
        <f>[45]Abril!$F$22</f>
        <v>81</v>
      </c>
      <c r="T49" s="11">
        <f>[45]Abril!$F$23</f>
        <v>88</v>
      </c>
      <c r="U49" s="11">
        <f>[45]Abril!$F$24</f>
        <v>87</v>
      </c>
      <c r="V49" s="11">
        <f>[45]Abril!$F$25</f>
        <v>95</v>
      </c>
      <c r="W49" s="11">
        <f>[45]Abril!$F$26</f>
        <v>92</v>
      </c>
      <c r="X49" s="11">
        <f>[45]Abril!$F$27</f>
        <v>95</v>
      </c>
      <c r="Y49" s="11">
        <f>[45]Abril!$F$28</f>
        <v>96</v>
      </c>
      <c r="Z49" s="11">
        <f>[45]Abril!$F$29</f>
        <v>90</v>
      </c>
      <c r="AA49" s="11">
        <f>[45]Abril!$F$30</f>
        <v>90</v>
      </c>
      <c r="AB49" s="11">
        <f>[45]Abril!$F$31</f>
        <v>91</v>
      </c>
      <c r="AC49" s="11">
        <f>[45]Abril!$F$32</f>
        <v>100</v>
      </c>
      <c r="AD49" s="11">
        <f>[45]Abril!$F$33</f>
        <v>100</v>
      </c>
      <c r="AE49" s="11">
        <f>[45]Abril!$F$34</f>
        <v>99</v>
      </c>
      <c r="AF49" s="15">
        <f t="shared" si="3"/>
        <v>100</v>
      </c>
      <c r="AG49" s="94">
        <f t="shared" si="4"/>
        <v>93.86666666666666</v>
      </c>
    </row>
    <row r="50" spans="1:35" s="5" customFormat="1" ht="17.100000000000001" customHeight="1" x14ac:dyDescent="0.2">
      <c r="A50" s="59" t="s">
        <v>33</v>
      </c>
      <c r="B50" s="13">
        <f t="shared" ref="B50:AF50" si="13">MAX(B5:B49)</f>
        <v>99</v>
      </c>
      <c r="C50" s="13">
        <f t="shared" si="13"/>
        <v>100</v>
      </c>
      <c r="D50" s="13">
        <f t="shared" si="13"/>
        <v>100</v>
      </c>
      <c r="E50" s="13">
        <f t="shared" si="13"/>
        <v>100</v>
      </c>
      <c r="F50" s="13">
        <f t="shared" si="13"/>
        <v>100</v>
      </c>
      <c r="G50" s="13">
        <f t="shared" si="13"/>
        <v>100</v>
      </c>
      <c r="H50" s="13">
        <f t="shared" si="13"/>
        <v>100</v>
      </c>
      <c r="I50" s="13">
        <f t="shared" si="13"/>
        <v>100</v>
      </c>
      <c r="J50" s="13">
        <f t="shared" si="13"/>
        <v>100</v>
      </c>
      <c r="K50" s="13">
        <f t="shared" si="13"/>
        <v>100</v>
      </c>
      <c r="L50" s="13">
        <f t="shared" si="13"/>
        <v>100</v>
      </c>
      <c r="M50" s="13">
        <f t="shared" si="13"/>
        <v>100</v>
      </c>
      <c r="N50" s="13">
        <f t="shared" si="13"/>
        <v>100</v>
      </c>
      <c r="O50" s="13">
        <f t="shared" si="13"/>
        <v>100</v>
      </c>
      <c r="P50" s="13">
        <f t="shared" si="13"/>
        <v>100</v>
      </c>
      <c r="Q50" s="13">
        <f t="shared" si="13"/>
        <v>100</v>
      </c>
      <c r="R50" s="13">
        <f t="shared" si="13"/>
        <v>100</v>
      </c>
      <c r="S50" s="13">
        <f t="shared" si="13"/>
        <v>100</v>
      </c>
      <c r="T50" s="13">
        <f t="shared" si="13"/>
        <v>100</v>
      </c>
      <c r="U50" s="13">
        <f t="shared" si="13"/>
        <v>100</v>
      </c>
      <c r="V50" s="13">
        <f t="shared" si="13"/>
        <v>100</v>
      </c>
      <c r="W50" s="13">
        <f t="shared" si="13"/>
        <v>100</v>
      </c>
      <c r="X50" s="13">
        <f t="shared" si="13"/>
        <v>100</v>
      </c>
      <c r="Y50" s="13">
        <f t="shared" si="13"/>
        <v>100</v>
      </c>
      <c r="Z50" s="13">
        <f t="shared" si="13"/>
        <v>100</v>
      </c>
      <c r="AA50" s="13">
        <f t="shared" si="13"/>
        <v>100</v>
      </c>
      <c r="AB50" s="13">
        <f t="shared" si="13"/>
        <v>100</v>
      </c>
      <c r="AC50" s="13">
        <f t="shared" si="13"/>
        <v>100</v>
      </c>
      <c r="AD50" s="13">
        <f t="shared" si="13"/>
        <v>100</v>
      </c>
      <c r="AE50" s="13">
        <f t="shared" si="13"/>
        <v>100</v>
      </c>
      <c r="AF50" s="15">
        <f t="shared" si="13"/>
        <v>100</v>
      </c>
      <c r="AG50" s="94">
        <f>AVERAGE(AG5:AG49)</f>
        <v>93.915195402298863</v>
      </c>
      <c r="AI50" s="5" t="s">
        <v>47</v>
      </c>
    </row>
    <row r="51" spans="1:35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5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90"/>
      <c r="AF52" s="52"/>
      <c r="AG52" s="51"/>
    </row>
    <row r="53" spans="1:35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52"/>
      <c r="AG53" s="51"/>
      <c r="AH53" s="12" t="s">
        <v>47</v>
      </c>
    </row>
    <row r="54" spans="1:35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5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I55" t="s">
        <v>47</v>
      </c>
    </row>
    <row r="56" spans="1:35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5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Z65" s="2" t="s">
        <v>47</v>
      </c>
      <c r="AF65" s="7" t="s">
        <v>47</v>
      </c>
      <c r="AJ65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A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  <c r="AD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5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H3:H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K55" sqref="AK5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58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</row>
    <row r="2" spans="1:33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3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4">
        <v>30</v>
      </c>
      <c r="AF3" s="118" t="s">
        <v>38</v>
      </c>
      <c r="AG3" s="60" t="s">
        <v>36</v>
      </c>
    </row>
    <row r="4" spans="1:33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6">
        <f>[1]Abril!$G$5</f>
        <v>31</v>
      </c>
      <c r="C5" s="126">
        <f>[1]Abril!$G$6</f>
        <v>48</v>
      </c>
      <c r="D5" s="126">
        <f>[1]Abril!$G$7</f>
        <v>43</v>
      </c>
      <c r="E5" s="126">
        <f>[1]Abril!$G$8</f>
        <v>38</v>
      </c>
      <c r="F5" s="126">
        <f>[1]Abril!$G$9</f>
        <v>44</v>
      </c>
      <c r="G5" s="126">
        <f>[1]Abril!$G$10</f>
        <v>58</v>
      </c>
      <c r="H5" s="126">
        <f>[1]Abril!$G$11</f>
        <v>70</v>
      </c>
      <c r="I5" s="126">
        <f>[1]Abril!$G$12</f>
        <v>53</v>
      </c>
      <c r="J5" s="126">
        <f>[1]Abril!$G$13</f>
        <v>49</v>
      </c>
      <c r="K5" s="126">
        <f>[1]Abril!$G$14</f>
        <v>47</v>
      </c>
      <c r="L5" s="126">
        <f>[1]Abril!$G$15</f>
        <v>50</v>
      </c>
      <c r="M5" s="126">
        <f>[1]Abril!$G$16</f>
        <v>46</v>
      </c>
      <c r="N5" s="126">
        <f>[1]Abril!$G$17</f>
        <v>53</v>
      </c>
      <c r="O5" s="126">
        <f>[1]Abril!$G$18</f>
        <v>51</v>
      </c>
      <c r="P5" s="126">
        <f>[1]Abril!$G$19</f>
        <v>57</v>
      </c>
      <c r="Q5" s="126">
        <f>[1]Abril!$G$20</f>
        <v>46</v>
      </c>
      <c r="R5" s="126">
        <f>[1]Abril!$G$21</f>
        <v>33</v>
      </c>
      <c r="S5" s="126">
        <f>[1]Abril!$G$22</f>
        <v>38</v>
      </c>
      <c r="T5" s="126">
        <f>[1]Abril!$G$23</f>
        <v>38</v>
      </c>
      <c r="U5" s="126">
        <f>[1]Abril!$G$24</f>
        <v>35</v>
      </c>
      <c r="V5" s="126">
        <f>[1]Abril!$G$25</f>
        <v>35</v>
      </c>
      <c r="W5" s="126">
        <f>[1]Abril!$G$26</f>
        <v>56</v>
      </c>
      <c r="X5" s="126">
        <f>[1]Abril!$G$27</f>
        <v>50</v>
      </c>
      <c r="Y5" s="126">
        <f>[1]Abril!$G$28</f>
        <v>39</v>
      </c>
      <c r="Z5" s="126">
        <f>[1]Abril!$G$29</f>
        <v>45</v>
      </c>
      <c r="AA5" s="126">
        <f>[1]Abril!$G$30</f>
        <v>42</v>
      </c>
      <c r="AB5" s="126">
        <f>[1]Abril!$G$31</f>
        <v>39</v>
      </c>
      <c r="AC5" s="126">
        <f>[1]Abril!$G$32</f>
        <v>62</v>
      </c>
      <c r="AD5" s="126">
        <f>[1]Abril!$G$33</f>
        <v>55</v>
      </c>
      <c r="AE5" s="126">
        <f>[1]Abril!$G$34</f>
        <v>52</v>
      </c>
      <c r="AF5" s="15">
        <f>MIN(B5:AE5)</f>
        <v>31</v>
      </c>
      <c r="AG5" s="94">
        <f>AVERAGE(B5:AE5)</f>
        <v>46.766666666666666</v>
      </c>
    </row>
    <row r="6" spans="1:33" x14ac:dyDescent="0.2">
      <c r="A6" s="58" t="s">
        <v>0</v>
      </c>
      <c r="B6" s="11">
        <f>[2]Abril!$G$5</f>
        <v>74</v>
      </c>
      <c r="C6" s="11">
        <f>[2]Abril!$G$6</f>
        <v>66</v>
      </c>
      <c r="D6" s="11">
        <f>[2]Abril!$G$7</f>
        <v>58</v>
      </c>
      <c r="E6" s="11">
        <f>[2]Abril!$G$8</f>
        <v>53</v>
      </c>
      <c r="F6" s="11">
        <f>[2]Abril!$G$9</f>
        <v>76</v>
      </c>
      <c r="G6" s="11">
        <f>[2]Abril!$G$10</f>
        <v>85</v>
      </c>
      <c r="H6" s="11">
        <f>[2]Abril!$G$11</f>
        <v>46</v>
      </c>
      <c r="I6" s="11">
        <f>[2]Abril!$G$12</f>
        <v>36</v>
      </c>
      <c r="J6" s="11">
        <f>[2]Abril!$G$13</f>
        <v>39</v>
      </c>
      <c r="K6" s="11">
        <f>[2]Abril!$G$14</f>
        <v>43</v>
      </c>
      <c r="L6" s="11">
        <f>[2]Abril!$G$15</f>
        <v>39</v>
      </c>
      <c r="M6" s="11">
        <f>[2]Abril!$G$16</f>
        <v>37</v>
      </c>
      <c r="N6" s="11">
        <f>[2]Abril!$G$17</f>
        <v>48</v>
      </c>
      <c r="O6" s="11">
        <f>[2]Abril!$G$18</f>
        <v>58</v>
      </c>
      <c r="P6" s="11">
        <f>[2]Abril!$G$19</f>
        <v>52</v>
      </c>
      <c r="Q6" s="11">
        <f>[2]Abril!$G$20</f>
        <v>47</v>
      </c>
      <c r="R6" s="11">
        <f>[2]Abril!$G$21</f>
        <v>36</v>
      </c>
      <c r="S6" s="11">
        <f>[2]Abril!$G$22</f>
        <v>38</v>
      </c>
      <c r="T6" s="11">
        <f>[2]Abril!$G$23</f>
        <v>39</v>
      </c>
      <c r="U6" s="11">
        <f>[2]Abril!$G$24</f>
        <v>39</v>
      </c>
      <c r="V6" s="11">
        <f>[2]Abril!$G$25</f>
        <v>74</v>
      </c>
      <c r="W6" s="11">
        <f>[2]Abril!$G$26</f>
        <v>66</v>
      </c>
      <c r="X6" s="11">
        <f>[2]Abril!$G$27</f>
        <v>58</v>
      </c>
      <c r="Y6" s="11">
        <f>[2]Abril!$G$28</f>
        <v>54</v>
      </c>
      <c r="Z6" s="11">
        <f>[2]Abril!$G$29</f>
        <v>50</v>
      </c>
      <c r="AA6" s="11">
        <f>[2]Abril!$G$30</f>
        <v>47</v>
      </c>
      <c r="AB6" s="11">
        <f>[2]Abril!$G$31</f>
        <v>76</v>
      </c>
      <c r="AC6" s="11">
        <f>[2]Abril!$G$32</f>
        <v>61</v>
      </c>
      <c r="AD6" s="11">
        <f>[2]Abril!$G$33</f>
        <v>60</v>
      </c>
      <c r="AE6" s="11">
        <f>[2]Abril!$G$34</f>
        <v>61</v>
      </c>
      <c r="AF6" s="15">
        <f>MIN(B6:AE6)</f>
        <v>36</v>
      </c>
      <c r="AG6" s="94">
        <f>AVERAGE(B6:AE6)</f>
        <v>53.866666666666667</v>
      </c>
    </row>
    <row r="7" spans="1:33" x14ac:dyDescent="0.2">
      <c r="A7" s="58" t="s">
        <v>104</v>
      </c>
      <c r="B7" s="11">
        <f>[3]Abril!$G$5</f>
        <v>45</v>
      </c>
      <c r="C7" s="11">
        <f>[3]Abril!$G$6</f>
        <v>51</v>
      </c>
      <c r="D7" s="11">
        <f>[3]Abril!$G$7</f>
        <v>52</v>
      </c>
      <c r="E7" s="11">
        <f>[3]Abril!$G$8</f>
        <v>48</v>
      </c>
      <c r="F7" s="11">
        <f>[3]Abril!$G$9</f>
        <v>55</v>
      </c>
      <c r="G7" s="11">
        <f>[3]Abril!$G$10</f>
        <v>75</v>
      </c>
      <c r="H7" s="11">
        <f>[3]Abril!$G$11</f>
        <v>65</v>
      </c>
      <c r="I7" s="11">
        <f>[3]Abril!$G$12</f>
        <v>44</v>
      </c>
      <c r="J7" s="11">
        <f>[3]Abril!$G$13</f>
        <v>42</v>
      </c>
      <c r="K7" s="11">
        <f>[3]Abril!$G$14</f>
        <v>46</v>
      </c>
      <c r="L7" s="11">
        <f>[3]Abril!$G$15</f>
        <v>40</v>
      </c>
      <c r="M7" s="11">
        <f>[3]Abril!$G$16</f>
        <v>39</v>
      </c>
      <c r="N7" s="11">
        <f>[3]Abril!$G$17</f>
        <v>56</v>
      </c>
      <c r="O7" s="11">
        <f>[3]Abril!$G$18</f>
        <v>56</v>
      </c>
      <c r="P7" s="11">
        <f>[3]Abril!$G$19</f>
        <v>54</v>
      </c>
      <c r="Q7" s="11">
        <f>[3]Abril!$G$20</f>
        <v>45</v>
      </c>
      <c r="R7" s="11">
        <f>[3]Abril!$G$21</f>
        <v>38</v>
      </c>
      <c r="S7" s="11">
        <f>[3]Abril!$G$22</f>
        <v>37</v>
      </c>
      <c r="T7" s="11">
        <f>[3]Abril!$G$23</f>
        <v>39</v>
      </c>
      <c r="U7" s="11">
        <f>[3]Abril!$G$24</f>
        <v>38</v>
      </c>
      <c r="V7" s="11">
        <f>[3]Abril!$G$25</f>
        <v>45</v>
      </c>
      <c r="W7" s="11">
        <f>[3]Abril!$G$26</f>
        <v>62</v>
      </c>
      <c r="X7" s="11">
        <f>[3]Abril!$G$27</f>
        <v>53</v>
      </c>
      <c r="Y7" s="11">
        <f>[3]Abril!$G$28</f>
        <v>52</v>
      </c>
      <c r="Z7" s="11">
        <f>[3]Abril!$G$29</f>
        <v>40</v>
      </c>
      <c r="AA7" s="11">
        <f>[3]Abril!$G$30</f>
        <v>46</v>
      </c>
      <c r="AB7" s="11">
        <f>[3]Abril!$G$31</f>
        <v>44</v>
      </c>
      <c r="AC7" s="11">
        <f>[3]Abril!$G$32</f>
        <v>57</v>
      </c>
      <c r="AD7" s="11">
        <f>[3]Abril!$G$33</f>
        <v>52</v>
      </c>
      <c r="AE7" s="11">
        <f>[3]Abril!$G$34</f>
        <v>50</v>
      </c>
      <c r="AF7" s="15">
        <f>MIN(B7:AE7)</f>
        <v>37</v>
      </c>
      <c r="AG7" s="94">
        <f>AVERAGE(B7:AE7)</f>
        <v>48.866666666666667</v>
      </c>
    </row>
    <row r="8" spans="1:33" x14ac:dyDescent="0.2">
      <c r="A8" s="58" t="s">
        <v>1</v>
      </c>
      <c r="B8" s="11">
        <f>[4]Abril!$G$5</f>
        <v>40</v>
      </c>
      <c r="C8" s="11">
        <f>[4]Abril!$G$6</f>
        <v>51</v>
      </c>
      <c r="D8" s="11">
        <f>[4]Abril!$G$7</f>
        <v>62</v>
      </c>
      <c r="E8" s="11">
        <f>[4]Abril!$G$8</f>
        <v>54</v>
      </c>
      <c r="F8" s="11">
        <f>[4]Abril!$G$9</f>
        <v>59</v>
      </c>
      <c r="G8" s="11">
        <f>[4]Abril!$G$10</f>
        <v>74</v>
      </c>
      <c r="H8" s="11">
        <f>[4]Abril!$G$11</f>
        <v>59</v>
      </c>
      <c r="I8" s="11">
        <f>[4]Abril!$G$12</f>
        <v>43</v>
      </c>
      <c r="J8" s="11">
        <f>[4]Abril!$G$13</f>
        <v>45</v>
      </c>
      <c r="K8" s="11">
        <f>[4]Abril!$G$14</f>
        <v>41</v>
      </c>
      <c r="L8" s="11">
        <f>[4]Abril!$G$15</f>
        <v>56</v>
      </c>
      <c r="M8" s="11">
        <f>[4]Abril!$G$16</f>
        <v>43</v>
      </c>
      <c r="N8" s="11">
        <f>[4]Abril!$G$17</f>
        <v>47</v>
      </c>
      <c r="O8" s="11">
        <f>[4]Abril!$G$18</f>
        <v>46</v>
      </c>
      <c r="P8" s="11">
        <f>[4]Abril!$G$19</f>
        <v>47</v>
      </c>
      <c r="Q8" s="11">
        <f>[4]Abril!$G$20</f>
        <v>48</v>
      </c>
      <c r="R8" s="11">
        <f>[4]Abril!$G$21</f>
        <v>45</v>
      </c>
      <c r="S8" s="11">
        <f>[4]Abril!$G$22</f>
        <v>44</v>
      </c>
      <c r="T8" s="11">
        <f>[4]Abril!$G$23</f>
        <v>44</v>
      </c>
      <c r="U8" s="11">
        <f>[4]Abril!$G$24</f>
        <v>47</v>
      </c>
      <c r="V8" s="11">
        <f>[4]Abril!$G$25</f>
        <v>61</v>
      </c>
      <c r="W8" s="11">
        <f>[4]Abril!$G$26</f>
        <v>78</v>
      </c>
      <c r="X8" s="11">
        <f>[4]Abril!$G$27</f>
        <v>62</v>
      </c>
      <c r="Y8" s="11">
        <f>[4]Abril!$G$28</f>
        <v>45</v>
      </c>
      <c r="Z8" s="11">
        <f>[4]Abril!$G$29</f>
        <v>47</v>
      </c>
      <c r="AA8" s="11">
        <f>[4]Abril!$G$30</f>
        <v>45</v>
      </c>
      <c r="AB8" s="11">
        <f>[4]Abril!$G$31</f>
        <v>47</v>
      </c>
      <c r="AC8" s="11">
        <f>[4]Abril!$G$32</f>
        <v>60</v>
      </c>
      <c r="AD8" s="11">
        <f>[4]Abril!$G$33</f>
        <v>52</v>
      </c>
      <c r="AE8" s="11">
        <f>[4]Abril!$G$34</f>
        <v>48</v>
      </c>
      <c r="AF8" s="15">
        <f>MIN(B8:AE8)</f>
        <v>40</v>
      </c>
      <c r="AG8" s="94">
        <f>AVERAGE(B8:AE8)</f>
        <v>51.333333333333336</v>
      </c>
    </row>
    <row r="9" spans="1:33" x14ac:dyDescent="0.2">
      <c r="A9" s="58" t="s">
        <v>167</v>
      </c>
      <c r="B9" s="11" t="str">
        <f>[5]Abril!$G$5</f>
        <v>*</v>
      </c>
      <c r="C9" s="11" t="str">
        <f>[5]Abril!$G$6</f>
        <v>*</v>
      </c>
      <c r="D9" s="11" t="str">
        <f>[5]Abril!$G$7</f>
        <v>*</v>
      </c>
      <c r="E9" s="11" t="str">
        <f>[5]Abril!$G$8</f>
        <v>*</v>
      </c>
      <c r="F9" s="11" t="str">
        <f>[5]Abril!$G$9</f>
        <v>*</v>
      </c>
      <c r="G9" s="11">
        <f>[5]Abril!$G$10</f>
        <v>99</v>
      </c>
      <c r="H9" s="11">
        <f>[5]Abril!$G$11</f>
        <v>59</v>
      </c>
      <c r="I9" s="11">
        <f>[5]Abril!$G$12</f>
        <v>57</v>
      </c>
      <c r="J9" s="11">
        <f>[5]Abril!$G$13</f>
        <v>52</v>
      </c>
      <c r="K9" s="11">
        <f>[5]Abril!$G$14</f>
        <v>52</v>
      </c>
      <c r="L9" s="11">
        <f>[5]Abril!$G$15</f>
        <v>42</v>
      </c>
      <c r="M9" s="11">
        <f>[5]Abril!$G$16</f>
        <v>49</v>
      </c>
      <c r="N9" s="11">
        <f>[5]Abril!$G$17</f>
        <v>54</v>
      </c>
      <c r="O9" s="11">
        <f>[5]Abril!$G$18</f>
        <v>70</v>
      </c>
      <c r="P9" s="11">
        <f>[5]Abril!$G$19</f>
        <v>57</v>
      </c>
      <c r="Q9" s="11">
        <f>[5]Abril!$G$20</f>
        <v>59</v>
      </c>
      <c r="R9" s="11">
        <f>[5]Abril!$G$21</f>
        <v>55</v>
      </c>
      <c r="S9" s="11">
        <f>[5]Abril!$G$22</f>
        <v>54</v>
      </c>
      <c r="T9" s="11">
        <f>[5]Abril!$G$23</f>
        <v>52</v>
      </c>
      <c r="U9" s="11">
        <f>[5]Abril!$G$24</f>
        <v>51</v>
      </c>
      <c r="V9" s="11">
        <f>[5]Abril!$G$25</f>
        <v>71</v>
      </c>
      <c r="W9" s="11">
        <f>[5]Abril!$G$26</f>
        <v>74</v>
      </c>
      <c r="X9" s="11">
        <f>[5]Abril!$G$27</f>
        <v>66</v>
      </c>
      <c r="Y9" s="11">
        <f>[5]Abril!$G$28</f>
        <v>65</v>
      </c>
      <c r="Z9" s="11">
        <f>[5]Abril!$G$29</f>
        <v>55</v>
      </c>
      <c r="AA9" s="11">
        <f>[5]Abril!$G$30</f>
        <v>58</v>
      </c>
      <c r="AB9" s="11">
        <f>[5]Abril!$G$31</f>
        <v>74</v>
      </c>
      <c r="AC9" s="11">
        <f>[5]Abril!$G$32</f>
        <v>75</v>
      </c>
      <c r="AD9" s="11">
        <f>[5]Abril!$G$33</f>
        <v>64</v>
      </c>
      <c r="AE9" s="11">
        <f>[5]Abril!$G$34</f>
        <v>71</v>
      </c>
      <c r="AF9" s="15">
        <f>MIN(B9:AE9)</f>
        <v>42</v>
      </c>
      <c r="AG9" s="94">
        <f>AVERAGE(B9:AE9)</f>
        <v>61.4</v>
      </c>
    </row>
    <row r="10" spans="1:33" x14ac:dyDescent="0.2">
      <c r="A10" s="58" t="s">
        <v>111</v>
      </c>
      <c r="B10" s="11" t="str">
        <f>[6]Abril!$G$5</f>
        <v>*</v>
      </c>
      <c r="C10" s="11" t="str">
        <f>[6]Abril!$G$6</f>
        <v>*</v>
      </c>
      <c r="D10" s="11" t="str">
        <f>[6]Abril!$G$7</f>
        <v>*</v>
      </c>
      <c r="E10" s="11" t="str">
        <f>[6]Abril!$G$8</f>
        <v>*</v>
      </c>
      <c r="F10" s="11" t="str">
        <f>[6]Abril!$G$9</f>
        <v>*</v>
      </c>
      <c r="G10" s="11" t="str">
        <f>[6]Abril!$G$10</f>
        <v>*</v>
      </c>
      <c r="H10" s="11" t="str">
        <f>[6]Abril!$G$11</f>
        <v>*</v>
      </c>
      <c r="I10" s="11" t="str">
        <f>[6]Abril!$G$12</f>
        <v>*</v>
      </c>
      <c r="J10" s="11" t="str">
        <f>[6]Abril!$G$13</f>
        <v>*</v>
      </c>
      <c r="K10" s="11" t="str">
        <f>[6]Abril!$G$14</f>
        <v>*</v>
      </c>
      <c r="L10" s="11" t="str">
        <f>[6]Abril!$G$15</f>
        <v>*</v>
      </c>
      <c r="M10" s="11" t="str">
        <f>[6]Abril!$G$16</f>
        <v>*</v>
      </c>
      <c r="N10" s="11" t="str">
        <f>[6]Abril!$G$17</f>
        <v>*</v>
      </c>
      <c r="O10" s="11" t="str">
        <f>[6]Abril!$G$18</f>
        <v>*</v>
      </c>
      <c r="P10" s="11" t="str">
        <f>[6]Abril!$G$19</f>
        <v>*</v>
      </c>
      <c r="Q10" s="11" t="str">
        <f>[6]Abril!$G$20</f>
        <v>*</v>
      </c>
      <c r="R10" s="11" t="str">
        <f>[6]Abril!$G$21</f>
        <v>*</v>
      </c>
      <c r="S10" s="11" t="str">
        <f>[6]Abril!$G$22</f>
        <v>*</v>
      </c>
      <c r="T10" s="11" t="str">
        <f>[6]Abril!$G$23</f>
        <v>*</v>
      </c>
      <c r="U10" s="11" t="str">
        <f>[6]Abril!$G$24</f>
        <v>*</v>
      </c>
      <c r="V10" s="11" t="str">
        <f>[6]Abril!$G$25</f>
        <v>*</v>
      </c>
      <c r="W10" s="11" t="str">
        <f>[6]Abril!$G$26</f>
        <v>*</v>
      </c>
      <c r="X10" s="11" t="str">
        <f>[6]Abril!$G$27</f>
        <v>*</v>
      </c>
      <c r="Y10" s="11" t="str">
        <f>[6]Abril!$G$28</f>
        <v>*</v>
      </c>
      <c r="Z10" s="11" t="str">
        <f>[6]Abril!$G$29</f>
        <v>*</v>
      </c>
      <c r="AA10" s="11" t="str">
        <f>[6]Abril!$G$30</f>
        <v>*</v>
      </c>
      <c r="AB10" s="11" t="str">
        <f>[6]Abril!$G$31</f>
        <v>*</v>
      </c>
      <c r="AC10" s="11" t="str">
        <f>[6]Abril!$G$32</f>
        <v>*</v>
      </c>
      <c r="AD10" s="11" t="str">
        <f>[6]Abril!$G$33</f>
        <v>*</v>
      </c>
      <c r="AE10" s="11" t="str">
        <f>[6]Abril!$G$34</f>
        <v>*</v>
      </c>
      <c r="AF10" s="15" t="s">
        <v>226</v>
      </c>
      <c r="AG10" s="94" t="s">
        <v>226</v>
      </c>
    </row>
    <row r="11" spans="1:33" x14ac:dyDescent="0.2">
      <c r="A11" s="58" t="s">
        <v>64</v>
      </c>
      <c r="B11" s="11">
        <f>[7]Abril!$G$5</f>
        <v>40</v>
      </c>
      <c r="C11" s="11">
        <f>[7]Abril!$G$6</f>
        <v>53</v>
      </c>
      <c r="D11" s="11">
        <f>[7]Abril!$G$7</f>
        <v>44</v>
      </c>
      <c r="E11" s="11">
        <f>[7]Abril!$G$8</f>
        <v>41</v>
      </c>
      <c r="F11" s="11">
        <f>[7]Abril!$G$9</f>
        <v>45</v>
      </c>
      <c r="G11" s="11">
        <f>[7]Abril!$G$10</f>
        <v>57</v>
      </c>
      <c r="H11" s="11">
        <f>[7]Abril!$G$11</f>
        <v>66</v>
      </c>
      <c r="I11" s="11">
        <f>[7]Abril!$G$12</f>
        <v>41</v>
      </c>
      <c r="J11" s="11">
        <f>[7]Abril!$G$13</f>
        <v>38</v>
      </c>
      <c r="K11" s="11">
        <f>[7]Abril!$G$14</f>
        <v>41</v>
      </c>
      <c r="L11" s="11">
        <f>[7]Abril!$G$15</f>
        <v>47</v>
      </c>
      <c r="M11" s="11">
        <f>[7]Abril!$G$16</f>
        <v>31</v>
      </c>
      <c r="N11" s="11">
        <f>[7]Abril!$G$17</f>
        <v>62</v>
      </c>
      <c r="O11" s="11">
        <f>[7]Abril!$G$18</f>
        <v>72</v>
      </c>
      <c r="P11" s="11">
        <f>[7]Abril!$G$19</f>
        <v>54</v>
      </c>
      <c r="Q11" s="11">
        <f>[7]Abril!$G$20</f>
        <v>55</v>
      </c>
      <c r="R11" s="11">
        <f>[7]Abril!$G$21</f>
        <v>39</v>
      </c>
      <c r="S11" s="11">
        <f>[7]Abril!$G$22</f>
        <v>32</v>
      </c>
      <c r="T11" s="11">
        <f>[7]Abril!$G$23</f>
        <v>33</v>
      </c>
      <c r="U11" s="11">
        <f>[7]Abril!$G$24</f>
        <v>33</v>
      </c>
      <c r="V11" s="11">
        <f>[7]Abril!$G$25</f>
        <v>36</v>
      </c>
      <c r="W11" s="11" t="str">
        <f>[7]Abril!$G$26</f>
        <v>*</v>
      </c>
      <c r="X11" s="11">
        <f>[7]Abril!$G$27</f>
        <v>50</v>
      </c>
      <c r="Y11" s="11">
        <f>[7]Abril!$G$28</f>
        <v>45</v>
      </c>
      <c r="Z11" s="11">
        <f>[7]Abril!$G$29</f>
        <v>47</v>
      </c>
      <c r="AA11" s="11">
        <f>[7]Abril!$G$30</f>
        <v>42</v>
      </c>
      <c r="AB11" s="11">
        <f>[7]Abril!$G$31</f>
        <v>33</v>
      </c>
      <c r="AC11" s="11">
        <f>[7]Abril!$G$32</f>
        <v>58</v>
      </c>
      <c r="AD11" s="11">
        <f>[7]Abril!$G$33</f>
        <v>44</v>
      </c>
      <c r="AE11" s="11">
        <f>[7]Abril!$G$34</f>
        <v>45</v>
      </c>
      <c r="AF11" s="15">
        <f>MIN(B11:AE11)</f>
        <v>31</v>
      </c>
      <c r="AG11" s="94">
        <f>AVERAGE(B11:AE11)</f>
        <v>45.655172413793103</v>
      </c>
    </row>
    <row r="12" spans="1:33" x14ac:dyDescent="0.2">
      <c r="A12" s="58" t="s">
        <v>41</v>
      </c>
      <c r="B12" s="11">
        <f>[8]Abril!$G$5</f>
        <v>64</v>
      </c>
      <c r="C12" s="11">
        <f>[8]Abril!$G$6</f>
        <v>62</v>
      </c>
      <c r="D12" s="11">
        <f>[8]Abril!$G$7</f>
        <v>64</v>
      </c>
      <c r="E12" s="11">
        <f>[8]Abril!$G$8</f>
        <v>53</v>
      </c>
      <c r="F12" s="11">
        <f>[8]Abril!$G$9</f>
        <v>66</v>
      </c>
      <c r="G12" s="11">
        <f>[8]Abril!$G$10</f>
        <v>75</v>
      </c>
      <c r="H12" s="11">
        <f>[8]Abril!$G$11</f>
        <v>49</v>
      </c>
      <c r="I12" s="11">
        <f>[8]Abril!$G$12</f>
        <v>46</v>
      </c>
      <c r="J12" s="11">
        <f>[8]Abril!$G$13</f>
        <v>40</v>
      </c>
      <c r="K12" s="11">
        <f>[8]Abril!$G$14</f>
        <v>46</v>
      </c>
      <c r="L12" s="11">
        <f>[8]Abril!$G$15</f>
        <v>42</v>
      </c>
      <c r="M12" s="11">
        <f>[8]Abril!$G$16</f>
        <v>41</v>
      </c>
      <c r="N12" s="11">
        <f>[8]Abril!$G$17</f>
        <v>42</v>
      </c>
      <c r="O12" s="11">
        <f>[8]Abril!$G$18</f>
        <v>52</v>
      </c>
      <c r="P12" s="11">
        <f>[8]Abril!$G$19</f>
        <v>37</v>
      </c>
      <c r="Q12" s="11">
        <f>[8]Abril!$G$20</f>
        <v>56</v>
      </c>
      <c r="R12" s="11">
        <f>[8]Abril!$G$21</f>
        <v>52</v>
      </c>
      <c r="S12" s="11">
        <f>[8]Abril!$G$22</f>
        <v>44</v>
      </c>
      <c r="T12" s="11">
        <f>[8]Abril!$G$23</f>
        <v>47</v>
      </c>
      <c r="U12" s="11">
        <f>[8]Abril!$G$24</f>
        <v>44</v>
      </c>
      <c r="V12" s="11">
        <f>[8]Abril!$G$25</f>
        <v>89</v>
      </c>
      <c r="W12" s="11">
        <f>[8]Abril!$G$26</f>
        <v>92</v>
      </c>
      <c r="X12" s="11">
        <f>[8]Abril!$G$27</f>
        <v>62</v>
      </c>
      <c r="Y12" s="11">
        <f>[8]Abril!$G$28</f>
        <v>50</v>
      </c>
      <c r="Z12" s="11">
        <f>[8]Abril!$G$29</f>
        <v>53</v>
      </c>
      <c r="AA12" s="11">
        <f>[8]Abril!$G$30</f>
        <v>54</v>
      </c>
      <c r="AB12" s="11">
        <f>[8]Abril!$G$31</f>
        <v>90</v>
      </c>
      <c r="AC12" s="11">
        <f>[8]Abril!$G$32</f>
        <v>61</v>
      </c>
      <c r="AD12" s="11">
        <f>[8]Abril!$G$33</f>
        <v>55</v>
      </c>
      <c r="AE12" s="11">
        <f>[8]Abril!$G$34</f>
        <v>68</v>
      </c>
      <c r="AF12" s="15">
        <f>MIN(B12:AE12)</f>
        <v>37</v>
      </c>
      <c r="AG12" s="94">
        <f>AVERAGE(B12:AE12)</f>
        <v>56.533333333333331</v>
      </c>
    </row>
    <row r="13" spans="1:33" x14ac:dyDescent="0.2">
      <c r="A13" s="58" t="s">
        <v>114</v>
      </c>
      <c r="B13" s="11" t="str">
        <f>[9]Abril!$G$5</f>
        <v>*</v>
      </c>
      <c r="C13" s="11" t="str">
        <f>[9]Abril!$G$6</f>
        <v>*</v>
      </c>
      <c r="D13" s="11" t="str">
        <f>[9]Abril!$G$7</f>
        <v>*</v>
      </c>
      <c r="E13" s="11" t="str">
        <f>[9]Abril!$G$8</f>
        <v>*</v>
      </c>
      <c r="F13" s="11" t="str">
        <f>[9]Abril!$G$9</f>
        <v>*</v>
      </c>
      <c r="G13" s="11" t="str">
        <f>[9]Abril!$G$10</f>
        <v>*</v>
      </c>
      <c r="H13" s="11" t="str">
        <f>[9]Abril!$G$11</f>
        <v>*</v>
      </c>
      <c r="I13" s="11" t="str">
        <f>[9]Abril!$G$12</f>
        <v>*</v>
      </c>
      <c r="J13" s="11" t="str">
        <f>[9]Abril!$G$13</f>
        <v>*</v>
      </c>
      <c r="K13" s="11" t="str">
        <f>[9]Abril!$G$14</f>
        <v>*</v>
      </c>
      <c r="L13" s="11" t="str">
        <f>[9]Abril!$G$15</f>
        <v>*</v>
      </c>
      <c r="M13" s="11" t="str">
        <f>[9]Abril!$G$16</f>
        <v>*</v>
      </c>
      <c r="N13" s="11" t="str">
        <f>[9]Abril!$G$17</f>
        <v>*</v>
      </c>
      <c r="O13" s="11" t="str">
        <f>[9]Abril!$G$18</f>
        <v>*</v>
      </c>
      <c r="P13" s="11" t="str">
        <f>[9]Abril!$G$19</f>
        <v>*</v>
      </c>
      <c r="Q13" s="11" t="str">
        <f>[9]Abril!$G$20</f>
        <v>*</v>
      </c>
      <c r="R13" s="11" t="str">
        <f>[9]Abril!$G$21</f>
        <v>*</v>
      </c>
      <c r="S13" s="11" t="str">
        <f>[9]Abril!$G$22</f>
        <v>*</v>
      </c>
      <c r="T13" s="11" t="str">
        <f>[9]Abril!$G$23</f>
        <v>*</v>
      </c>
      <c r="U13" s="11" t="str">
        <f>[9]Abril!$G$24</f>
        <v>*</v>
      </c>
      <c r="V13" s="11" t="str">
        <f>[9]Abril!$G$25</f>
        <v>*</v>
      </c>
      <c r="W13" s="11" t="str">
        <f>[9]Abril!$G$26</f>
        <v>*</v>
      </c>
      <c r="X13" s="11" t="str">
        <f>[9]Abril!$G$27</f>
        <v>*</v>
      </c>
      <c r="Y13" s="11" t="str">
        <f>[9]Abril!$G$28</f>
        <v>*</v>
      </c>
      <c r="Z13" s="11" t="str">
        <f>[9]Abril!$G$29</f>
        <v>*</v>
      </c>
      <c r="AA13" s="11" t="str">
        <f>[9]Abril!$G$30</f>
        <v>*</v>
      </c>
      <c r="AB13" s="11" t="str">
        <f>[9]Abril!$G$31</f>
        <v>*</v>
      </c>
      <c r="AC13" s="11" t="str">
        <f>[9]Abril!$G$32</f>
        <v>*</v>
      </c>
      <c r="AD13" s="11" t="str">
        <f>[9]Abril!$G$33</f>
        <v>*</v>
      </c>
      <c r="AE13" s="11" t="str">
        <f>[9]Abril!$G$34</f>
        <v>*</v>
      </c>
      <c r="AF13" s="14" t="s">
        <v>226</v>
      </c>
      <c r="AG13" s="115" t="s">
        <v>226</v>
      </c>
    </row>
    <row r="14" spans="1:33" x14ac:dyDescent="0.2">
      <c r="A14" s="58" t="s">
        <v>118</v>
      </c>
      <c r="B14" s="11">
        <f>[10]Abril!$G$5</f>
        <v>42</v>
      </c>
      <c r="C14" s="11">
        <f>[10]Abril!$G$6</f>
        <v>53</v>
      </c>
      <c r="D14" s="11">
        <f>[10]Abril!$G$7</f>
        <v>40</v>
      </c>
      <c r="E14" s="11">
        <f>[10]Abril!$G$8</f>
        <v>46</v>
      </c>
      <c r="F14" s="11">
        <f>[10]Abril!$G$9</f>
        <v>43</v>
      </c>
      <c r="G14" s="11">
        <f>[10]Abril!$G$10</f>
        <v>68</v>
      </c>
      <c r="H14" s="11">
        <f>[10]Abril!$G$11</f>
        <v>73</v>
      </c>
      <c r="I14" s="11">
        <f>[10]Abril!$G$12</f>
        <v>49</v>
      </c>
      <c r="J14" s="11">
        <f>[10]Abril!$G$13</f>
        <v>45</v>
      </c>
      <c r="K14" s="11">
        <f>[10]Abril!$G$14</f>
        <v>48</v>
      </c>
      <c r="L14" s="11">
        <f>[10]Abril!$G$15</f>
        <v>47</v>
      </c>
      <c r="M14" s="11">
        <f>[10]Abril!$G$16</f>
        <v>43</v>
      </c>
      <c r="N14" s="11">
        <f>[10]Abril!$G$17</f>
        <v>68</v>
      </c>
      <c r="O14" s="11">
        <f>[10]Abril!$G$18</f>
        <v>61</v>
      </c>
      <c r="P14" s="11">
        <f>[10]Abril!$G$19</f>
        <v>53</v>
      </c>
      <c r="Q14" s="11">
        <f>[10]Abril!$G$20</f>
        <v>47</v>
      </c>
      <c r="R14" s="11">
        <f>[10]Abril!$G$21</f>
        <v>50</v>
      </c>
      <c r="S14" s="11">
        <f>[10]Abril!$G$22</f>
        <v>36</v>
      </c>
      <c r="T14" s="11">
        <f>[10]Abril!$G$23</f>
        <v>34</v>
      </c>
      <c r="U14" s="11">
        <f>[10]Abril!$G$24</f>
        <v>35</v>
      </c>
      <c r="V14" s="11">
        <f>[10]Abril!$G$25</f>
        <v>30</v>
      </c>
      <c r="W14" s="11">
        <f>[10]Abril!$G$26</f>
        <v>78</v>
      </c>
      <c r="X14" s="11">
        <f>[10]Abril!$G$27</f>
        <v>50</v>
      </c>
      <c r="Y14" s="11">
        <f>[10]Abril!$G$28</f>
        <v>49</v>
      </c>
      <c r="Z14" s="11">
        <f>[10]Abril!$G$29</f>
        <v>46</v>
      </c>
      <c r="AA14" s="11">
        <f>[10]Abril!$G$30</f>
        <v>46</v>
      </c>
      <c r="AB14" s="11">
        <f>[10]Abril!$G$31</f>
        <v>39</v>
      </c>
      <c r="AC14" s="11">
        <f>[10]Abril!$G$32</f>
        <v>62</v>
      </c>
      <c r="AD14" s="11">
        <f>[10]Abril!$G$33</f>
        <v>56</v>
      </c>
      <c r="AE14" s="11">
        <f>[10]Abril!$G$34</f>
        <v>44</v>
      </c>
      <c r="AF14" s="15">
        <f t="shared" ref="AF14:AF15" si="1">MIN(B14:AE14)</f>
        <v>30</v>
      </c>
      <c r="AG14" s="94">
        <f t="shared" ref="AG14:AG15" si="2">AVERAGE(B14:AE14)</f>
        <v>49.366666666666667</v>
      </c>
    </row>
    <row r="15" spans="1:33" x14ac:dyDescent="0.2">
      <c r="A15" s="58" t="s">
        <v>121</v>
      </c>
      <c r="B15" s="11">
        <f>[11]Abril!$G$5</f>
        <v>57</v>
      </c>
      <c r="C15" s="11">
        <f>[11]Abril!$G$6</f>
        <v>65</v>
      </c>
      <c r="D15" s="11">
        <f>[11]Abril!$G$7</f>
        <v>65</v>
      </c>
      <c r="E15" s="11">
        <f>[11]Abril!$G$8</f>
        <v>59</v>
      </c>
      <c r="F15" s="11">
        <f>[11]Abril!$G$9</f>
        <v>68</v>
      </c>
      <c r="G15" s="11">
        <f>[11]Abril!$G$10</f>
        <v>89</v>
      </c>
      <c r="H15" s="11">
        <f>[11]Abril!$G$11</f>
        <v>56</v>
      </c>
      <c r="I15" s="11">
        <f>[11]Abril!$G$12</f>
        <v>51</v>
      </c>
      <c r="J15" s="11">
        <f>[11]Abril!$G$13</f>
        <v>46</v>
      </c>
      <c r="K15" s="11">
        <f>[11]Abril!$G$14</f>
        <v>47</v>
      </c>
      <c r="L15" s="11">
        <f>[11]Abril!$G$15</f>
        <v>44</v>
      </c>
      <c r="M15" s="11">
        <f>[11]Abril!$G$16</f>
        <v>35</v>
      </c>
      <c r="N15" s="11">
        <f>[11]Abril!$G$17</f>
        <v>58</v>
      </c>
      <c r="O15" s="11">
        <f>[11]Abril!$G$18</f>
        <v>57</v>
      </c>
      <c r="P15" s="11">
        <f>[11]Abril!$G$19</f>
        <v>48</v>
      </c>
      <c r="Q15" s="11">
        <f>[11]Abril!$G$20</f>
        <v>52</v>
      </c>
      <c r="R15" s="11">
        <f>[11]Abril!$G$21</f>
        <v>48</v>
      </c>
      <c r="S15" s="11">
        <f>[11]Abril!$G$22</f>
        <v>44</v>
      </c>
      <c r="T15" s="11">
        <f>[11]Abril!$G$23</f>
        <v>45</v>
      </c>
      <c r="U15" s="11">
        <f>[11]Abril!$G$24</f>
        <v>47</v>
      </c>
      <c r="V15" s="11">
        <f>[11]Abril!$G$25</f>
        <v>79</v>
      </c>
      <c r="W15" s="11">
        <f>[11]Abril!$G$26</f>
        <v>66</v>
      </c>
      <c r="X15" s="11">
        <f>[11]Abril!$G$27</f>
        <v>57</v>
      </c>
      <c r="Y15" s="11">
        <f>[11]Abril!$G$28</f>
        <v>57</v>
      </c>
      <c r="Z15" s="11">
        <f>[11]Abril!$G$29</f>
        <v>49</v>
      </c>
      <c r="AA15" s="11">
        <f>[11]Abril!$G$30</f>
        <v>50</v>
      </c>
      <c r="AB15" s="11">
        <f>[11]Abril!$G$31</f>
        <v>60</v>
      </c>
      <c r="AC15" s="11">
        <f>[11]Abril!$G$32</f>
        <v>62</v>
      </c>
      <c r="AD15" s="11">
        <f>[11]Abril!$G$33</f>
        <v>62</v>
      </c>
      <c r="AE15" s="11">
        <f>[11]Abril!$G$34</f>
        <v>62</v>
      </c>
      <c r="AF15" s="15">
        <f t="shared" si="1"/>
        <v>35</v>
      </c>
      <c r="AG15" s="94">
        <f t="shared" si="2"/>
        <v>56.166666666666664</v>
      </c>
    </row>
    <row r="16" spans="1:33" x14ac:dyDescent="0.2">
      <c r="A16" s="58" t="s">
        <v>168</v>
      </c>
      <c r="B16" s="11" t="str">
        <f>[12]Abril!$G$5</f>
        <v>*</v>
      </c>
      <c r="C16" s="11" t="str">
        <f>[12]Abril!$G$6</f>
        <v>*</v>
      </c>
      <c r="D16" s="11" t="str">
        <f>[12]Abril!$G$7</f>
        <v>*</v>
      </c>
      <c r="E16" s="11" t="str">
        <f>[12]Abril!$G$8</f>
        <v>*</v>
      </c>
      <c r="F16" s="11" t="str">
        <f>[12]Abril!$G$9</f>
        <v>*</v>
      </c>
      <c r="G16" s="11" t="str">
        <f>[12]Abril!$G$10</f>
        <v>*</v>
      </c>
      <c r="H16" s="11" t="str">
        <f>[12]Abril!$G$11</f>
        <v>*</v>
      </c>
      <c r="I16" s="11" t="str">
        <f>[12]Abril!$G$12</f>
        <v>*</v>
      </c>
      <c r="J16" s="11" t="str">
        <f>[12]Abril!$G$13</f>
        <v>*</v>
      </c>
      <c r="K16" s="11" t="str">
        <f>[12]Abril!$G$14</f>
        <v>*</v>
      </c>
      <c r="L16" s="11" t="str">
        <f>[12]Abril!$G$15</f>
        <v>*</v>
      </c>
      <c r="M16" s="11" t="str">
        <f>[12]Abril!$G$16</f>
        <v>*</v>
      </c>
      <c r="N16" s="11" t="str">
        <f>[12]Abril!$G$17</f>
        <v>*</v>
      </c>
      <c r="O16" s="11" t="str">
        <f>[12]Abril!$G$18</f>
        <v>*</v>
      </c>
      <c r="P16" s="11" t="str">
        <f>[12]Abril!$G$19</f>
        <v>*</v>
      </c>
      <c r="Q16" s="11" t="str">
        <f>[12]Abril!$G$20</f>
        <v>*</v>
      </c>
      <c r="R16" s="11" t="str">
        <f>[12]Abril!$G$21</f>
        <v>*</v>
      </c>
      <c r="S16" s="11" t="str">
        <f>[12]Abril!$G$22</f>
        <v>*</v>
      </c>
      <c r="T16" s="11" t="str">
        <f>[12]Abril!$G$23</f>
        <v>*</v>
      </c>
      <c r="U16" s="11" t="str">
        <f>[12]Abril!$G$24</f>
        <v>*</v>
      </c>
      <c r="V16" s="11" t="str">
        <f>[12]Abril!$G$25</f>
        <v>*</v>
      </c>
      <c r="W16" s="11" t="str">
        <f>[12]Abril!$G$26</f>
        <v>*</v>
      </c>
      <c r="X16" s="11" t="str">
        <f>[12]Abril!$G$27</f>
        <v>*</v>
      </c>
      <c r="Y16" s="11" t="str">
        <f>[12]Abril!$G$28</f>
        <v>*</v>
      </c>
      <c r="Z16" s="11" t="str">
        <f>[12]Abril!$G$29</f>
        <v>*</v>
      </c>
      <c r="AA16" s="11" t="str">
        <f>[12]Abril!$G$30</f>
        <v>*</v>
      </c>
      <c r="AB16" s="11" t="str">
        <f>[12]Abril!$G$31</f>
        <v>*</v>
      </c>
      <c r="AC16" s="11" t="str">
        <f>[12]Abril!$G$32</f>
        <v>*</v>
      </c>
      <c r="AD16" s="11" t="str">
        <f>[12]Abril!$G$33</f>
        <v>*</v>
      </c>
      <c r="AE16" s="11" t="str">
        <f>[12]Abril!$G$34</f>
        <v>*</v>
      </c>
      <c r="AF16" s="15" t="s">
        <v>226</v>
      </c>
      <c r="AG16" s="94" t="s">
        <v>226</v>
      </c>
    </row>
    <row r="17" spans="1:38" x14ac:dyDescent="0.2">
      <c r="A17" s="58" t="s">
        <v>2</v>
      </c>
      <c r="B17" s="11">
        <f>[13]Abril!$G$5</f>
        <v>39</v>
      </c>
      <c r="C17" s="11">
        <f>[13]Abril!$G$6</f>
        <v>44</v>
      </c>
      <c r="D17" s="11">
        <f>[13]Abril!$G$7</f>
        <v>65</v>
      </c>
      <c r="E17" s="11">
        <f>[13]Abril!$G$8</f>
        <v>55</v>
      </c>
      <c r="F17" s="11">
        <f>[13]Abril!$G$9</f>
        <v>64</v>
      </c>
      <c r="G17" s="11">
        <f>[13]Abril!$G$10</f>
        <v>85</v>
      </c>
      <c r="H17" s="11">
        <f>[13]Abril!$G$11</f>
        <v>73</v>
      </c>
      <c r="I17" s="11">
        <f>[13]Abril!$G$12</f>
        <v>54</v>
      </c>
      <c r="J17" s="11">
        <f>[13]Abril!$G$13</f>
        <v>51</v>
      </c>
      <c r="K17" s="11">
        <f>[13]Abril!$G$14</f>
        <v>47</v>
      </c>
      <c r="L17" s="11">
        <f>[13]Abril!$G$15</f>
        <v>52</v>
      </c>
      <c r="M17" s="11">
        <f>[13]Abril!$G$16</f>
        <v>43</v>
      </c>
      <c r="N17" s="11">
        <f>[13]Abril!$G$17</f>
        <v>57</v>
      </c>
      <c r="O17" s="11">
        <f>[13]Abril!$G$18</f>
        <v>55</v>
      </c>
      <c r="P17" s="11">
        <f>[13]Abril!$G$19</f>
        <v>53</v>
      </c>
      <c r="Q17" s="11">
        <f>[13]Abril!$G$20</f>
        <v>52</v>
      </c>
      <c r="R17" s="11">
        <f>[13]Abril!$G$21</f>
        <v>44</v>
      </c>
      <c r="S17" s="11">
        <f>[13]Abril!$G$22</f>
        <v>48</v>
      </c>
      <c r="T17" s="11">
        <f>[13]Abril!$G$23</f>
        <v>45</v>
      </c>
      <c r="U17" s="11">
        <f>[13]Abril!$G$24</f>
        <v>47</v>
      </c>
      <c r="V17" s="11">
        <f>[13]Abril!$G$25</f>
        <v>58</v>
      </c>
      <c r="W17" s="11">
        <f>[13]Abril!$G$26</f>
        <v>69</v>
      </c>
      <c r="X17" s="11">
        <f>[13]Abril!$G$27</f>
        <v>59</v>
      </c>
      <c r="Y17" s="11">
        <f>[13]Abril!$G$28</f>
        <v>50</v>
      </c>
      <c r="Z17" s="11">
        <f>[13]Abril!$G$29</f>
        <v>49</v>
      </c>
      <c r="AA17" s="11">
        <f>[13]Abril!$G$30</f>
        <v>47</v>
      </c>
      <c r="AB17" s="11">
        <f>[13]Abril!$G$31</f>
        <v>47</v>
      </c>
      <c r="AC17" s="11">
        <f>[13]Abril!$G$32</f>
        <v>70</v>
      </c>
      <c r="AD17" s="11">
        <f>[13]Abril!$G$33</f>
        <v>55</v>
      </c>
      <c r="AE17" s="11">
        <f>[13]Abril!$G$34</f>
        <v>49</v>
      </c>
      <c r="AF17" s="15">
        <f t="shared" ref="AF17:AF49" si="3">MIN(B17:AE17)</f>
        <v>39</v>
      </c>
      <c r="AG17" s="94">
        <f t="shared" ref="AG17:AG49" si="4">AVERAGE(B17:AE17)</f>
        <v>54.2</v>
      </c>
      <c r="AI17" s="12" t="s">
        <v>47</v>
      </c>
    </row>
    <row r="18" spans="1:38" x14ac:dyDescent="0.2">
      <c r="A18" s="58" t="s">
        <v>3</v>
      </c>
      <c r="B18" s="11">
        <f>[14]Abril!$G$5</f>
        <v>32</v>
      </c>
      <c r="C18" s="11">
        <f>[14]Abril!$G$6</f>
        <v>35</v>
      </c>
      <c r="D18" s="11">
        <f>[14]Abril!$G$7</f>
        <v>38</v>
      </c>
      <c r="E18" s="11">
        <f>[14]Abril!$G$8</f>
        <v>41</v>
      </c>
      <c r="F18" s="11">
        <f>[14]Abril!$G$9</f>
        <v>47</v>
      </c>
      <c r="G18" s="11">
        <f>[14]Abril!$G$10</f>
        <v>55</v>
      </c>
      <c r="H18" s="11">
        <f>[14]Abril!$G$11</f>
        <v>67</v>
      </c>
      <c r="I18" s="11">
        <f>[14]Abril!$G$12</f>
        <v>66</v>
      </c>
      <c r="J18" s="11">
        <f>[14]Abril!$G$13</f>
        <v>59</v>
      </c>
      <c r="K18" s="11">
        <f>[14]Abril!$G$14</f>
        <v>50</v>
      </c>
      <c r="L18" s="11">
        <f>[14]Abril!$G$15</f>
        <v>45</v>
      </c>
      <c r="M18" s="11">
        <f>[14]Abril!$G$16</f>
        <v>46</v>
      </c>
      <c r="N18" s="11">
        <f>[14]Abril!$G$17</f>
        <v>56</v>
      </c>
      <c r="O18" s="11">
        <f>[14]Abril!$G$18</f>
        <v>63</v>
      </c>
      <c r="P18" s="11">
        <f>[14]Abril!$G$19</f>
        <v>50</v>
      </c>
      <c r="Q18" s="11">
        <f>[14]Abril!$G$20</f>
        <v>58</v>
      </c>
      <c r="R18" s="11">
        <f>[14]Abril!$G$21</f>
        <v>45</v>
      </c>
      <c r="S18" s="11">
        <f>[14]Abril!$G$22</f>
        <v>39</v>
      </c>
      <c r="T18" s="11">
        <f>[14]Abril!$G$23</f>
        <v>36</v>
      </c>
      <c r="U18" s="11">
        <f>[14]Abril!$G$24</f>
        <v>28</v>
      </c>
      <c r="V18" s="11">
        <f>[14]Abril!$G$25</f>
        <v>26</v>
      </c>
      <c r="W18" s="11">
        <f>[14]Abril!$G$26</f>
        <v>62</v>
      </c>
      <c r="X18" s="11">
        <f>[14]Abril!$G$27</f>
        <v>47</v>
      </c>
      <c r="Y18" s="11">
        <f>[14]Abril!$G$28</f>
        <v>46</v>
      </c>
      <c r="Z18" s="11">
        <f>[14]Abril!$G$29</f>
        <v>42</v>
      </c>
      <c r="AA18" s="11">
        <f>[14]Abril!$G$30</f>
        <v>39</v>
      </c>
      <c r="AB18" s="11">
        <f>[14]Abril!$G$31</f>
        <v>37</v>
      </c>
      <c r="AC18" s="11">
        <f>[14]Abril!$G$32</f>
        <v>37</v>
      </c>
      <c r="AD18" s="11">
        <f>[14]Abril!$G$33</f>
        <v>47</v>
      </c>
      <c r="AE18" s="11">
        <f>[14]Abril!$G$34</f>
        <v>48</v>
      </c>
      <c r="AF18" s="15">
        <f t="shared" si="3"/>
        <v>26</v>
      </c>
      <c r="AG18" s="94">
        <f t="shared" si="4"/>
        <v>46.233333333333334</v>
      </c>
      <c r="AH18" s="12" t="s">
        <v>47</v>
      </c>
      <c r="AI18" s="12" t="s">
        <v>47</v>
      </c>
    </row>
    <row r="19" spans="1:38" x14ac:dyDescent="0.2">
      <c r="A19" s="58" t="s">
        <v>4</v>
      </c>
      <c r="B19" s="11">
        <f>[15]Abril!$G$5</f>
        <v>32</v>
      </c>
      <c r="C19" s="11">
        <f>[15]Abril!$G$6</f>
        <v>31</v>
      </c>
      <c r="D19" s="11">
        <f>[15]Abril!$G$7</f>
        <v>44</v>
      </c>
      <c r="E19" s="11">
        <f>[15]Abril!$G$8</f>
        <v>48</v>
      </c>
      <c r="F19" s="11">
        <f>[15]Abril!$G$9</f>
        <v>64</v>
      </c>
      <c r="G19" s="11">
        <f>[15]Abril!$G$10</f>
        <v>61</v>
      </c>
      <c r="H19" s="11">
        <f>[15]Abril!$G$11</f>
        <v>63</v>
      </c>
      <c r="I19" s="11">
        <f>[15]Abril!$G$12</f>
        <v>72</v>
      </c>
      <c r="J19" s="11">
        <f>[15]Abril!$G$13</f>
        <v>67</v>
      </c>
      <c r="K19" s="11">
        <f>[15]Abril!$G$14</f>
        <v>58</v>
      </c>
      <c r="L19" s="11">
        <f>[15]Abril!$G$15</f>
        <v>56</v>
      </c>
      <c r="M19" s="11">
        <f>[15]Abril!$G$16</f>
        <v>54</v>
      </c>
      <c r="N19" s="11">
        <f>[15]Abril!$G$17</f>
        <v>66</v>
      </c>
      <c r="O19" s="11">
        <f>[15]Abril!$G$18</f>
        <v>63</v>
      </c>
      <c r="P19" s="11">
        <f>[15]Abril!$G$19</f>
        <v>59</v>
      </c>
      <c r="Q19" s="11">
        <f>[15]Abril!$G$20</f>
        <v>62</v>
      </c>
      <c r="R19" s="11">
        <f>[15]Abril!$G$21</f>
        <v>51</v>
      </c>
      <c r="S19" s="11">
        <f>[15]Abril!$G$22</f>
        <v>48</v>
      </c>
      <c r="T19" s="11">
        <f>[15]Abril!$G$23</f>
        <v>40</v>
      </c>
      <c r="U19" s="11">
        <f>[15]Abril!$G$24</f>
        <v>39</v>
      </c>
      <c r="V19" s="11">
        <f>[15]Abril!$G$25</f>
        <v>42</v>
      </c>
      <c r="W19" s="11">
        <f>[15]Abril!$G$26</f>
        <v>70</v>
      </c>
      <c r="X19" s="11">
        <f>[15]Abril!$G$27</f>
        <v>51</v>
      </c>
      <c r="Y19" s="11">
        <f>[15]Abril!$G$28</f>
        <v>51</v>
      </c>
      <c r="Z19" s="11">
        <f>[15]Abril!$G$29</f>
        <v>48</v>
      </c>
      <c r="AA19" s="11">
        <f>[15]Abril!$G$30</f>
        <v>43</v>
      </c>
      <c r="AB19" s="11">
        <f>[15]Abril!$G$31</f>
        <v>42</v>
      </c>
      <c r="AC19" s="11">
        <f>[15]Abril!$G$32</f>
        <v>43</v>
      </c>
      <c r="AD19" s="11">
        <f>[15]Abril!$G$33</f>
        <v>50</v>
      </c>
      <c r="AE19" s="11">
        <f>[15]Abril!$G$34</f>
        <v>49</v>
      </c>
      <c r="AF19" s="15">
        <f t="shared" si="3"/>
        <v>31</v>
      </c>
      <c r="AG19" s="94">
        <f t="shared" si="4"/>
        <v>52.233333333333334</v>
      </c>
      <c r="AK19" t="s">
        <v>47</v>
      </c>
    </row>
    <row r="20" spans="1:38" x14ac:dyDescent="0.2">
      <c r="A20" s="58" t="s">
        <v>5</v>
      </c>
      <c r="B20" s="11">
        <f>[16]Abril!$G$5</f>
        <v>58</v>
      </c>
      <c r="C20" s="11">
        <f>[16]Abril!$G$6</f>
        <v>58</v>
      </c>
      <c r="D20" s="11">
        <f>[16]Abril!$G$7</f>
        <v>64</v>
      </c>
      <c r="E20" s="11">
        <f>[16]Abril!$G$8</f>
        <v>56</v>
      </c>
      <c r="F20" s="11">
        <f>[16]Abril!$G$9</f>
        <v>57</v>
      </c>
      <c r="G20" s="11">
        <f>[16]Abril!$G$10</f>
        <v>71</v>
      </c>
      <c r="H20" s="11">
        <f>[16]Abril!$G$11</f>
        <v>49</v>
      </c>
      <c r="I20" s="11">
        <f>[16]Abril!$G$12</f>
        <v>44</v>
      </c>
      <c r="J20" s="11">
        <f>[16]Abril!$G$13</f>
        <v>46</v>
      </c>
      <c r="K20" s="11">
        <f>[16]Abril!$G$14</f>
        <v>48</v>
      </c>
      <c r="L20" s="11">
        <f>[16]Abril!$G$15</f>
        <v>55</v>
      </c>
      <c r="M20" s="11">
        <f>[16]Abril!$G$16</f>
        <v>41</v>
      </c>
      <c r="N20" s="11">
        <f>[16]Abril!$G$17</f>
        <v>42</v>
      </c>
      <c r="O20" s="11">
        <f>[16]Abril!$G$18</f>
        <v>45</v>
      </c>
      <c r="P20" s="11">
        <f>[16]Abril!$G$19</f>
        <v>54</v>
      </c>
      <c r="Q20" s="11">
        <f>[16]Abril!$G$20</f>
        <v>54</v>
      </c>
      <c r="R20" s="11">
        <f>[16]Abril!$G$21</f>
        <v>52</v>
      </c>
      <c r="S20" s="11">
        <f>[16]Abril!$G$22</f>
        <v>49</v>
      </c>
      <c r="T20" s="11">
        <f>[16]Abril!$G$23</f>
        <v>44</v>
      </c>
      <c r="U20" s="11">
        <f>[16]Abril!$G$24</f>
        <v>46</v>
      </c>
      <c r="V20" s="11">
        <f>[16]Abril!$G$25</f>
        <v>51</v>
      </c>
      <c r="W20" s="11">
        <f>[16]Abril!$G$26</f>
        <v>74</v>
      </c>
      <c r="X20" s="11">
        <f>[16]Abril!$G$27</f>
        <v>59</v>
      </c>
      <c r="Y20" s="11">
        <f>[16]Abril!$G$28</f>
        <v>55</v>
      </c>
      <c r="Z20" s="11">
        <f>[16]Abril!$G$29</f>
        <v>58</v>
      </c>
      <c r="AA20" s="11">
        <f>[16]Abril!$G$30</f>
        <v>53</v>
      </c>
      <c r="AB20" s="11">
        <f>[16]Abril!$G$31</f>
        <v>69</v>
      </c>
      <c r="AC20" s="11">
        <f>[16]Abril!$G$32</f>
        <v>59</v>
      </c>
      <c r="AD20" s="11">
        <f>[16]Abril!$G$33</f>
        <v>56</v>
      </c>
      <c r="AE20" s="11">
        <f>[16]Abril!$G$34</f>
        <v>71</v>
      </c>
      <c r="AF20" s="15">
        <f t="shared" si="3"/>
        <v>41</v>
      </c>
      <c r="AG20" s="94">
        <f t="shared" si="4"/>
        <v>54.6</v>
      </c>
      <c r="AH20" s="12" t="s">
        <v>47</v>
      </c>
    </row>
    <row r="21" spans="1:38" x14ac:dyDescent="0.2">
      <c r="A21" s="58" t="s">
        <v>43</v>
      </c>
      <c r="B21" s="11">
        <f>[17]Abril!$G$5</f>
        <v>34</v>
      </c>
      <c r="C21" s="11">
        <f>[17]Abril!$G$6</f>
        <v>34</v>
      </c>
      <c r="D21" s="11">
        <f>[17]Abril!$G$7</f>
        <v>46</v>
      </c>
      <c r="E21" s="11">
        <f>[17]Abril!$G$8</f>
        <v>37</v>
      </c>
      <c r="F21" s="11">
        <f>[17]Abril!$G$9</f>
        <v>52</v>
      </c>
      <c r="G21" s="11">
        <f>[17]Abril!$G$10</f>
        <v>57</v>
      </c>
      <c r="H21" s="11">
        <f>[17]Abril!$G$11</f>
        <v>65</v>
      </c>
      <c r="I21" s="11">
        <f>[17]Abril!$G$12</f>
        <v>64</v>
      </c>
      <c r="J21" s="11">
        <f>[17]Abril!$G$13</f>
        <v>62</v>
      </c>
      <c r="K21" s="11">
        <f>[17]Abril!$G$14</f>
        <v>53</v>
      </c>
      <c r="L21" s="11">
        <f>[17]Abril!$G$15</f>
        <v>55</v>
      </c>
      <c r="M21" s="11">
        <f>[17]Abril!$G$16</f>
        <v>50</v>
      </c>
      <c r="N21" s="11">
        <f>[17]Abril!$G$17</f>
        <v>62</v>
      </c>
      <c r="O21" s="11">
        <f>[17]Abril!$G$18</f>
        <v>56</v>
      </c>
      <c r="P21" s="11">
        <f>[17]Abril!$G$19</f>
        <v>54</v>
      </c>
      <c r="Q21" s="11">
        <f>[17]Abril!$G$20</f>
        <v>55</v>
      </c>
      <c r="R21" s="11">
        <f>[17]Abril!$G$21</f>
        <v>43</v>
      </c>
      <c r="S21" s="11">
        <f>[17]Abril!$G$22</f>
        <v>46</v>
      </c>
      <c r="T21" s="11">
        <f>[17]Abril!$G$23</f>
        <v>42</v>
      </c>
      <c r="U21" s="11">
        <f>[17]Abril!$G$24</f>
        <v>42</v>
      </c>
      <c r="V21" s="11">
        <f>[17]Abril!$G$25</f>
        <v>42</v>
      </c>
      <c r="W21" s="11">
        <f>[17]Abril!$G$26</f>
        <v>73</v>
      </c>
      <c r="X21" s="11">
        <f>[17]Abril!$G$27</f>
        <v>44</v>
      </c>
      <c r="Y21" s="11">
        <f>[17]Abril!$G$28</f>
        <v>44</v>
      </c>
      <c r="Z21" s="11">
        <f>[17]Abril!$G$29</f>
        <v>49</v>
      </c>
      <c r="AA21" s="11">
        <f>[17]Abril!$G$30</f>
        <v>39</v>
      </c>
      <c r="AB21" s="11">
        <f>[17]Abril!$G$31</f>
        <v>35</v>
      </c>
      <c r="AC21" s="11">
        <f>[17]Abril!$G$32</f>
        <v>47</v>
      </c>
      <c r="AD21" s="11">
        <f>[17]Abril!$G$33</f>
        <v>52</v>
      </c>
      <c r="AE21" s="11">
        <f>[17]Abril!$G$34</f>
        <v>49</v>
      </c>
      <c r="AF21" s="15">
        <f t="shared" si="3"/>
        <v>34</v>
      </c>
      <c r="AG21" s="94">
        <f t="shared" si="4"/>
        <v>49.43333333333333</v>
      </c>
      <c r="AI21" t="s">
        <v>47</v>
      </c>
      <c r="AK21" t="s">
        <v>47</v>
      </c>
    </row>
    <row r="22" spans="1:38" x14ac:dyDescent="0.2">
      <c r="A22" s="58" t="s">
        <v>6</v>
      </c>
      <c r="B22" s="11">
        <f>[18]Abril!$G$5</f>
        <v>49</v>
      </c>
      <c r="C22" s="11">
        <f>[18]Abril!$G$6</f>
        <v>56</v>
      </c>
      <c r="D22" s="11">
        <f>[18]Abril!$G$7</f>
        <v>74</v>
      </c>
      <c r="E22" s="11">
        <f>[18]Abril!$G$8</f>
        <v>54</v>
      </c>
      <c r="F22" s="11">
        <f>[18]Abril!$G$9</f>
        <v>59</v>
      </c>
      <c r="G22" s="11">
        <f>[18]Abril!$G$10</f>
        <v>77</v>
      </c>
      <c r="H22" s="11">
        <f>[18]Abril!$G$11</f>
        <v>79</v>
      </c>
      <c r="I22" s="11">
        <f>[18]Abril!$G$12</f>
        <v>71</v>
      </c>
      <c r="J22" s="11">
        <f>[18]Abril!$G$13</f>
        <v>59</v>
      </c>
      <c r="K22" s="11">
        <f>[18]Abril!$G$14</f>
        <v>51</v>
      </c>
      <c r="L22" s="11">
        <f>[18]Abril!$G$15</f>
        <v>67</v>
      </c>
      <c r="M22" s="11">
        <f>[18]Abril!$G$16</f>
        <v>62</v>
      </c>
      <c r="N22" s="11">
        <f>[18]Abril!$G$17</f>
        <v>64</v>
      </c>
      <c r="O22" s="11">
        <f>[18]Abril!$G$18</f>
        <v>64</v>
      </c>
      <c r="P22" s="11">
        <f>[18]Abril!$G$19</f>
        <v>58</v>
      </c>
      <c r="Q22" s="11">
        <f>[18]Abril!$G$20</f>
        <v>69</v>
      </c>
      <c r="R22" s="11">
        <f>[18]Abril!$G$21</f>
        <v>59</v>
      </c>
      <c r="S22" s="11">
        <f>[18]Abril!$G$22</f>
        <v>54</v>
      </c>
      <c r="T22" s="11">
        <f>[18]Abril!$G$23</f>
        <v>55</v>
      </c>
      <c r="U22" s="11">
        <f>[18]Abril!$G$24</f>
        <v>51</v>
      </c>
      <c r="V22" s="11">
        <f>[18]Abril!$G$25</f>
        <v>56</v>
      </c>
      <c r="W22" s="11">
        <f>[18]Abril!$G$26</f>
        <v>74</v>
      </c>
      <c r="X22" s="11">
        <f>[18]Abril!$G$27</f>
        <v>62</v>
      </c>
      <c r="Y22" s="11">
        <f>[18]Abril!$G$28</f>
        <v>51</v>
      </c>
      <c r="Z22" s="11">
        <f>[18]Abril!$G$29</f>
        <v>53</v>
      </c>
      <c r="AA22" s="11">
        <f>[18]Abril!$G$30</f>
        <v>51</v>
      </c>
      <c r="AB22" s="11">
        <f>[18]Abril!$G$31</f>
        <v>52</v>
      </c>
      <c r="AC22" s="11">
        <f>[18]Abril!$G$32</f>
        <v>70</v>
      </c>
      <c r="AD22" s="11">
        <f>[18]Abril!$G$33</f>
        <v>62</v>
      </c>
      <c r="AE22" s="11">
        <f>[18]Abril!$G$34</f>
        <v>63</v>
      </c>
      <c r="AF22" s="15">
        <f t="shared" si="3"/>
        <v>49</v>
      </c>
      <c r="AG22" s="94">
        <f t="shared" si="4"/>
        <v>60.866666666666667</v>
      </c>
      <c r="AJ22" t="s">
        <v>47</v>
      </c>
      <c r="AK22" t="s">
        <v>47</v>
      </c>
    </row>
    <row r="23" spans="1:38" x14ac:dyDescent="0.2">
      <c r="A23" s="58" t="s">
        <v>7</v>
      </c>
      <c r="B23" s="11">
        <f>[19]Abril!$G$5</f>
        <v>57</v>
      </c>
      <c r="C23" s="11">
        <f>[19]Abril!$G$6</f>
        <v>60</v>
      </c>
      <c r="D23" s="11">
        <f>[19]Abril!$G$7</f>
        <v>61</v>
      </c>
      <c r="E23" s="11">
        <f>[19]Abril!$G$8</f>
        <v>62</v>
      </c>
      <c r="F23" s="11">
        <f>[19]Abril!$G$9</f>
        <v>61</v>
      </c>
      <c r="G23" s="11">
        <f>[19]Abril!$G$10</f>
        <v>87</v>
      </c>
      <c r="H23" s="11">
        <f>[19]Abril!$G$11</f>
        <v>56</v>
      </c>
      <c r="I23" s="11">
        <f>[19]Abril!$G$12</f>
        <v>48</v>
      </c>
      <c r="J23" s="11">
        <f>[19]Abril!$G$13</f>
        <v>43</v>
      </c>
      <c r="K23" s="11">
        <f>[19]Abril!$G$14</f>
        <v>50</v>
      </c>
      <c r="L23" s="11">
        <f>[19]Abril!$G$15</f>
        <v>42</v>
      </c>
      <c r="M23" s="11">
        <f>[19]Abril!$G$16</f>
        <v>41</v>
      </c>
      <c r="N23" s="11">
        <f>[19]Abril!$G$17</f>
        <v>53</v>
      </c>
      <c r="O23" s="11">
        <f>[19]Abril!$G$18</f>
        <v>60</v>
      </c>
      <c r="P23" s="11">
        <f>[19]Abril!$G$19</f>
        <v>53</v>
      </c>
      <c r="Q23" s="11">
        <f>[19]Abril!$G$20</f>
        <v>50</v>
      </c>
      <c r="R23" s="11">
        <f>[19]Abril!$G$21</f>
        <v>44</v>
      </c>
      <c r="S23" s="11">
        <f>[19]Abril!$G$22</f>
        <v>45</v>
      </c>
      <c r="T23" s="11">
        <f>[19]Abril!$G$23</f>
        <v>48</v>
      </c>
      <c r="U23" s="11">
        <f>[19]Abril!$G$24</f>
        <v>50</v>
      </c>
      <c r="V23" s="11">
        <f>[19]Abril!$G$25</f>
        <v>70</v>
      </c>
      <c r="W23" s="11">
        <f>[19]Abril!$G$26</f>
        <v>79</v>
      </c>
      <c r="X23" s="11">
        <f>[19]Abril!$G$27</f>
        <v>60</v>
      </c>
      <c r="Y23" s="11">
        <f>[19]Abril!$G$28</f>
        <v>54</v>
      </c>
      <c r="Z23" s="11">
        <f>[19]Abril!$G$29</f>
        <v>49</v>
      </c>
      <c r="AA23" s="11">
        <f>[19]Abril!$G$30</f>
        <v>51</v>
      </c>
      <c r="AB23" s="11">
        <f>[19]Abril!$G$31</f>
        <v>57</v>
      </c>
      <c r="AC23" s="11">
        <f>[19]Abril!$G$32</f>
        <v>62</v>
      </c>
      <c r="AD23" s="11">
        <f>[19]Abril!$G$33</f>
        <v>62</v>
      </c>
      <c r="AE23" s="11">
        <f>[19]Abril!$G$34</f>
        <v>57</v>
      </c>
      <c r="AF23" s="15">
        <f t="shared" si="3"/>
        <v>41</v>
      </c>
      <c r="AG23" s="94">
        <f t="shared" si="4"/>
        <v>55.733333333333334</v>
      </c>
      <c r="AI23" t="s">
        <v>47</v>
      </c>
      <c r="AJ23" t="s">
        <v>47</v>
      </c>
    </row>
    <row r="24" spans="1:38" x14ac:dyDescent="0.2">
      <c r="A24" s="58" t="s">
        <v>169</v>
      </c>
      <c r="B24" s="11" t="str">
        <f>[20]Abril!$G$5</f>
        <v>*</v>
      </c>
      <c r="C24" s="11" t="str">
        <f>[20]Abril!$G$6</f>
        <v>*</v>
      </c>
      <c r="D24" s="11" t="str">
        <f>[20]Abril!$G$7</f>
        <v>*</v>
      </c>
      <c r="E24" s="11" t="str">
        <f>[20]Abril!$G$8</f>
        <v>*</v>
      </c>
      <c r="F24" s="11" t="str">
        <f>[20]Abril!$G$9</f>
        <v>*</v>
      </c>
      <c r="G24" s="11" t="str">
        <f>[20]Abril!$G$10</f>
        <v>*</v>
      </c>
      <c r="H24" s="11" t="str">
        <f>[20]Abril!$G$11</f>
        <v>*</v>
      </c>
      <c r="I24" s="11" t="str">
        <f>[20]Abril!$G$12</f>
        <v>*</v>
      </c>
      <c r="J24" s="11" t="str">
        <f>[20]Abril!$G$13</f>
        <v>*</v>
      </c>
      <c r="K24" s="11" t="str">
        <f>[20]Abril!$G$14</f>
        <v>*</v>
      </c>
      <c r="L24" s="11" t="str">
        <f>[20]Abril!$G$15</f>
        <v>*</v>
      </c>
      <c r="M24" s="11" t="str">
        <f>[20]Abril!$G$16</f>
        <v>*</v>
      </c>
      <c r="N24" s="11" t="str">
        <f>[20]Abril!$G$17</f>
        <v>*</v>
      </c>
      <c r="O24" s="11" t="str">
        <f>[20]Abril!$G$18</f>
        <v>*</v>
      </c>
      <c r="P24" s="11" t="str">
        <f>[20]Abril!$G$19</f>
        <v>*</v>
      </c>
      <c r="Q24" s="11" t="str">
        <f>[20]Abril!$G$20</f>
        <v>*</v>
      </c>
      <c r="R24" s="11" t="str">
        <f>[20]Abril!$G$21</f>
        <v>*</v>
      </c>
      <c r="S24" s="11" t="str">
        <f>[20]Abril!$G$22</f>
        <v>*</v>
      </c>
      <c r="T24" s="11" t="str">
        <f>[20]Abril!$G$23</f>
        <v>*</v>
      </c>
      <c r="U24" s="11" t="str">
        <f>[20]Abril!$G$24</f>
        <v>*</v>
      </c>
      <c r="V24" s="11" t="str">
        <f>[20]Abril!$G$25</f>
        <v>*</v>
      </c>
      <c r="W24" s="11" t="str">
        <f>[20]Abril!$G$26</f>
        <v>*</v>
      </c>
      <c r="X24" s="11" t="str">
        <f>[20]Abril!$G$27</f>
        <v>*</v>
      </c>
      <c r="Y24" s="11" t="str">
        <f>[20]Abril!$G$28</f>
        <v>*</v>
      </c>
      <c r="Z24" s="11" t="str">
        <f>[20]Abril!$G$29</f>
        <v>*</v>
      </c>
      <c r="AA24" s="11" t="str">
        <f>[20]Abril!$G$30</f>
        <v>*</v>
      </c>
      <c r="AB24" s="11" t="str">
        <f>[20]Abril!$G$31</f>
        <v>*</v>
      </c>
      <c r="AC24" s="11" t="str">
        <f>[20]Abril!$G$32</f>
        <v>*</v>
      </c>
      <c r="AD24" s="11" t="str">
        <f>[20]Abril!$G$33</f>
        <v>*</v>
      </c>
      <c r="AE24" s="11" t="str">
        <f>[20]Abril!$G$34</f>
        <v>*</v>
      </c>
      <c r="AF24" s="15" t="s">
        <v>226</v>
      </c>
      <c r="AG24" s="94" t="s">
        <v>226</v>
      </c>
      <c r="AI24" t="s">
        <v>47</v>
      </c>
    </row>
    <row r="25" spans="1:38" x14ac:dyDescent="0.2">
      <c r="A25" s="58" t="s">
        <v>170</v>
      </c>
      <c r="B25" s="11">
        <f>[21]Abril!$G$5</f>
        <v>55</v>
      </c>
      <c r="C25" s="11">
        <f>[21]Abril!$G$6</f>
        <v>64</v>
      </c>
      <c r="D25" s="11">
        <f>[21]Abril!$G$7</f>
        <v>62</v>
      </c>
      <c r="E25" s="11">
        <f>[21]Abril!$G$8</f>
        <v>58</v>
      </c>
      <c r="F25" s="11">
        <f>[21]Abril!$G$9</f>
        <v>72</v>
      </c>
      <c r="G25" s="11">
        <f>[21]Abril!$G$10</f>
        <v>78</v>
      </c>
      <c r="H25" s="11">
        <f>[21]Abril!$G$11</f>
        <v>59</v>
      </c>
      <c r="I25" s="11">
        <f>[21]Abril!$G$12</f>
        <v>55</v>
      </c>
      <c r="J25" s="11">
        <f>[21]Abril!$G$13</f>
        <v>51</v>
      </c>
      <c r="K25" s="11">
        <f>[21]Abril!$G$14</f>
        <v>51</v>
      </c>
      <c r="L25" s="11">
        <f>[21]Abril!$G$15</f>
        <v>46</v>
      </c>
      <c r="M25" s="11">
        <f>[21]Abril!$G$16</f>
        <v>41</v>
      </c>
      <c r="N25" s="11">
        <f>[21]Abril!$G$17</f>
        <v>47</v>
      </c>
      <c r="O25" s="11">
        <f>[21]Abril!$G$18</f>
        <v>59</v>
      </c>
      <c r="P25" s="11">
        <f>[21]Abril!$G$19</f>
        <v>52</v>
      </c>
      <c r="Q25" s="11">
        <f>[21]Abril!$G$20</f>
        <v>54</v>
      </c>
      <c r="R25" s="11">
        <f>[21]Abril!$G$21</f>
        <v>28</v>
      </c>
      <c r="S25" s="11">
        <f>[21]Abril!$G$22</f>
        <v>35</v>
      </c>
      <c r="T25" s="11">
        <f>[21]Abril!$G$23</f>
        <v>37</v>
      </c>
      <c r="U25" s="11">
        <f>[21]Abril!$G$24</f>
        <v>44</v>
      </c>
      <c r="V25" s="11">
        <f>[21]Abril!$G$25</f>
        <v>76</v>
      </c>
      <c r="W25" s="11">
        <f>[21]Abril!$G$26</f>
        <v>60</v>
      </c>
      <c r="X25" s="11">
        <f>[21]Abril!$G$27</f>
        <v>56</v>
      </c>
      <c r="Y25" s="11">
        <f>[21]Abril!$G$28</f>
        <v>49</v>
      </c>
      <c r="Z25" s="11">
        <f>[21]Abril!$G$29</f>
        <v>47</v>
      </c>
      <c r="AA25" s="11">
        <f>[21]Abril!$G$30</f>
        <v>50</v>
      </c>
      <c r="AB25" s="11">
        <f>[21]Abril!$G$31</f>
        <v>68</v>
      </c>
      <c r="AC25" s="11">
        <f>[21]Abril!$G$32</f>
        <v>65</v>
      </c>
      <c r="AD25" s="11">
        <f>[21]Abril!$G$33</f>
        <v>58</v>
      </c>
      <c r="AE25" s="11">
        <f>[21]Abril!$G$34</f>
        <v>63</v>
      </c>
      <c r="AF25" s="15">
        <f t="shared" ref="AF25:AF26" si="5">MIN(B25:AE25)</f>
        <v>28</v>
      </c>
      <c r="AG25" s="94">
        <f t="shared" ref="AG25:AG26" si="6">AVERAGE(B25:AE25)</f>
        <v>54.666666666666664</v>
      </c>
      <c r="AH25" s="12" t="s">
        <v>47</v>
      </c>
      <c r="AI25" t="s">
        <v>47</v>
      </c>
    </row>
    <row r="26" spans="1:38" x14ac:dyDescent="0.2">
      <c r="A26" s="58" t="s">
        <v>171</v>
      </c>
      <c r="B26" s="11">
        <f>[22]Abril!$G$5</f>
        <v>56</v>
      </c>
      <c r="C26" s="11">
        <f>[22]Abril!$G$6</f>
        <v>59</v>
      </c>
      <c r="D26" s="11">
        <f>[22]Abril!$G$7</f>
        <v>56</v>
      </c>
      <c r="E26" s="11">
        <f>[22]Abril!$G$8</f>
        <v>57</v>
      </c>
      <c r="F26" s="11">
        <f>[22]Abril!$G$9</f>
        <v>59</v>
      </c>
      <c r="G26" s="11">
        <f>[22]Abril!$G$10</f>
        <v>82</v>
      </c>
      <c r="H26" s="11">
        <f>[22]Abril!$G$11</f>
        <v>55</v>
      </c>
      <c r="I26" s="11">
        <f>[22]Abril!$G$12</f>
        <v>45</v>
      </c>
      <c r="J26" s="11">
        <f>[22]Abril!$G$13</f>
        <v>43</v>
      </c>
      <c r="K26" s="11">
        <f>[22]Abril!$G$14</f>
        <v>48</v>
      </c>
      <c r="L26" s="11">
        <f>[22]Abril!$G$15</f>
        <v>42</v>
      </c>
      <c r="M26" s="11">
        <f>[22]Abril!$G$16</f>
        <v>40</v>
      </c>
      <c r="N26" s="11">
        <f>[22]Abril!$G$17</f>
        <v>56</v>
      </c>
      <c r="O26" s="11">
        <f>[22]Abril!$G$18</f>
        <v>55</v>
      </c>
      <c r="P26" s="11">
        <f>[22]Abril!$G$19</f>
        <v>51</v>
      </c>
      <c r="Q26" s="11">
        <f>[22]Abril!$G$20</f>
        <v>51</v>
      </c>
      <c r="R26" s="11">
        <f>[22]Abril!$G$21</f>
        <v>41</v>
      </c>
      <c r="S26" s="11">
        <f>[22]Abril!$G$22</f>
        <v>43</v>
      </c>
      <c r="T26" s="11">
        <f>[22]Abril!$G$23</f>
        <v>46</v>
      </c>
      <c r="U26" s="11">
        <f>[22]Abril!$G$24</f>
        <v>48</v>
      </c>
      <c r="V26" s="11">
        <f>[22]Abril!$G$25</f>
        <v>67</v>
      </c>
      <c r="W26" s="11">
        <f>[22]Abril!$G$26</f>
        <v>74</v>
      </c>
      <c r="X26" s="11">
        <f>[22]Abril!$G$27</f>
        <v>59</v>
      </c>
      <c r="Y26" s="11">
        <f>[22]Abril!$G$28</f>
        <v>54</v>
      </c>
      <c r="Z26" s="11">
        <f>[22]Abril!$G$29</f>
        <v>47</v>
      </c>
      <c r="AA26" s="11">
        <f>[22]Abril!$G$30</f>
        <v>49</v>
      </c>
      <c r="AB26" s="11">
        <f>[22]Abril!$G$31</f>
        <v>54</v>
      </c>
      <c r="AC26" s="11">
        <f>[22]Abril!$G$32</f>
        <v>59</v>
      </c>
      <c r="AD26" s="11">
        <f>[22]Abril!$G$33</f>
        <v>56</v>
      </c>
      <c r="AE26" s="11">
        <f>[22]Abril!$G$34</f>
        <v>56</v>
      </c>
      <c r="AF26" s="15">
        <f t="shared" si="5"/>
        <v>40</v>
      </c>
      <c r="AG26" s="94">
        <f t="shared" si="6"/>
        <v>53.6</v>
      </c>
      <c r="AI26" t="s">
        <v>47</v>
      </c>
      <c r="AL26" t="s">
        <v>47</v>
      </c>
    </row>
    <row r="27" spans="1:38" x14ac:dyDescent="0.2">
      <c r="A27" s="58" t="s">
        <v>8</v>
      </c>
      <c r="B27" s="11">
        <f>[23]Abril!$G$5</f>
        <v>52</v>
      </c>
      <c r="C27" s="11">
        <f>[23]Abril!$G$6</f>
        <v>71</v>
      </c>
      <c r="D27" s="11">
        <f>[23]Abril!$G$7</f>
        <v>64</v>
      </c>
      <c r="E27" s="11">
        <f>[23]Abril!$G$8</f>
        <v>56</v>
      </c>
      <c r="F27" s="11">
        <f>[23]Abril!$G$9</f>
        <v>74</v>
      </c>
      <c r="G27" s="11">
        <f>[23]Abril!$G$10</f>
        <v>81</v>
      </c>
      <c r="H27" s="11">
        <f>[23]Abril!$G$11</f>
        <v>70</v>
      </c>
      <c r="I27" s="11">
        <f>[23]Abril!$G$12</f>
        <v>51</v>
      </c>
      <c r="J27" s="11">
        <f>[23]Abril!$G$13</f>
        <v>45</v>
      </c>
      <c r="K27" s="11">
        <f>[23]Abril!$G$14</f>
        <v>53</v>
      </c>
      <c r="L27" s="11">
        <f>[23]Abril!$G$15</f>
        <v>47</v>
      </c>
      <c r="M27" s="11">
        <f>[23]Abril!$G$16</f>
        <v>38</v>
      </c>
      <c r="N27" s="11">
        <f>[23]Abril!$G$17</f>
        <v>51</v>
      </c>
      <c r="O27" s="11">
        <f>[23]Abril!$G$18</f>
        <v>54</v>
      </c>
      <c r="P27" s="11">
        <f>[23]Abril!$G$19</f>
        <v>52</v>
      </c>
      <c r="Q27" s="11">
        <f>[23]Abril!$G$20</f>
        <v>47</v>
      </c>
      <c r="R27" s="11">
        <f>[23]Abril!$G$21</f>
        <v>35</v>
      </c>
      <c r="S27" s="11">
        <f>[23]Abril!$G$22</f>
        <v>62</v>
      </c>
      <c r="T27" s="11" t="str">
        <f>[23]Abril!$G$23</f>
        <v>*</v>
      </c>
      <c r="U27" s="11" t="str">
        <f>[23]Abril!$G$24</f>
        <v>*</v>
      </c>
      <c r="V27" s="11" t="str">
        <f>[23]Abril!$G$25</f>
        <v>*</v>
      </c>
      <c r="W27" s="11" t="str">
        <f>[23]Abril!$G$26</f>
        <v>*</v>
      </c>
      <c r="X27" s="11" t="str">
        <f>[23]Abril!$G$27</f>
        <v>*</v>
      </c>
      <c r="Y27" s="11" t="str">
        <f>[23]Abril!$G$28</f>
        <v>*</v>
      </c>
      <c r="Z27" s="11" t="str">
        <f>[23]Abril!$G$29</f>
        <v>*</v>
      </c>
      <c r="AA27" s="11" t="str">
        <f>[23]Abril!$G$30</f>
        <v>*</v>
      </c>
      <c r="AB27" s="11" t="str">
        <f>[23]Abril!$G$31</f>
        <v>*</v>
      </c>
      <c r="AC27" s="11" t="str">
        <f>[23]Abril!$G$32</f>
        <v>*</v>
      </c>
      <c r="AD27" s="11" t="str">
        <f>[23]Abril!$G$33</f>
        <v>*</v>
      </c>
      <c r="AE27" s="11" t="str">
        <f>[23]Abril!$G$34</f>
        <v>*</v>
      </c>
      <c r="AF27" s="15">
        <f t="shared" si="3"/>
        <v>35</v>
      </c>
      <c r="AG27" s="94">
        <f t="shared" si="4"/>
        <v>55.722222222222221</v>
      </c>
      <c r="AI27" t="s">
        <v>47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[24]Abril!$G$5</f>
        <v>42</v>
      </c>
      <c r="C28" s="11">
        <f>[24]Abril!$G$6</f>
        <v>56</v>
      </c>
      <c r="D28" s="11">
        <f>[24]Abril!$G$7</f>
        <v>52</v>
      </c>
      <c r="E28" s="11">
        <f>[24]Abril!$G$8</f>
        <v>48</v>
      </c>
      <c r="F28" s="11">
        <f>[24]Abril!$G$9</f>
        <v>57</v>
      </c>
      <c r="G28" s="11">
        <f>[24]Abril!$G$10</f>
        <v>80</v>
      </c>
      <c r="H28" s="11">
        <f>[24]Abril!$G$11</f>
        <v>61</v>
      </c>
      <c r="I28" s="11">
        <f>[24]Abril!$G$12</f>
        <v>43</v>
      </c>
      <c r="J28" s="11">
        <f>[24]Abril!$G$13</f>
        <v>39</v>
      </c>
      <c r="K28" s="11">
        <f>[24]Abril!$G$14</f>
        <v>42</v>
      </c>
      <c r="L28" s="11">
        <f>[24]Abril!$G$15</f>
        <v>39</v>
      </c>
      <c r="M28" s="11">
        <f>[24]Abril!$G$16</f>
        <v>37</v>
      </c>
      <c r="N28" s="11">
        <f>[24]Abril!$G$17</f>
        <v>56</v>
      </c>
      <c r="O28" s="11">
        <f>[24]Abril!$G$18</f>
        <v>54</v>
      </c>
      <c r="P28" s="11">
        <f>[24]Abril!$G$19</f>
        <v>51</v>
      </c>
      <c r="Q28" s="11">
        <f>[24]Abril!$G$20</f>
        <v>44</v>
      </c>
      <c r="R28" s="11">
        <f>[24]Abril!$G$21</f>
        <v>31</v>
      </c>
      <c r="S28" s="11">
        <f>[24]Abril!$G$22</f>
        <v>35</v>
      </c>
      <c r="T28" s="11">
        <f>[24]Abril!$G$23</f>
        <v>36</v>
      </c>
      <c r="U28" s="11">
        <f>[24]Abril!$G$24</f>
        <v>35</v>
      </c>
      <c r="V28" s="11">
        <f>[24]Abril!$G$25</f>
        <v>43</v>
      </c>
      <c r="W28" s="11">
        <f>[24]Abril!$G$26</f>
        <v>62</v>
      </c>
      <c r="X28" s="11">
        <f>[24]Abril!$G$27</f>
        <v>49</v>
      </c>
      <c r="Y28" s="11">
        <f>[24]Abril!$G$28</f>
        <v>45</v>
      </c>
      <c r="Z28" s="11">
        <f>[24]Abril!$G$29</f>
        <v>38</v>
      </c>
      <c r="AA28" s="11">
        <f>[24]Abril!$G$30</f>
        <v>46</v>
      </c>
      <c r="AB28" s="11">
        <f>[24]Abril!$G$31</f>
        <v>42</v>
      </c>
      <c r="AC28" s="11">
        <f>[24]Abril!$G$32</f>
        <v>55</v>
      </c>
      <c r="AD28" s="11">
        <f>[24]Abril!$G$33</f>
        <v>53</v>
      </c>
      <c r="AE28" s="11">
        <f>[24]Abril!$G$34</f>
        <v>48</v>
      </c>
      <c r="AF28" s="15">
        <f t="shared" si="3"/>
        <v>31</v>
      </c>
      <c r="AG28" s="94">
        <f t="shared" si="4"/>
        <v>47.3</v>
      </c>
      <c r="AK28" t="s">
        <v>47</v>
      </c>
    </row>
    <row r="29" spans="1:38" x14ac:dyDescent="0.2">
      <c r="A29" s="58" t="s">
        <v>42</v>
      </c>
      <c r="B29" s="11">
        <f>[25]Abril!$G$5</f>
        <v>59</v>
      </c>
      <c r="C29" s="11">
        <f>[25]Abril!$G$6</f>
        <v>52</v>
      </c>
      <c r="D29" s="11">
        <f>[25]Abril!$G$7</f>
        <v>60</v>
      </c>
      <c r="E29" s="11">
        <f>[25]Abril!$G$8</f>
        <v>60</v>
      </c>
      <c r="F29" s="11">
        <f>[25]Abril!$G$9</f>
        <v>56</v>
      </c>
      <c r="G29" s="11">
        <f>[25]Abril!$G$10</f>
        <v>82</v>
      </c>
      <c r="H29" s="11">
        <f>[25]Abril!$G$11</f>
        <v>46</v>
      </c>
      <c r="I29" s="11">
        <f>[25]Abril!$G$12</f>
        <v>35</v>
      </c>
      <c r="J29" s="11">
        <f>[25]Abril!$G$13</f>
        <v>36</v>
      </c>
      <c r="K29" s="11">
        <f>[25]Abril!$G$14</f>
        <v>49</v>
      </c>
      <c r="L29" s="11">
        <f>[25]Abril!$G$15</f>
        <v>40</v>
      </c>
      <c r="M29" s="11">
        <f>[25]Abril!$G$16</f>
        <v>37</v>
      </c>
      <c r="N29" s="11">
        <f>[25]Abril!$G$17</f>
        <v>50</v>
      </c>
      <c r="O29" s="11">
        <f>[25]Abril!$G$18</f>
        <v>49</v>
      </c>
      <c r="P29" s="11">
        <f>[25]Abril!$G$19</f>
        <v>42</v>
      </c>
      <c r="Q29" s="11">
        <f>[25]Abril!$G$20</f>
        <v>50</v>
      </c>
      <c r="R29" s="11">
        <f>[25]Abril!$G$21</f>
        <v>44</v>
      </c>
      <c r="S29" s="11">
        <f>[25]Abril!$G$22</f>
        <v>40</v>
      </c>
      <c r="T29" s="11">
        <f>[25]Abril!$G$23</f>
        <v>48</v>
      </c>
      <c r="U29" s="11">
        <f>[25]Abril!$G$24</f>
        <v>48</v>
      </c>
      <c r="V29" s="11">
        <f>[25]Abril!$G$25</f>
        <v>69</v>
      </c>
      <c r="W29" s="11">
        <f>[25]Abril!$G$26</f>
        <v>78</v>
      </c>
      <c r="X29" s="11">
        <f>[25]Abril!$G$27</f>
        <v>67</v>
      </c>
      <c r="Y29" s="11">
        <f>[25]Abril!$G$28</f>
        <v>49</v>
      </c>
      <c r="Z29" s="11">
        <f>[25]Abril!$G$29</f>
        <v>51</v>
      </c>
      <c r="AA29" s="11">
        <f>[25]Abril!$G$30</f>
        <v>49</v>
      </c>
      <c r="AB29" s="11">
        <f>[25]Abril!$G$31</f>
        <v>62</v>
      </c>
      <c r="AC29" s="11">
        <f>[25]Abril!$G$32</f>
        <v>61</v>
      </c>
      <c r="AD29" s="11">
        <f>[25]Abril!$G$33</f>
        <v>54</v>
      </c>
      <c r="AE29" s="11">
        <f>[25]Abril!$G$34</f>
        <v>62</v>
      </c>
      <c r="AF29" s="15">
        <f t="shared" si="3"/>
        <v>35</v>
      </c>
      <c r="AG29" s="94">
        <f t="shared" si="4"/>
        <v>52.833333333333336</v>
      </c>
      <c r="AJ29" t="s">
        <v>47</v>
      </c>
      <c r="AK29" t="s">
        <v>47</v>
      </c>
    </row>
    <row r="30" spans="1:38" x14ac:dyDescent="0.2">
      <c r="A30" s="58" t="s">
        <v>10</v>
      </c>
      <c r="B30" s="11">
        <f>[26]Abril!$G$5</f>
        <v>56</v>
      </c>
      <c r="C30" s="11">
        <f>[26]Abril!$G$6</f>
        <v>77</v>
      </c>
      <c r="D30" s="11">
        <f>[26]Abril!$G$7</f>
        <v>61</v>
      </c>
      <c r="E30" s="11">
        <f>[26]Abril!$G$8</f>
        <v>62</v>
      </c>
      <c r="F30" s="11">
        <f>[26]Abril!$G$9</f>
        <v>76</v>
      </c>
      <c r="G30" s="11">
        <f>[26]Abril!$G$10</f>
        <v>89</v>
      </c>
      <c r="H30" s="11">
        <f>[26]Abril!$G$11</f>
        <v>55</v>
      </c>
      <c r="I30" s="11">
        <f>[26]Abril!$G$12</f>
        <v>48</v>
      </c>
      <c r="J30" s="11">
        <f>[26]Abril!$G$13</f>
        <v>43</v>
      </c>
      <c r="K30" s="11">
        <f>[26]Abril!$G$14</f>
        <v>48</v>
      </c>
      <c r="L30" s="11">
        <f>[26]Abril!$G$15</f>
        <v>43</v>
      </c>
      <c r="M30" s="11">
        <f>[26]Abril!$G$16</f>
        <v>38</v>
      </c>
      <c r="N30" s="11">
        <f>[26]Abril!$G$17</f>
        <v>57</v>
      </c>
      <c r="O30" s="11">
        <f>[26]Abril!$G$18</f>
        <v>63</v>
      </c>
      <c r="P30" s="11">
        <f>[26]Abril!$G$19</f>
        <v>47</v>
      </c>
      <c r="Q30" s="11">
        <f>[26]Abril!$G$20</f>
        <v>48</v>
      </c>
      <c r="R30" s="11">
        <f>[26]Abril!$G$21</f>
        <v>37</v>
      </c>
      <c r="S30" s="11">
        <f>[26]Abril!$G$22</f>
        <v>37</v>
      </c>
      <c r="T30" s="11">
        <f>[26]Abril!$G$23</f>
        <v>41</v>
      </c>
      <c r="U30" s="11">
        <f>[26]Abril!$G$24</f>
        <v>42</v>
      </c>
      <c r="V30" s="11">
        <f>[26]Abril!$G$25</f>
        <v>75</v>
      </c>
      <c r="W30" s="11">
        <f>[26]Abril!$G$26</f>
        <v>64</v>
      </c>
      <c r="X30" s="11">
        <f>[26]Abril!$G$27</f>
        <v>55</v>
      </c>
      <c r="Y30" s="11">
        <f>[26]Abril!$G$28</f>
        <v>54</v>
      </c>
      <c r="Z30" s="11">
        <f>[26]Abril!$G$29</f>
        <v>42</v>
      </c>
      <c r="AA30" s="11">
        <f>[26]Abril!$G$30</f>
        <v>47</v>
      </c>
      <c r="AB30" s="11">
        <f>[26]Abril!$G$31</f>
        <v>63</v>
      </c>
      <c r="AC30" s="11">
        <f>[26]Abril!$G$32</f>
        <v>64</v>
      </c>
      <c r="AD30" s="11">
        <f>[26]Abril!$G$33</f>
        <v>61</v>
      </c>
      <c r="AE30" s="11">
        <f>[26]Abril!$G$34</f>
        <v>56</v>
      </c>
      <c r="AF30" s="15">
        <f t="shared" si="3"/>
        <v>37</v>
      </c>
      <c r="AG30" s="94">
        <f t="shared" si="4"/>
        <v>54.966666666666669</v>
      </c>
      <c r="AJ30" t="s">
        <v>47</v>
      </c>
      <c r="AK30" t="s">
        <v>47</v>
      </c>
    </row>
    <row r="31" spans="1:38" x14ac:dyDescent="0.2">
      <c r="A31" s="58" t="s">
        <v>172</v>
      </c>
      <c r="B31" s="11">
        <f>[27]Abril!$G$5</f>
        <v>69</v>
      </c>
      <c r="C31" s="11">
        <f>[27]Abril!$G$6</f>
        <v>73</v>
      </c>
      <c r="D31" s="11">
        <f>[27]Abril!$G$7</f>
        <v>63</v>
      </c>
      <c r="E31" s="11">
        <f>[27]Abril!$G$8</f>
        <v>66</v>
      </c>
      <c r="F31" s="11">
        <f>[27]Abril!$G$9</f>
        <v>70</v>
      </c>
      <c r="G31" s="11">
        <f>[27]Abril!$G$10</f>
        <v>87</v>
      </c>
      <c r="H31" s="11">
        <f>[27]Abril!$G$11</f>
        <v>55</v>
      </c>
      <c r="I31" s="11">
        <f>[27]Abril!$G$12</f>
        <v>49</v>
      </c>
      <c r="J31" s="11">
        <f>[27]Abril!$G$13</f>
        <v>50</v>
      </c>
      <c r="K31" s="11">
        <f>[27]Abril!$G$14</f>
        <v>54</v>
      </c>
      <c r="L31" s="11">
        <f>[27]Abril!$G$15</f>
        <v>46</v>
      </c>
      <c r="M31" s="11">
        <f>[27]Abril!$G$16</f>
        <v>44</v>
      </c>
      <c r="N31" s="11">
        <f>[27]Abril!$G$17</f>
        <v>59</v>
      </c>
      <c r="O31" s="11">
        <f>[27]Abril!$G$18</f>
        <v>69</v>
      </c>
      <c r="P31" s="11">
        <f>[27]Abril!$G$19</f>
        <v>53</v>
      </c>
      <c r="Q31" s="11">
        <f>[27]Abril!$G$20</f>
        <v>48</v>
      </c>
      <c r="R31" s="11">
        <f>[27]Abril!$G$21</f>
        <v>44</v>
      </c>
      <c r="S31" s="11">
        <f>[27]Abril!$G$22</f>
        <v>49</v>
      </c>
      <c r="T31" s="11">
        <f>[27]Abril!$G$23</f>
        <v>50</v>
      </c>
      <c r="U31" s="11">
        <f>[27]Abril!$G$24</f>
        <v>48</v>
      </c>
      <c r="V31" s="11">
        <f>[27]Abril!$G$25</f>
        <v>75</v>
      </c>
      <c r="W31" s="11">
        <f>[27]Abril!$G$26</f>
        <v>76</v>
      </c>
      <c r="X31" s="11">
        <f>[27]Abril!$G$27</f>
        <v>65</v>
      </c>
      <c r="Y31" s="11">
        <f>[27]Abril!$G$28</f>
        <v>60</v>
      </c>
      <c r="Z31" s="11">
        <f>[27]Abril!$G$29</f>
        <v>55</v>
      </c>
      <c r="AA31" s="11">
        <f>[27]Abril!$G$30</f>
        <v>57</v>
      </c>
      <c r="AB31" s="11">
        <f>[27]Abril!$G$31</f>
        <v>64</v>
      </c>
      <c r="AC31" s="11">
        <f>[27]Abril!$G$32</f>
        <v>64</v>
      </c>
      <c r="AD31" s="11">
        <f>[27]Abril!$G$33</f>
        <v>64</v>
      </c>
      <c r="AE31" s="11">
        <f>[27]Abril!$G$34</f>
        <v>66</v>
      </c>
      <c r="AF31" s="15">
        <f>MIN(B31:AE31)</f>
        <v>44</v>
      </c>
      <c r="AG31" s="94">
        <f>AVERAGE(B31:AE31)</f>
        <v>59.733333333333334</v>
      </c>
      <c r="AH31" s="12" t="s">
        <v>47</v>
      </c>
      <c r="AI31" t="s">
        <v>47</v>
      </c>
      <c r="AK31" t="s">
        <v>47</v>
      </c>
    </row>
    <row r="32" spans="1:38" x14ac:dyDescent="0.2">
      <c r="A32" s="58" t="s">
        <v>11</v>
      </c>
      <c r="B32" s="11">
        <f>[28]Abril!$G$5</f>
        <v>53</v>
      </c>
      <c r="C32" s="11">
        <f>[28]Abril!$G$6</f>
        <v>53</v>
      </c>
      <c r="D32" s="11">
        <f>[28]Abril!$G$7</f>
        <v>48</v>
      </c>
      <c r="E32" s="11">
        <f>[28]Abril!$G$8</f>
        <v>51</v>
      </c>
      <c r="F32" s="11">
        <f>[28]Abril!$G$9</f>
        <v>57</v>
      </c>
      <c r="G32" s="11">
        <f>[28]Abril!$G$10</f>
        <v>78</v>
      </c>
      <c r="H32" s="11">
        <f>[28]Abril!$G$11</f>
        <v>52</v>
      </c>
      <c r="I32" s="11">
        <f>[28]Abril!$G$12</f>
        <v>41</v>
      </c>
      <c r="J32" s="11">
        <f>[28]Abril!$G$13</f>
        <v>33</v>
      </c>
      <c r="K32" s="11">
        <f>[28]Abril!$G$14</f>
        <v>50</v>
      </c>
      <c r="L32" s="11">
        <f>[28]Abril!$G$15</f>
        <v>40</v>
      </c>
      <c r="M32" s="11">
        <f>[28]Abril!$G$16</f>
        <v>39</v>
      </c>
      <c r="N32" s="11">
        <f>[28]Abril!$G$17</f>
        <v>55</v>
      </c>
      <c r="O32" s="11">
        <f>[28]Abril!$G$18</f>
        <v>54</v>
      </c>
      <c r="P32" s="11">
        <f>[28]Abril!$G$19</f>
        <v>52</v>
      </c>
      <c r="Q32" s="11">
        <f>[28]Abril!$G$20</f>
        <v>47</v>
      </c>
      <c r="R32" s="11">
        <f>[28]Abril!$G$21</f>
        <v>42</v>
      </c>
      <c r="S32" s="11">
        <f>[28]Abril!$G$22</f>
        <v>44</v>
      </c>
      <c r="T32" s="11">
        <f>[28]Abril!$G$23</f>
        <v>45</v>
      </c>
      <c r="U32" s="11">
        <f>[28]Abril!$G$24</f>
        <v>46</v>
      </c>
      <c r="V32" s="11">
        <f>[28]Abril!$G$25</f>
        <v>59</v>
      </c>
      <c r="W32" s="11">
        <f>[28]Abril!$G$26</f>
        <v>82</v>
      </c>
      <c r="X32" s="11">
        <f>[28]Abril!$G$27</f>
        <v>62</v>
      </c>
      <c r="Y32" s="11">
        <f>[28]Abril!$G$28</f>
        <v>52</v>
      </c>
      <c r="Z32" s="11">
        <f>[28]Abril!$G$29</f>
        <v>54</v>
      </c>
      <c r="AA32" s="11">
        <f>[28]Abril!$G$30</f>
        <v>47</v>
      </c>
      <c r="AB32" s="11">
        <f>[28]Abril!$G$31</f>
        <v>50</v>
      </c>
      <c r="AC32" s="11">
        <f>[28]Abril!$G$32</f>
        <v>60</v>
      </c>
      <c r="AD32" s="11">
        <f>[28]Abril!$G$33</f>
        <v>56</v>
      </c>
      <c r="AE32" s="11">
        <f>[28]Abril!$G$34</f>
        <v>52</v>
      </c>
      <c r="AF32" s="15">
        <f t="shared" si="3"/>
        <v>33</v>
      </c>
      <c r="AG32" s="94">
        <f t="shared" si="4"/>
        <v>51.8</v>
      </c>
      <c r="AK32" t="s">
        <v>47</v>
      </c>
    </row>
    <row r="33" spans="1:38" s="5" customFormat="1" x14ac:dyDescent="0.2">
      <c r="A33" s="58" t="s">
        <v>12</v>
      </c>
      <c r="B33" s="11">
        <f>[29]Abril!$G$5</f>
        <v>51</v>
      </c>
      <c r="C33" s="11">
        <f>[29]Abril!$G$6</f>
        <v>60</v>
      </c>
      <c r="D33" s="11">
        <f>[29]Abril!$G$7</f>
        <v>75</v>
      </c>
      <c r="E33" s="11">
        <f>[29]Abril!$G$8</f>
        <v>58</v>
      </c>
      <c r="F33" s="11">
        <f>[29]Abril!$G$9</f>
        <v>58</v>
      </c>
      <c r="G33" s="11">
        <f>[29]Abril!$G$10</f>
        <v>77</v>
      </c>
      <c r="H33" s="11">
        <f>[29]Abril!$G$11</f>
        <v>55</v>
      </c>
      <c r="I33" s="11">
        <f>[29]Abril!$G$12</f>
        <v>42</v>
      </c>
      <c r="J33" s="11">
        <f>[29]Abril!$G$13</f>
        <v>46</v>
      </c>
      <c r="K33" s="11">
        <f>[29]Abril!$G$14</f>
        <v>50</v>
      </c>
      <c r="L33" s="11">
        <f>[29]Abril!$G$15</f>
        <v>53</v>
      </c>
      <c r="M33" s="11">
        <f>[29]Abril!$G$16</f>
        <v>43</v>
      </c>
      <c r="N33" s="11">
        <f>[29]Abril!$G$17</f>
        <v>51</v>
      </c>
      <c r="O33" s="11">
        <f>[29]Abril!$G$18</f>
        <v>53</v>
      </c>
      <c r="P33" s="11">
        <f>[29]Abril!$G$19</f>
        <v>46</v>
      </c>
      <c r="Q33" s="11">
        <f>[29]Abril!$G$20</f>
        <v>64</v>
      </c>
      <c r="R33" s="11">
        <f>[29]Abril!$G$21</f>
        <v>47</v>
      </c>
      <c r="S33" s="11">
        <f>[29]Abril!$G$22</f>
        <v>45</v>
      </c>
      <c r="T33" s="11">
        <f>[29]Abril!$G$23</f>
        <v>44</v>
      </c>
      <c r="U33" s="11">
        <f>[29]Abril!$G$24</f>
        <v>46</v>
      </c>
      <c r="V33" s="11">
        <f>[29]Abril!$G$25</f>
        <v>63</v>
      </c>
      <c r="W33" s="11">
        <f>[29]Abril!$G$26</f>
        <v>68</v>
      </c>
      <c r="X33" s="11">
        <f>[29]Abril!$G$27</f>
        <v>63</v>
      </c>
      <c r="Y33" s="11">
        <f>[29]Abril!$G$28</f>
        <v>49</v>
      </c>
      <c r="Z33" s="11">
        <f>[29]Abril!$G$29</f>
        <v>51</v>
      </c>
      <c r="AA33" s="11">
        <f>[29]Abril!$G$30</f>
        <v>51</v>
      </c>
      <c r="AB33" s="11">
        <f>[29]Abril!$G$31</f>
        <v>64</v>
      </c>
      <c r="AC33" s="11">
        <f>[29]Abril!$G$32</f>
        <v>57</v>
      </c>
      <c r="AD33" s="11">
        <f>[29]Abril!$G$33</f>
        <v>55</v>
      </c>
      <c r="AE33" s="11">
        <f>[29]Abril!$G$34</f>
        <v>55</v>
      </c>
      <c r="AF33" s="15">
        <f t="shared" si="3"/>
        <v>42</v>
      </c>
      <c r="AG33" s="94">
        <f t="shared" si="4"/>
        <v>54.666666666666664</v>
      </c>
      <c r="AI33" s="5" t="s">
        <v>47</v>
      </c>
    </row>
    <row r="34" spans="1:38" x14ac:dyDescent="0.2">
      <c r="A34" s="58" t="s">
        <v>13</v>
      </c>
      <c r="B34" s="11">
        <f>[30]Abril!$G$5</f>
        <v>50</v>
      </c>
      <c r="C34" s="11">
        <f>[30]Abril!$G$6</f>
        <v>55</v>
      </c>
      <c r="D34" s="11">
        <f>[30]Abril!$G$7</f>
        <v>68</v>
      </c>
      <c r="E34" s="11">
        <f>[30]Abril!$G$8</f>
        <v>59</v>
      </c>
      <c r="F34" s="11">
        <f>[30]Abril!$G$9</f>
        <v>60</v>
      </c>
      <c r="G34" s="11">
        <f>[30]Abril!$G$10</f>
        <v>80</v>
      </c>
      <c r="H34" s="11">
        <f>[30]Abril!$G$11</f>
        <v>64</v>
      </c>
      <c r="I34" s="11">
        <f>[30]Abril!$G$12</f>
        <v>51</v>
      </c>
      <c r="J34" s="11">
        <f>[30]Abril!$G$13</f>
        <v>53</v>
      </c>
      <c r="K34" s="11">
        <f>[30]Abril!$G$14</f>
        <v>50</v>
      </c>
      <c r="L34" s="11">
        <f>[30]Abril!$G$15</f>
        <v>59</v>
      </c>
      <c r="M34" s="11">
        <f>[30]Abril!$G$16</f>
        <v>51</v>
      </c>
      <c r="N34" s="11">
        <f>[30]Abril!$G$17</f>
        <v>50</v>
      </c>
      <c r="O34" s="11">
        <f>[30]Abril!$G$18</f>
        <v>53</v>
      </c>
      <c r="P34" s="11">
        <f>[30]Abril!$G$19</f>
        <v>53</v>
      </c>
      <c r="Q34" s="11">
        <f>[30]Abril!$G$20</f>
        <v>62</v>
      </c>
      <c r="R34" s="11">
        <f>[30]Abril!$G$21</f>
        <v>55</v>
      </c>
      <c r="S34" s="11">
        <f>[30]Abril!$G$22</f>
        <v>49</v>
      </c>
      <c r="T34" s="11">
        <f>[30]Abril!$G$23</f>
        <v>51</v>
      </c>
      <c r="U34" s="11">
        <f>[30]Abril!$G$24</f>
        <v>47</v>
      </c>
      <c r="V34" s="11">
        <f>[30]Abril!$G$25</f>
        <v>52</v>
      </c>
      <c r="W34" s="11">
        <f>[30]Abril!$G$26</f>
        <v>75</v>
      </c>
      <c r="X34" s="11">
        <f>[30]Abril!$G$27</f>
        <v>58</v>
      </c>
      <c r="Y34" s="11">
        <f>[30]Abril!$G$28</f>
        <v>50</v>
      </c>
      <c r="Z34" s="11">
        <f>[30]Abril!$G$29</f>
        <v>54</v>
      </c>
      <c r="AA34" s="11">
        <f>[30]Abril!$G$30</f>
        <v>51</v>
      </c>
      <c r="AB34" s="11">
        <f>[30]Abril!$G$31</f>
        <v>65</v>
      </c>
      <c r="AC34" s="11">
        <f>[30]Abril!$G$32</f>
        <v>63</v>
      </c>
      <c r="AD34" s="11">
        <f>[30]Abril!$G$33</f>
        <v>55</v>
      </c>
      <c r="AE34" s="11">
        <f>[30]Abril!$G$34</f>
        <v>69</v>
      </c>
      <c r="AF34" s="15">
        <f t="shared" si="3"/>
        <v>47</v>
      </c>
      <c r="AG34" s="94">
        <f t="shared" si="4"/>
        <v>57.06666666666667</v>
      </c>
      <c r="AJ34" t="s">
        <v>47</v>
      </c>
    </row>
    <row r="35" spans="1:38" x14ac:dyDescent="0.2">
      <c r="A35" s="58" t="s">
        <v>173</v>
      </c>
      <c r="B35" s="11">
        <f>[31]Abril!$G$5</f>
        <v>56</v>
      </c>
      <c r="C35" s="11">
        <f>[31]Abril!$G$6</f>
        <v>62</v>
      </c>
      <c r="D35" s="11">
        <f>[31]Abril!$G$7</f>
        <v>61</v>
      </c>
      <c r="E35" s="11">
        <f>[31]Abril!$G$8</f>
        <v>59</v>
      </c>
      <c r="F35" s="11">
        <f>[31]Abril!$G$9</f>
        <v>69</v>
      </c>
      <c r="G35" s="11">
        <f>[31]Abril!$G$10</f>
        <v>82</v>
      </c>
      <c r="H35" s="11">
        <f>[31]Abril!$G$11</f>
        <v>75</v>
      </c>
      <c r="I35" s="11">
        <f>[31]Abril!$G$12</f>
        <v>64</v>
      </c>
      <c r="J35" s="11">
        <f>[31]Abril!$G$13</f>
        <v>58</v>
      </c>
      <c r="K35" s="11">
        <f>[31]Abril!$G$14</f>
        <v>59</v>
      </c>
      <c r="L35" s="11">
        <f>[31]Abril!$G$15</f>
        <v>57</v>
      </c>
      <c r="M35" s="11">
        <f>[31]Abril!$G$16</f>
        <v>51</v>
      </c>
      <c r="N35" s="11">
        <f>[31]Abril!$G$17</f>
        <v>67</v>
      </c>
      <c r="O35" s="11">
        <f>[31]Abril!$G$18</f>
        <v>73</v>
      </c>
      <c r="P35" s="11">
        <f>[31]Abril!$G$19</f>
        <v>69</v>
      </c>
      <c r="Q35" s="11">
        <f>[31]Abril!$G$20</f>
        <v>64</v>
      </c>
      <c r="R35" s="11">
        <f>[31]Abril!$G$21</f>
        <v>59</v>
      </c>
      <c r="S35" s="11">
        <f>[31]Abril!$G$22</f>
        <v>53</v>
      </c>
      <c r="T35" s="11">
        <f>[31]Abril!$G$23</f>
        <v>55</v>
      </c>
      <c r="U35" s="11">
        <f>[31]Abril!$G$24</f>
        <v>53</v>
      </c>
      <c r="V35" s="11">
        <f>[31]Abril!$G$25</f>
        <v>58</v>
      </c>
      <c r="W35" s="11">
        <f>[31]Abril!$G$26</f>
        <v>82</v>
      </c>
      <c r="X35" s="11">
        <f>[31]Abril!$G$27</f>
        <v>70</v>
      </c>
      <c r="Y35" s="11">
        <f>[31]Abril!$G$28</f>
        <v>64</v>
      </c>
      <c r="Z35" s="11">
        <f>[31]Abril!$G$29</f>
        <v>59</v>
      </c>
      <c r="AA35" s="11">
        <f>[31]Abril!$G$30</f>
        <v>57</v>
      </c>
      <c r="AB35" s="11">
        <f>[31]Abril!$G$31</f>
        <v>55</v>
      </c>
      <c r="AC35" s="11">
        <f>[31]Abril!$G$32</f>
        <v>72</v>
      </c>
      <c r="AD35" s="11">
        <f>[31]Abril!$G$33</f>
        <v>68</v>
      </c>
      <c r="AE35" s="11">
        <f>[31]Abril!$G$34</f>
        <v>61</v>
      </c>
      <c r="AF35" s="15">
        <f>MIN(B35:AE35)</f>
        <v>51</v>
      </c>
      <c r="AG35" s="94">
        <f>AVERAGE(B35:AE35)</f>
        <v>63.06666666666667</v>
      </c>
    </row>
    <row r="36" spans="1:38" x14ac:dyDescent="0.2">
      <c r="A36" s="58" t="s">
        <v>144</v>
      </c>
      <c r="B36" s="11" t="str">
        <f>[32]Abril!$G$5</f>
        <v>*</v>
      </c>
      <c r="C36" s="11" t="str">
        <f>[32]Abril!$G$6</f>
        <v>*</v>
      </c>
      <c r="D36" s="11" t="str">
        <f>[32]Abril!$G$7</f>
        <v>*</v>
      </c>
      <c r="E36" s="11" t="str">
        <f>[32]Abril!$G$8</f>
        <v>*</v>
      </c>
      <c r="F36" s="11" t="str">
        <f>[32]Abril!$G$9</f>
        <v>*</v>
      </c>
      <c r="G36" s="11" t="str">
        <f>[32]Abril!$G$10</f>
        <v>*</v>
      </c>
      <c r="H36" s="11" t="str">
        <f>[32]Abril!$G$11</f>
        <v>*</v>
      </c>
      <c r="I36" s="11" t="str">
        <f>[32]Abril!$G$12</f>
        <v>*</v>
      </c>
      <c r="J36" s="11" t="str">
        <f>[32]Abril!$G$13</f>
        <v>*</v>
      </c>
      <c r="K36" s="11" t="str">
        <f>[32]Abril!$G$14</f>
        <v>*</v>
      </c>
      <c r="L36" s="11" t="str">
        <f>[32]Abril!$G$15</f>
        <v>*</v>
      </c>
      <c r="M36" s="11" t="str">
        <f>[32]Abril!$G$16</f>
        <v>*</v>
      </c>
      <c r="N36" s="11" t="str">
        <f>[32]Abril!$G$17</f>
        <v>*</v>
      </c>
      <c r="O36" s="11" t="str">
        <f>[32]Abril!$G$18</f>
        <v>*</v>
      </c>
      <c r="P36" s="11" t="str">
        <f>[32]Abril!$G$19</f>
        <v>*</v>
      </c>
      <c r="Q36" s="11" t="str">
        <f>[32]Abril!$G$20</f>
        <v>*</v>
      </c>
      <c r="R36" s="11" t="str">
        <f>[32]Abril!$G$21</f>
        <v>*</v>
      </c>
      <c r="S36" s="11" t="str">
        <f>[32]Abril!$G$22</f>
        <v>*</v>
      </c>
      <c r="T36" s="11" t="str">
        <f>[32]Abril!$G$23</f>
        <v>*</v>
      </c>
      <c r="U36" s="11" t="str">
        <f>[32]Abril!$G$24</f>
        <v>*</v>
      </c>
      <c r="V36" s="11" t="str">
        <f>[32]Abril!$G$25</f>
        <v>*</v>
      </c>
      <c r="W36" s="11" t="str">
        <f>[32]Abril!$G$26</f>
        <v>*</v>
      </c>
      <c r="X36" s="11" t="str">
        <f>[32]Abril!$G$27</f>
        <v>*</v>
      </c>
      <c r="Y36" s="11" t="str">
        <f>[32]Abril!$G$28</f>
        <v>*</v>
      </c>
      <c r="Z36" s="11" t="str">
        <f>[32]Abril!$G$29</f>
        <v>*</v>
      </c>
      <c r="AA36" s="11" t="str">
        <f>[32]Abril!$G$30</f>
        <v>*</v>
      </c>
      <c r="AB36" s="11" t="str">
        <f>[32]Abril!$G$31</f>
        <v>*</v>
      </c>
      <c r="AC36" s="11" t="str">
        <f>[32]Abril!$G$32</f>
        <v>*</v>
      </c>
      <c r="AD36" s="11" t="str">
        <f>[32]Abril!$G$33</f>
        <v>*</v>
      </c>
      <c r="AE36" s="11" t="str">
        <f>[32]Abril!$G$34</f>
        <v>*</v>
      </c>
      <c r="AF36" s="15" t="s">
        <v>226</v>
      </c>
      <c r="AG36" s="94" t="s">
        <v>226</v>
      </c>
    </row>
    <row r="37" spans="1:38" x14ac:dyDescent="0.2">
      <c r="A37" s="58" t="s">
        <v>14</v>
      </c>
      <c r="B37" s="11">
        <f>[33]Abril!$G$5</f>
        <v>32</v>
      </c>
      <c r="C37" s="11">
        <f>[33]Abril!$G$6</f>
        <v>35</v>
      </c>
      <c r="D37" s="11">
        <f>[33]Abril!$G$7</f>
        <v>37</v>
      </c>
      <c r="E37" s="11">
        <f>[33]Abril!$G$8</f>
        <v>38</v>
      </c>
      <c r="F37" s="11">
        <f>[33]Abril!$G$9</f>
        <v>46</v>
      </c>
      <c r="G37" s="11">
        <f>[33]Abril!$G$10</f>
        <v>49</v>
      </c>
      <c r="H37" s="11">
        <f>[33]Abril!$G$11</f>
        <v>61</v>
      </c>
      <c r="I37" s="11">
        <f>[33]Abril!$G$12</f>
        <v>70</v>
      </c>
      <c r="J37" s="11">
        <f>[33]Abril!$G$13</f>
        <v>56</v>
      </c>
      <c r="K37" s="11">
        <f>[33]Abril!$G$14</f>
        <v>50</v>
      </c>
      <c r="L37" s="11">
        <f>[33]Abril!$G$15</f>
        <v>52</v>
      </c>
      <c r="M37" s="11">
        <f>[33]Abril!$G$16</f>
        <v>45</v>
      </c>
      <c r="N37" s="11">
        <f>[33]Abril!$G$17</f>
        <v>58</v>
      </c>
      <c r="O37" s="11">
        <f>[33]Abril!$G$18</f>
        <v>59</v>
      </c>
      <c r="P37" s="11">
        <f>[33]Abril!$G$19</f>
        <v>56</v>
      </c>
      <c r="Q37" s="11">
        <f>[33]Abril!$G$20</f>
        <v>57</v>
      </c>
      <c r="R37" s="11">
        <f>[33]Abril!$G$21</f>
        <v>42</v>
      </c>
      <c r="S37" s="11">
        <f>[33]Abril!$G$22</f>
        <v>37</v>
      </c>
      <c r="T37" s="11">
        <f>[33]Abril!$G$23</f>
        <v>33</v>
      </c>
      <c r="U37" s="11">
        <f>[33]Abril!$G$24</f>
        <v>32</v>
      </c>
      <c r="V37" s="11">
        <f>[33]Abril!$G$25</f>
        <v>32</v>
      </c>
      <c r="W37" s="11">
        <f>[33]Abril!$G$26</f>
        <v>57</v>
      </c>
      <c r="X37" s="11">
        <f>[33]Abril!$G$27</f>
        <v>47</v>
      </c>
      <c r="Y37" s="11">
        <f>[33]Abril!$G$28</f>
        <v>49</v>
      </c>
      <c r="Z37" s="11">
        <f>[33]Abril!$G$29</f>
        <v>42</v>
      </c>
      <c r="AA37" s="11">
        <f>[33]Abril!$G$30</f>
        <v>39</v>
      </c>
      <c r="AB37" s="11">
        <f>[33]Abril!$G$31</f>
        <v>36</v>
      </c>
      <c r="AC37" s="11">
        <f>[33]Abril!$G$32</f>
        <v>38</v>
      </c>
      <c r="AD37" s="11">
        <f>[33]Abril!$G$33</f>
        <v>49</v>
      </c>
      <c r="AE37" s="11">
        <f>[33]Abril!$G$34</f>
        <v>43</v>
      </c>
      <c r="AF37" s="15">
        <f t="shared" si="3"/>
        <v>32</v>
      </c>
      <c r="AG37" s="94">
        <f t="shared" si="4"/>
        <v>45.9</v>
      </c>
    </row>
    <row r="38" spans="1:38" x14ac:dyDescent="0.2">
      <c r="A38" s="58" t="s">
        <v>174</v>
      </c>
      <c r="B38" s="11">
        <f>[34]Abril!$G$5</f>
        <v>80</v>
      </c>
      <c r="C38" s="11">
        <f>[34]Abril!$G$6</f>
        <v>79</v>
      </c>
      <c r="D38" s="11">
        <f>[34]Abril!$G$7</f>
        <v>77</v>
      </c>
      <c r="E38" s="11">
        <f>[34]Abril!$G$8</f>
        <v>74</v>
      </c>
      <c r="F38" s="11">
        <f>[34]Abril!$G$9</f>
        <v>75</v>
      </c>
      <c r="G38" s="11">
        <f>[34]Abril!$G$10</f>
        <v>81</v>
      </c>
      <c r="H38" s="11">
        <f>[34]Abril!$G$11</f>
        <v>77</v>
      </c>
      <c r="I38" s="11">
        <f>[34]Abril!$G$12</f>
        <v>73</v>
      </c>
      <c r="J38" s="11">
        <f>[34]Abril!$G$13</f>
        <v>80</v>
      </c>
      <c r="K38" s="11">
        <f>[34]Abril!$G$14</f>
        <v>75</v>
      </c>
      <c r="L38" s="11">
        <f>[34]Abril!$G$15</f>
        <v>76</v>
      </c>
      <c r="M38" s="11">
        <f>[34]Abril!$G$16</f>
        <v>75</v>
      </c>
      <c r="N38" s="11">
        <f>[34]Abril!$G$17</f>
        <v>79</v>
      </c>
      <c r="O38" s="11">
        <f>[34]Abril!$G$18</f>
        <v>79</v>
      </c>
      <c r="P38" s="11">
        <f>[34]Abril!$G$19</f>
        <v>72</v>
      </c>
      <c r="Q38" s="11">
        <f>[34]Abril!$G$20</f>
        <v>81</v>
      </c>
      <c r="R38" s="11">
        <f>[34]Abril!$G$21</f>
        <v>81</v>
      </c>
      <c r="S38" s="11">
        <f>[34]Abril!$G$22</f>
        <v>79</v>
      </c>
      <c r="T38" s="11">
        <f>[34]Abril!$G$23</f>
        <v>82</v>
      </c>
      <c r="U38" s="11">
        <f>[34]Abril!$G$24</f>
        <v>78</v>
      </c>
      <c r="V38" s="11">
        <f>[34]Abril!$G$25</f>
        <v>78</v>
      </c>
      <c r="W38" s="11">
        <f>[34]Abril!$G$26</f>
        <v>85</v>
      </c>
      <c r="X38" s="11">
        <f>[34]Abril!$G$27</f>
        <v>79</v>
      </c>
      <c r="Y38" s="11">
        <f>[34]Abril!$G$28</f>
        <v>79</v>
      </c>
      <c r="Z38" s="11">
        <f>[34]Abril!$G$29</f>
        <v>73</v>
      </c>
      <c r="AA38" s="11">
        <f>[34]Abril!$G$30</f>
        <v>73</v>
      </c>
      <c r="AB38" s="11">
        <f>[34]Abril!$G$31</f>
        <v>74</v>
      </c>
      <c r="AC38" s="11">
        <f>[34]Abril!$G$32</f>
        <v>81</v>
      </c>
      <c r="AD38" s="11">
        <f>[34]Abril!$G$33</f>
        <v>79</v>
      </c>
      <c r="AE38" s="11">
        <f>[34]Abril!$G$34</f>
        <v>77</v>
      </c>
      <c r="AF38" s="15">
        <f>MIN(B38:AE38)</f>
        <v>72</v>
      </c>
      <c r="AG38" s="94">
        <f>AVERAGE(B38:AE38)</f>
        <v>77.7</v>
      </c>
      <c r="AI38" t="s">
        <v>47</v>
      </c>
      <c r="AJ38" t="s">
        <v>47</v>
      </c>
    </row>
    <row r="39" spans="1:38" x14ac:dyDescent="0.2">
      <c r="A39" s="58" t="s">
        <v>15</v>
      </c>
      <c r="B39" s="11">
        <f>[35]Abril!$G$5</f>
        <v>65</v>
      </c>
      <c r="C39" s="11">
        <f>[35]Abril!$G$6</f>
        <v>71</v>
      </c>
      <c r="D39" s="11">
        <f>[35]Abril!$G$7</f>
        <v>61</v>
      </c>
      <c r="E39" s="11">
        <f>[35]Abril!$G$8</f>
        <v>59</v>
      </c>
      <c r="F39" s="11">
        <f>[35]Abril!$G$9</f>
        <v>70</v>
      </c>
      <c r="G39" s="11">
        <f>[35]Abril!$G$10</f>
        <v>91</v>
      </c>
      <c r="H39" s="11">
        <f>[35]Abril!$G$11</f>
        <v>56</v>
      </c>
      <c r="I39" s="11">
        <f>[35]Abril!$G$12</f>
        <v>49</v>
      </c>
      <c r="J39" s="11">
        <f>[35]Abril!$G$13</f>
        <v>44</v>
      </c>
      <c r="K39" s="11">
        <f>[35]Abril!$G$14</f>
        <v>51</v>
      </c>
      <c r="L39" s="11">
        <f>[35]Abril!$G$15</f>
        <v>43</v>
      </c>
      <c r="M39" s="11">
        <f>[35]Abril!$G$16</f>
        <v>47</v>
      </c>
      <c r="N39" s="11">
        <f>[35]Abril!$G$17</f>
        <v>54</v>
      </c>
      <c r="O39" s="11">
        <f>[35]Abril!$G$18</f>
        <v>52</v>
      </c>
      <c r="P39" s="11">
        <f>[35]Abril!$G$19</f>
        <v>52</v>
      </c>
      <c r="Q39" s="11">
        <f>[35]Abril!$G$20</f>
        <v>54</v>
      </c>
      <c r="R39" s="11">
        <f>[35]Abril!$G$21</f>
        <v>44</v>
      </c>
      <c r="S39" s="11">
        <f>[35]Abril!$G$22</f>
        <v>49</v>
      </c>
      <c r="T39" s="11">
        <f>[35]Abril!$G$23</f>
        <v>50</v>
      </c>
      <c r="U39" s="11">
        <f>[35]Abril!$G$24</f>
        <v>47</v>
      </c>
      <c r="V39" s="11">
        <f>[35]Abril!$G$25</f>
        <v>68</v>
      </c>
      <c r="W39" s="11">
        <f>[35]Abril!$G$26</f>
        <v>82</v>
      </c>
      <c r="X39" s="11">
        <f>[35]Abril!$G$27</f>
        <v>61</v>
      </c>
      <c r="Y39" s="11">
        <f>[35]Abril!$G$28</f>
        <v>60</v>
      </c>
      <c r="Z39" s="11">
        <f>[35]Abril!$G$29</f>
        <v>56</v>
      </c>
      <c r="AA39" s="11">
        <f>[35]Abril!$G$30</f>
        <v>55</v>
      </c>
      <c r="AB39" s="11">
        <f>[35]Abril!$G$31</f>
        <v>71</v>
      </c>
      <c r="AC39" s="11">
        <f>[35]Abril!$G$32</f>
        <v>64</v>
      </c>
      <c r="AD39" s="11">
        <f>[35]Abril!$G$33</f>
        <v>59</v>
      </c>
      <c r="AE39" s="11">
        <f>[35]Abril!$G$34</f>
        <v>66</v>
      </c>
      <c r="AF39" s="15">
        <f t="shared" si="3"/>
        <v>43</v>
      </c>
      <c r="AG39" s="94">
        <f t="shared" si="4"/>
        <v>58.366666666666667</v>
      </c>
      <c r="AH39" s="12" t="s">
        <v>47</v>
      </c>
      <c r="AJ39" t="s">
        <v>47</v>
      </c>
      <c r="AK39" t="s">
        <v>47</v>
      </c>
      <c r="AL39" t="s">
        <v>47</v>
      </c>
    </row>
    <row r="40" spans="1:38" x14ac:dyDescent="0.2">
      <c r="A40" s="58" t="s">
        <v>16</v>
      </c>
      <c r="B40" s="11">
        <f>[36]Abril!$G$5</f>
        <v>60</v>
      </c>
      <c r="C40" s="11">
        <f>[36]Abril!$G$6</f>
        <v>62</v>
      </c>
      <c r="D40" s="11">
        <f>[36]Abril!$G$7</f>
        <v>73</v>
      </c>
      <c r="E40" s="11">
        <f>[36]Abril!$G$8</f>
        <v>57</v>
      </c>
      <c r="F40" s="11">
        <f>[36]Abril!$G$9</f>
        <v>69</v>
      </c>
      <c r="G40" s="11">
        <f>[36]Abril!$G$10</f>
        <v>58</v>
      </c>
      <c r="H40" s="11">
        <f>[36]Abril!$G$11</f>
        <v>47</v>
      </c>
      <c r="I40" s="11">
        <f>[36]Abril!$G$12</f>
        <v>46</v>
      </c>
      <c r="J40" s="11">
        <f>[36]Abril!$G$13</f>
        <v>43</v>
      </c>
      <c r="K40" s="11">
        <f>[36]Abril!$G$14</f>
        <v>45</v>
      </c>
      <c r="L40" s="11">
        <f>[36]Abril!$G$15</f>
        <v>47</v>
      </c>
      <c r="M40" s="11">
        <f>[36]Abril!$G$16</f>
        <v>43</v>
      </c>
      <c r="N40" s="11">
        <f>[36]Abril!$G$17</f>
        <v>47</v>
      </c>
      <c r="O40" s="11">
        <f>[36]Abril!$G$18</f>
        <v>45</v>
      </c>
      <c r="P40" s="11">
        <f>[36]Abril!$G$19</f>
        <v>43</v>
      </c>
      <c r="Q40" s="11">
        <f>[36]Abril!$G$20</f>
        <v>69</v>
      </c>
      <c r="R40" s="11">
        <f>[36]Abril!$G$21</f>
        <v>55</v>
      </c>
      <c r="S40" s="11">
        <f>[36]Abril!$G$22</f>
        <v>44</v>
      </c>
      <c r="T40" s="11">
        <f>[36]Abril!$G$23</f>
        <v>48</v>
      </c>
      <c r="U40" s="11">
        <f>[36]Abril!$G$24</f>
        <v>49</v>
      </c>
      <c r="V40" s="11">
        <f>[36]Abril!$G$25</f>
        <v>70</v>
      </c>
      <c r="W40" s="11">
        <f>[36]Abril!$G$26</f>
        <v>76</v>
      </c>
      <c r="X40" s="11">
        <f>[36]Abril!$G$27</f>
        <v>56</v>
      </c>
      <c r="Y40" s="11">
        <f>[36]Abril!$G$28</f>
        <v>55</v>
      </c>
      <c r="Z40" s="11">
        <f>[36]Abril!$G$29</f>
        <v>62</v>
      </c>
      <c r="AA40" s="11">
        <f>[36]Abril!$G$30</f>
        <v>65</v>
      </c>
      <c r="AB40" s="11">
        <f>[36]Abril!$G$31</f>
        <v>80</v>
      </c>
      <c r="AC40" s="11">
        <f>[36]Abril!$G$32</f>
        <v>60</v>
      </c>
      <c r="AD40" s="11">
        <f>[36]Abril!$G$33</f>
        <v>54</v>
      </c>
      <c r="AE40" s="11">
        <f>[36]Abril!$G$34</f>
        <v>77</v>
      </c>
      <c r="AF40" s="15">
        <f t="shared" si="3"/>
        <v>43</v>
      </c>
      <c r="AG40" s="94">
        <f t="shared" si="4"/>
        <v>56.833333333333336</v>
      </c>
      <c r="AK40" t="s">
        <v>47</v>
      </c>
    </row>
    <row r="41" spans="1:38" x14ac:dyDescent="0.2">
      <c r="A41" s="58" t="s">
        <v>175</v>
      </c>
      <c r="B41" s="11">
        <f>[37]Abril!$G$5</f>
        <v>37</v>
      </c>
      <c r="C41" s="11">
        <f>[37]Abril!$G$6</f>
        <v>52</v>
      </c>
      <c r="D41" s="11">
        <f>[37]Abril!$G$7</f>
        <v>49</v>
      </c>
      <c r="E41" s="11">
        <f>[37]Abril!$G$8</f>
        <v>42</v>
      </c>
      <c r="F41" s="11">
        <f>[37]Abril!$G$9</f>
        <v>56</v>
      </c>
      <c r="G41" s="11">
        <f>[37]Abril!$G$10</f>
        <v>77</v>
      </c>
      <c r="H41" s="11">
        <f>[37]Abril!$G$11</f>
        <v>71</v>
      </c>
      <c r="I41" s="11">
        <f>[37]Abril!$G$12</f>
        <v>49</v>
      </c>
      <c r="J41" s="11">
        <f>[37]Abril!$G$13</f>
        <v>49</v>
      </c>
      <c r="K41" s="11">
        <f>[37]Abril!$G$14</f>
        <v>51</v>
      </c>
      <c r="L41" s="11">
        <f>[37]Abril!$G$15</f>
        <v>52</v>
      </c>
      <c r="M41" s="11">
        <f>[37]Abril!$G$16</f>
        <v>44</v>
      </c>
      <c r="N41" s="11">
        <f>[37]Abril!$G$17</f>
        <v>65</v>
      </c>
      <c r="O41" s="11">
        <f>[37]Abril!$G$18</f>
        <v>54</v>
      </c>
      <c r="P41" s="11">
        <f>[37]Abril!$E$19</f>
        <v>85.3</v>
      </c>
      <c r="Q41" s="11">
        <f>[37]Abril!$G$20</f>
        <v>45</v>
      </c>
      <c r="R41" s="11">
        <f>[37]Abril!$G$21</f>
        <v>43</v>
      </c>
      <c r="S41" s="11">
        <f>[37]Abril!$G$22</f>
        <v>43</v>
      </c>
      <c r="T41" s="11">
        <f>[37]Abril!$G$23</f>
        <v>42</v>
      </c>
      <c r="U41" s="11">
        <f>[37]Abril!$G$24</f>
        <v>37</v>
      </c>
      <c r="V41" s="11">
        <f>[37]Abril!$G$25</f>
        <v>50</v>
      </c>
      <c r="W41" s="11">
        <f>[37]Abril!$G$26</f>
        <v>60</v>
      </c>
      <c r="X41" s="11">
        <f>[37]Abril!$G$27</f>
        <v>56</v>
      </c>
      <c r="Y41" s="11">
        <f>[37]Abril!$G$28</f>
        <v>47</v>
      </c>
      <c r="Z41" s="11">
        <f>[37]Abril!$G$29</f>
        <v>46</v>
      </c>
      <c r="AA41" s="11">
        <f>[37]Abril!$G$30</f>
        <v>43</v>
      </c>
      <c r="AB41" s="11">
        <f>[37]Abril!$G$31</f>
        <v>38</v>
      </c>
      <c r="AC41" s="11">
        <f>[37]Abril!$G$32</f>
        <v>71</v>
      </c>
      <c r="AD41" s="11">
        <f>[37]Abril!$G$33</f>
        <v>55</v>
      </c>
      <c r="AE41" s="11">
        <f>[37]Abril!$G$34</f>
        <v>51</v>
      </c>
      <c r="AF41" s="15">
        <f t="shared" ref="AF41" si="7">MIN(B41:AE41)</f>
        <v>37</v>
      </c>
      <c r="AG41" s="94">
        <f t="shared" ref="AG41" si="8">AVERAGE(B41:AE41)</f>
        <v>52.01</v>
      </c>
      <c r="AI41" t="s">
        <v>47</v>
      </c>
      <c r="AK41" t="s">
        <v>47</v>
      </c>
    </row>
    <row r="42" spans="1:38" x14ac:dyDescent="0.2">
      <c r="A42" s="58" t="s">
        <v>17</v>
      </c>
      <c r="B42" s="11">
        <f>[38]Abril!$G$5</f>
        <v>48</v>
      </c>
      <c r="C42" s="11">
        <f>[38]Abril!$G$6</f>
        <v>52</v>
      </c>
      <c r="D42" s="11">
        <f>[38]Abril!$G$7</f>
        <v>48</v>
      </c>
      <c r="E42" s="11">
        <f>[38]Abril!$G$8</f>
        <v>52</v>
      </c>
      <c r="F42" s="11">
        <f>[38]Abril!$G$9</f>
        <v>65</v>
      </c>
      <c r="G42" s="11">
        <f>[38]Abril!$G$10</f>
        <v>82</v>
      </c>
      <c r="H42" s="11">
        <f>[38]Abril!$G$11</f>
        <v>61</v>
      </c>
      <c r="I42" s="11">
        <f>[38]Abril!$G$12</f>
        <v>46</v>
      </c>
      <c r="J42" s="11">
        <f>[38]Abril!$G$13</f>
        <v>34</v>
      </c>
      <c r="K42" s="11">
        <f>[38]Abril!$G$14</f>
        <v>47</v>
      </c>
      <c r="L42" s="11">
        <f>[38]Abril!$G$15</f>
        <v>31</v>
      </c>
      <c r="M42" s="11">
        <f>[38]Abril!$G$16</f>
        <v>42</v>
      </c>
      <c r="N42" s="11">
        <f>[38]Abril!$G$17</f>
        <v>34</v>
      </c>
      <c r="O42" s="11">
        <f>[38]Abril!$G$18</f>
        <v>25</v>
      </c>
      <c r="P42" s="11">
        <f>[38]Abril!$G$19</f>
        <v>31</v>
      </c>
      <c r="Q42" s="11">
        <f>[38]Abril!$G$20</f>
        <v>26</v>
      </c>
      <c r="R42" s="11">
        <f>[38]Abril!$G$21</f>
        <v>25</v>
      </c>
      <c r="S42" s="11">
        <f>[38]Abril!$G$22</f>
        <v>31</v>
      </c>
      <c r="T42" s="11">
        <f>[38]Abril!$G$23</f>
        <v>26</v>
      </c>
      <c r="U42" s="11">
        <f>[38]Abril!$G$24</f>
        <v>20</v>
      </c>
      <c r="V42" s="11">
        <f>[38]Abril!$G$25</f>
        <v>27</v>
      </c>
      <c r="W42" s="11">
        <f>[38]Abril!$G$26</f>
        <v>59</v>
      </c>
      <c r="X42" s="11">
        <f>[38]Abril!$G$27</f>
        <v>47</v>
      </c>
      <c r="Y42" s="11">
        <f>[38]Abril!$G$28</f>
        <v>53</v>
      </c>
      <c r="Z42" s="11">
        <f>[38]Abril!$G$29</f>
        <v>44</v>
      </c>
      <c r="AA42" s="11">
        <f>[38]Abril!$G$30</f>
        <v>45</v>
      </c>
      <c r="AB42" s="11">
        <f>[38]Abril!$G$31</f>
        <v>27</v>
      </c>
      <c r="AC42" s="11">
        <f>[38]Abril!$G$32</f>
        <v>46</v>
      </c>
      <c r="AD42" s="11">
        <f>[38]Abril!$G$33</f>
        <v>30</v>
      </c>
      <c r="AE42" s="11">
        <f>[38]Abril!$G$34</f>
        <v>38</v>
      </c>
      <c r="AF42" s="15">
        <f t="shared" si="3"/>
        <v>20</v>
      </c>
      <c r="AG42" s="94">
        <f t="shared" si="4"/>
        <v>41.4</v>
      </c>
    </row>
    <row r="43" spans="1:38" x14ac:dyDescent="0.2">
      <c r="A43" s="58" t="s">
        <v>157</v>
      </c>
      <c r="B43" s="11">
        <f>[39]Abri!$G$5</f>
        <v>35</v>
      </c>
      <c r="C43" s="11">
        <f>[39]Abri!$G$6</f>
        <v>60</v>
      </c>
      <c r="D43" s="11">
        <f>[39]Abri!$G$7</f>
        <v>50</v>
      </c>
      <c r="E43" s="11">
        <f>[39]Abri!$G$8</f>
        <v>41</v>
      </c>
      <c r="F43" s="11">
        <f>[39]Abri!$G$9</f>
        <v>47</v>
      </c>
      <c r="G43" s="11">
        <f>[39]Abri!$G$10</f>
        <v>70</v>
      </c>
      <c r="H43" s="11">
        <f>[39]Abri!$G$11</f>
        <v>70</v>
      </c>
      <c r="I43" s="11">
        <f>[39]Abri!$G$12</f>
        <v>44</v>
      </c>
      <c r="J43" s="11">
        <f>[39]Abri!$G$13</f>
        <v>42</v>
      </c>
      <c r="K43" s="11">
        <f>[39]Abri!$G$14</f>
        <v>49</v>
      </c>
      <c r="L43" s="11">
        <f>[39]Abri!$G$15</f>
        <v>41</v>
      </c>
      <c r="M43" s="11">
        <f>[39]Abri!$G$16</f>
        <v>40</v>
      </c>
      <c r="N43" s="11">
        <f>[39]Abri!$G$17</f>
        <v>62</v>
      </c>
      <c r="O43" s="11">
        <f>[39]Abri!$G$18</f>
        <v>58</v>
      </c>
      <c r="P43" s="11">
        <f>[39]Abri!$G$19</f>
        <v>52</v>
      </c>
      <c r="Q43" s="11">
        <f>[39]Abri!$G$20</f>
        <v>45</v>
      </c>
      <c r="R43" s="11">
        <f>[39]Abri!$G$21</f>
        <v>42</v>
      </c>
      <c r="S43" s="11">
        <f>[39]Abri!$G$22</f>
        <v>39</v>
      </c>
      <c r="T43" s="11">
        <f>[39]Abri!$G$23</f>
        <v>36</v>
      </c>
      <c r="U43" s="11">
        <f>[39]Abri!$G$24</f>
        <v>36</v>
      </c>
      <c r="V43" s="11">
        <f>[39]Abri!$G$25</f>
        <v>37</v>
      </c>
      <c r="W43" s="11">
        <f>[39]Abri!$G$26</f>
        <v>66</v>
      </c>
      <c r="X43" s="11">
        <f>[39]Abri!$G$27</f>
        <v>51</v>
      </c>
      <c r="Y43" s="11">
        <f>[39]Abri!$G$28</f>
        <v>48</v>
      </c>
      <c r="Z43" s="11">
        <f>[39]Abri!$G$29</f>
        <v>43</v>
      </c>
      <c r="AA43" s="11">
        <f>[39]Abri!$G$30</f>
        <v>44</v>
      </c>
      <c r="AB43" s="11">
        <f>[39]Abri!$G$31</f>
        <v>37</v>
      </c>
      <c r="AC43" s="11">
        <f>[39]Abri!$G$32</f>
        <v>70</v>
      </c>
      <c r="AD43" s="11">
        <f>[39]Abri!$G$33</f>
        <v>52</v>
      </c>
      <c r="AE43" s="11">
        <f>[39]Abri!$G$34</f>
        <v>46</v>
      </c>
      <c r="AF43" s="15">
        <f t="shared" ref="AF43" si="9">MIN(B43:AE43)</f>
        <v>35</v>
      </c>
      <c r="AG43" s="94">
        <f t="shared" ref="AG43" si="10">AVERAGE(B43:AE43)</f>
        <v>48.43333333333333</v>
      </c>
      <c r="AI43" t="s">
        <v>47</v>
      </c>
      <c r="AK43" t="s">
        <v>47</v>
      </c>
      <c r="AL43" t="s">
        <v>47</v>
      </c>
    </row>
    <row r="44" spans="1:38" x14ac:dyDescent="0.2">
      <c r="A44" s="58" t="s">
        <v>18</v>
      </c>
      <c r="B44" s="11">
        <f>[40]Abril!$G$5</f>
        <v>40</v>
      </c>
      <c r="C44" s="11">
        <f>[40]Abril!$G$6</f>
        <v>55</v>
      </c>
      <c r="D44" s="11">
        <f>[40]Abril!$G$7</f>
        <v>59</v>
      </c>
      <c r="E44" s="11">
        <f>[40]Abril!$G$8</f>
        <v>47</v>
      </c>
      <c r="F44" s="11">
        <f>[40]Abril!$G$9</f>
        <v>58</v>
      </c>
      <c r="G44" s="11">
        <f>[40]Abril!$G$10</f>
        <v>78</v>
      </c>
      <c r="H44" s="11">
        <f>[40]Abril!$G$11</f>
        <v>74</v>
      </c>
      <c r="I44" s="11">
        <f>[40]Abril!$G$12</f>
        <v>65</v>
      </c>
      <c r="J44" s="11">
        <f>[40]Abril!$G$13</f>
        <v>54</v>
      </c>
      <c r="K44" s="11">
        <f>[40]Abril!$G$14</f>
        <v>51</v>
      </c>
      <c r="L44" s="11">
        <f>[40]Abril!$G$15</f>
        <v>55</v>
      </c>
      <c r="M44" s="11">
        <f>[40]Abril!$G$16</f>
        <v>54</v>
      </c>
      <c r="N44" s="11">
        <f>[40]Abril!$G$17</f>
        <v>68</v>
      </c>
      <c r="O44" s="11">
        <f>[40]Abril!$G$18</f>
        <v>59</v>
      </c>
      <c r="P44" s="11">
        <f>[40]Abril!$G$19</f>
        <v>59</v>
      </c>
      <c r="Q44" s="11">
        <f>[40]Abril!$G$20</f>
        <v>54</v>
      </c>
      <c r="R44" s="11">
        <f>[40]Abril!$G$21</f>
        <v>49</v>
      </c>
      <c r="S44" s="11">
        <f>[40]Abril!$G$22</f>
        <v>50</v>
      </c>
      <c r="T44" s="11">
        <f>[40]Abril!$G$23</f>
        <v>49</v>
      </c>
      <c r="U44" s="11">
        <f>[40]Abril!$G$24</f>
        <v>49</v>
      </c>
      <c r="V44" s="11">
        <f>[40]Abril!$G$25</f>
        <v>50</v>
      </c>
      <c r="W44" s="11">
        <f>[40]Abril!$G$26</f>
        <v>77</v>
      </c>
      <c r="X44" s="11">
        <f>[40]Abril!$G$27</f>
        <v>58</v>
      </c>
      <c r="Y44" s="11">
        <f>[40]Abril!$G$28</f>
        <v>48</v>
      </c>
      <c r="Z44" s="11">
        <f>[40]Abril!$G$29</f>
        <v>48</v>
      </c>
      <c r="AA44" s="11">
        <f>[40]Abril!$G$30</f>
        <v>44</v>
      </c>
      <c r="AB44" s="11">
        <f>[40]Abril!$G$31</f>
        <v>42</v>
      </c>
      <c r="AC44" s="11">
        <f>[40]Abril!$G$32</f>
        <v>67</v>
      </c>
      <c r="AD44" s="11">
        <f>[40]Abril!$G$33</f>
        <v>60</v>
      </c>
      <c r="AE44" s="11">
        <f>[40]Abril!$G$34</f>
        <v>57</v>
      </c>
      <c r="AF44" s="15">
        <f t="shared" si="3"/>
        <v>40</v>
      </c>
      <c r="AG44" s="94">
        <f t="shared" si="4"/>
        <v>55.93333333333333</v>
      </c>
    </row>
    <row r="45" spans="1:38" x14ac:dyDescent="0.2">
      <c r="A45" s="58" t="s">
        <v>162</v>
      </c>
      <c r="B45" s="11">
        <f>[41]Abril!$G$5</f>
        <v>39</v>
      </c>
      <c r="C45" s="11">
        <f>[41]Abril!$G$6</f>
        <v>44</v>
      </c>
      <c r="D45" s="11">
        <f>[41]Abril!$G$7</f>
        <v>40</v>
      </c>
      <c r="E45" s="11">
        <f>[41]Abril!$G$8</f>
        <v>48</v>
      </c>
      <c r="F45" s="11">
        <f>[41]Abril!$G$9</f>
        <v>49</v>
      </c>
      <c r="G45" s="11">
        <f>[41]Abril!$G$10</f>
        <v>52</v>
      </c>
      <c r="H45" s="11">
        <f>[41]Abril!$G$11</f>
        <v>71</v>
      </c>
      <c r="I45" s="11">
        <f>[41]Abril!$G$12</f>
        <v>56</v>
      </c>
      <c r="J45" s="11">
        <f>[41]Abril!$G$13</f>
        <v>48</v>
      </c>
      <c r="K45" s="11">
        <f>[41]Abril!$G$14</f>
        <v>52</v>
      </c>
      <c r="L45" s="11">
        <f>[41]Abril!$G$15</f>
        <v>54</v>
      </c>
      <c r="M45" s="11">
        <f>[41]Abril!$G$16</f>
        <v>48</v>
      </c>
      <c r="N45" s="11">
        <f>[41]Abril!$G$17</f>
        <v>65</v>
      </c>
      <c r="O45" s="11">
        <f>[41]Abril!$G$18</f>
        <v>63</v>
      </c>
      <c r="P45" s="11">
        <f>[41]Abril!$G$19</f>
        <v>61</v>
      </c>
      <c r="Q45" s="11">
        <f>[41]Abril!$G$20</f>
        <v>52</v>
      </c>
      <c r="R45" s="11">
        <f>[41]Abril!$G$21</f>
        <v>50</v>
      </c>
      <c r="S45" s="11">
        <f>[41]Abril!$G$22</f>
        <v>42</v>
      </c>
      <c r="T45" s="11">
        <f>[41]Abril!$G$23</f>
        <v>34</v>
      </c>
      <c r="U45" s="11">
        <f>[41]Abril!$G$24</f>
        <v>37</v>
      </c>
      <c r="V45" s="11">
        <f>[41]Abril!$G$25</f>
        <v>36</v>
      </c>
      <c r="W45" s="11">
        <f>[41]Abril!$G$26</f>
        <v>71</v>
      </c>
      <c r="X45" s="11">
        <f>[41]Abril!$G$27</f>
        <v>52</v>
      </c>
      <c r="Y45" s="11">
        <f>[41]Abril!$G$28</f>
        <v>52</v>
      </c>
      <c r="Z45" s="11">
        <f>[41]Abril!$G$29</f>
        <v>51</v>
      </c>
      <c r="AA45" s="11">
        <f>[41]Abril!$G$30</f>
        <v>50</v>
      </c>
      <c r="AB45" s="11">
        <f>[41]Abril!$G$31</f>
        <v>42</v>
      </c>
      <c r="AC45" s="11">
        <f>[41]Abril!$G$32</f>
        <v>47</v>
      </c>
      <c r="AD45" s="11">
        <f>[41]Abril!$G$33</f>
        <v>57</v>
      </c>
      <c r="AE45" s="11">
        <f>[41]Abril!$G$34</f>
        <v>45</v>
      </c>
      <c r="AF45" s="15">
        <f t="shared" ref="AF45" si="11">MIN(B45:AE45)</f>
        <v>34</v>
      </c>
      <c r="AG45" s="94">
        <f t="shared" ref="AG45" si="12">AVERAGE(B45:AE45)</f>
        <v>50.266666666666666</v>
      </c>
      <c r="AI45" s="12" t="s">
        <v>47</v>
      </c>
      <c r="AK45" t="s">
        <v>47</v>
      </c>
    </row>
    <row r="46" spans="1:38" x14ac:dyDescent="0.2">
      <c r="A46" s="58" t="s">
        <v>19</v>
      </c>
      <c r="B46" s="11">
        <f>[42]Abril!$G$5</f>
        <v>61</v>
      </c>
      <c r="C46" s="11">
        <f>[42]Abril!$G$6</f>
        <v>69</v>
      </c>
      <c r="D46" s="11">
        <f>[42]Abril!$G$7</f>
        <v>64</v>
      </c>
      <c r="E46" s="11">
        <f>[42]Abril!$G$8</f>
        <v>59</v>
      </c>
      <c r="F46" s="11">
        <f>[42]Abril!$G$9</f>
        <v>75</v>
      </c>
      <c r="G46" s="11">
        <f>[42]Abril!$G$10</f>
        <v>83</v>
      </c>
      <c r="H46" s="11">
        <f>[42]Abril!$G$11</f>
        <v>50</v>
      </c>
      <c r="I46" s="11">
        <f>[42]Abril!$G$12</f>
        <v>50</v>
      </c>
      <c r="J46" s="11">
        <f>[42]Abril!$G$13</f>
        <v>51</v>
      </c>
      <c r="K46" s="11">
        <f>[42]Abril!$G$14</f>
        <v>52</v>
      </c>
      <c r="L46" s="11">
        <f>[42]Abril!$G$15</f>
        <v>46</v>
      </c>
      <c r="M46" s="11">
        <f>[42]Abril!$G$16</f>
        <v>42</v>
      </c>
      <c r="N46" s="11">
        <f>[42]Abril!$G$17</f>
        <v>48</v>
      </c>
      <c r="O46" s="11">
        <f>[42]Abril!$G$18</f>
        <v>56</v>
      </c>
      <c r="P46" s="11">
        <f>[42]Abril!$G$19</f>
        <v>53</v>
      </c>
      <c r="Q46" s="11">
        <f>[42]Abril!$G$20</f>
        <v>51</v>
      </c>
      <c r="R46" s="11">
        <f>[42]Abril!$G$21</f>
        <v>28</v>
      </c>
      <c r="S46" s="11">
        <f>[42]Abril!$G$22</f>
        <v>34</v>
      </c>
      <c r="T46" s="11">
        <f>[42]Abril!$G$23</f>
        <v>41</v>
      </c>
      <c r="U46" s="11">
        <f>[42]Abril!$G$24</f>
        <v>47</v>
      </c>
      <c r="V46" s="11">
        <f>[42]Abril!$G$25</f>
        <v>68</v>
      </c>
      <c r="W46" s="11">
        <f>[42]Abril!$G$26</f>
        <v>54</v>
      </c>
      <c r="X46" s="11">
        <f>[42]Abril!$G$27</f>
        <v>56</v>
      </c>
      <c r="Y46" s="11">
        <f>[42]Abril!$G$28</f>
        <v>51</v>
      </c>
      <c r="Z46" s="11">
        <f>[42]Abril!$G$29</f>
        <v>47</v>
      </c>
      <c r="AA46" s="11">
        <f>[42]Abril!$G$30</f>
        <v>56</v>
      </c>
      <c r="AB46" s="11">
        <f>[42]Abril!$G$31</f>
        <v>76</v>
      </c>
      <c r="AC46" s="11">
        <f>[42]Abril!$G$32</f>
        <v>69</v>
      </c>
      <c r="AD46" s="11">
        <f>[42]Abril!$G$33</f>
        <v>59</v>
      </c>
      <c r="AE46" s="11">
        <f>[42]Abril!$G$34</f>
        <v>70</v>
      </c>
      <c r="AF46" s="15">
        <f t="shared" si="3"/>
        <v>28</v>
      </c>
      <c r="AG46" s="94">
        <f t="shared" si="4"/>
        <v>55.533333333333331</v>
      </c>
      <c r="AH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[43]Abril!$G$5</f>
        <v>41</v>
      </c>
      <c r="C47" s="11">
        <f>[43]Abril!$G$6</f>
        <v>43</v>
      </c>
      <c r="D47" s="11">
        <f>[43]Abril!$G$7</f>
        <v>59</v>
      </c>
      <c r="E47" s="11">
        <f>[43]Abril!$G$8</f>
        <v>52</v>
      </c>
      <c r="F47" s="11">
        <f>[43]Abril!$G$9</f>
        <v>62</v>
      </c>
      <c r="G47" s="11">
        <f>[43]Abril!$G$10</f>
        <v>83</v>
      </c>
      <c r="H47" s="11">
        <f>[43]Abril!$G$11</f>
        <v>68</v>
      </c>
      <c r="I47" s="11">
        <f>[43]Abril!$G$12</f>
        <v>42</v>
      </c>
      <c r="J47" s="11">
        <f>[43]Abril!$G$13</f>
        <v>44</v>
      </c>
      <c r="K47" s="11">
        <f>[43]Abril!$G$14</f>
        <v>46</v>
      </c>
      <c r="L47" s="11">
        <f>[43]Abril!$G$15</f>
        <v>45</v>
      </c>
      <c r="M47" s="11">
        <f>[43]Abril!$G$16</f>
        <v>42</v>
      </c>
      <c r="N47" s="11">
        <f>[43]Abril!$G$17</f>
        <v>53</v>
      </c>
      <c r="O47" s="11">
        <f>[43]Abril!$G$18</f>
        <v>54</v>
      </c>
      <c r="P47" s="11">
        <f>[43]Abril!$G$19</f>
        <v>46</v>
      </c>
      <c r="Q47" s="11">
        <f>[43]Abril!$G$20</f>
        <v>51</v>
      </c>
      <c r="R47" s="11">
        <f>[43]Abril!$G$21</f>
        <v>44</v>
      </c>
      <c r="S47" s="11">
        <f>[43]Abril!$G$22</f>
        <v>41</v>
      </c>
      <c r="T47" s="11">
        <f>[43]Abril!$G$23</f>
        <v>44</v>
      </c>
      <c r="U47" s="11">
        <f>[43]Abril!$G$24</f>
        <v>43</v>
      </c>
      <c r="V47" s="11">
        <f>[43]Abril!$G$25</f>
        <v>54</v>
      </c>
      <c r="W47" s="11">
        <f>[43]Abril!$G$26</f>
        <v>81</v>
      </c>
      <c r="X47" s="11">
        <f>[43]Abril!$G$27</f>
        <v>67</v>
      </c>
      <c r="Y47" s="11">
        <f>[43]Abril!$G$28</f>
        <v>46</v>
      </c>
      <c r="Z47" s="11">
        <f>[43]Abril!$G$29</f>
        <v>51</v>
      </c>
      <c r="AA47" s="11">
        <f>[43]Abril!$G$30</f>
        <v>46</v>
      </c>
      <c r="AB47" s="11">
        <f>[43]Abril!$G$31</f>
        <v>47</v>
      </c>
      <c r="AC47" s="11">
        <f>[43]Abril!$G$32</f>
        <v>60</v>
      </c>
      <c r="AD47" s="11">
        <f>[43]Abril!$G$33</f>
        <v>54</v>
      </c>
      <c r="AE47" s="11">
        <f>[43]Abril!$G$34</f>
        <v>49</v>
      </c>
      <c r="AF47" s="15">
        <f t="shared" si="3"/>
        <v>41</v>
      </c>
      <c r="AG47" s="94">
        <f t="shared" si="4"/>
        <v>51.93333333333333</v>
      </c>
      <c r="AK47" t="s">
        <v>47</v>
      </c>
    </row>
    <row r="48" spans="1:38" x14ac:dyDescent="0.2">
      <c r="A48" s="58" t="s">
        <v>44</v>
      </c>
      <c r="B48" s="11">
        <f>[44]Abril!$G$5</f>
        <v>50</v>
      </c>
      <c r="C48" s="11">
        <f>[44]Abril!$G$6</f>
        <v>41</v>
      </c>
      <c r="D48" s="11">
        <f>[44]Abril!$G$7</f>
        <v>65</v>
      </c>
      <c r="E48" s="11">
        <f>[44]Abril!$G$8</f>
        <v>49</v>
      </c>
      <c r="F48" s="11">
        <f>[44]Abril!$G$9</f>
        <v>59</v>
      </c>
      <c r="G48" s="11">
        <f>[44]Abril!$G$10</f>
        <v>89</v>
      </c>
      <c r="H48" s="11">
        <f>[44]Abril!$G$11</f>
        <v>76</v>
      </c>
      <c r="I48" s="11">
        <f>[44]Abril!$G$12</f>
        <v>63</v>
      </c>
      <c r="J48" s="11">
        <f>[44]Abril!$G$13</f>
        <v>59</v>
      </c>
      <c r="K48" s="11">
        <f>[44]Abril!$G$14</f>
        <v>47</v>
      </c>
      <c r="L48" s="11">
        <f>[44]Abril!$G$15</f>
        <v>60</v>
      </c>
      <c r="M48" s="11">
        <f>[44]Abril!$G$16</f>
        <v>53</v>
      </c>
      <c r="N48" s="11">
        <f>[44]Abril!$G$17</f>
        <v>57</v>
      </c>
      <c r="O48" s="11">
        <f>[44]Abril!$G$18</f>
        <v>59</v>
      </c>
      <c r="P48" s="11">
        <f>[44]Abril!$G$19</f>
        <v>51</v>
      </c>
      <c r="Q48" s="11">
        <f>[44]Abril!$G$20</f>
        <v>59</v>
      </c>
      <c r="R48" s="11">
        <f>[44]Abril!$G$21</f>
        <v>51</v>
      </c>
      <c r="S48" s="11">
        <f>[44]Abril!$G$22</f>
        <v>54</v>
      </c>
      <c r="T48" s="11">
        <f>[44]Abril!$G$23</f>
        <v>52</v>
      </c>
      <c r="U48" s="11">
        <f>[44]Abril!$G$24</f>
        <v>50</v>
      </c>
      <c r="V48" s="11">
        <f>[44]Abril!$G$25</f>
        <v>45</v>
      </c>
      <c r="W48" s="11">
        <f>[44]Abril!$G$26</f>
        <v>62</v>
      </c>
      <c r="X48" s="11">
        <f>[44]Abril!$G$27</f>
        <v>50</v>
      </c>
      <c r="Y48" s="11">
        <f>[44]Abril!$G$28</f>
        <v>50</v>
      </c>
      <c r="Z48" s="11">
        <f>[44]Abril!$G$29</f>
        <v>44</v>
      </c>
      <c r="AA48" s="11">
        <f>[44]Abril!$G$30</f>
        <v>39</v>
      </c>
      <c r="AB48" s="11">
        <f>[44]Abril!$G$31</f>
        <v>39</v>
      </c>
      <c r="AC48" s="11">
        <f>[44]Abril!$G$32</f>
        <v>64</v>
      </c>
      <c r="AD48" s="11">
        <f>[44]Abril!$G$33</f>
        <v>47</v>
      </c>
      <c r="AE48" s="11">
        <f>[44]Abril!$G$34</f>
        <v>56</v>
      </c>
      <c r="AF48" s="15">
        <f t="shared" si="3"/>
        <v>39</v>
      </c>
      <c r="AG48" s="94">
        <f t="shared" si="4"/>
        <v>54.666666666666664</v>
      </c>
      <c r="AH48" s="12" t="s">
        <v>47</v>
      </c>
      <c r="AI48" t="s">
        <v>47</v>
      </c>
      <c r="AJ48" t="s">
        <v>47</v>
      </c>
    </row>
    <row r="49" spans="1:37" x14ac:dyDescent="0.2">
      <c r="A49" s="58" t="s">
        <v>20</v>
      </c>
      <c r="B49" s="11">
        <f>[45]Abril!$G$5</f>
        <v>29</v>
      </c>
      <c r="C49" s="11">
        <f>[45]Abril!$G$6</f>
        <v>44</v>
      </c>
      <c r="D49" s="11">
        <f>[45]Abril!$G$7</f>
        <v>32</v>
      </c>
      <c r="E49" s="11">
        <f>[45]Abril!$G$8</f>
        <v>41</v>
      </c>
      <c r="F49" s="11">
        <f>[45]Abril!$G$9</f>
        <v>40</v>
      </c>
      <c r="G49" s="11">
        <f>[45]Abril!$G$10</f>
        <v>48</v>
      </c>
      <c r="H49" s="11">
        <f>[45]Abril!$G$11</f>
        <v>76</v>
      </c>
      <c r="I49" s="11">
        <f>[45]Abril!$G$12</f>
        <v>53</v>
      </c>
      <c r="J49" s="11">
        <f>[45]Abril!$G$13</f>
        <v>40</v>
      </c>
      <c r="K49" s="11">
        <f>[45]Abril!$G$14</f>
        <v>42</v>
      </c>
      <c r="L49" s="11">
        <f>[45]Abril!$G$15</f>
        <v>45</v>
      </c>
      <c r="M49" s="11">
        <f>[45]Abril!$G$16</f>
        <v>39</v>
      </c>
      <c r="N49" s="11">
        <f>[45]Abril!$G$17</f>
        <v>50</v>
      </c>
      <c r="O49" s="11">
        <f>[45]Abril!$G$18</f>
        <v>53</v>
      </c>
      <c r="P49" s="11">
        <f>[45]Abril!$G$19</f>
        <v>44</v>
      </c>
      <c r="Q49" s="11">
        <f>[45]Abril!$G$20</f>
        <v>43</v>
      </c>
      <c r="R49" s="11">
        <f>[45]Abril!$G$21</f>
        <v>35</v>
      </c>
      <c r="S49" s="11">
        <f>[45]Abril!$G$22</f>
        <v>31</v>
      </c>
      <c r="T49" s="11">
        <f>[45]Abril!$G$23</f>
        <v>25</v>
      </c>
      <c r="U49" s="11">
        <f>[45]Abril!$G$24</f>
        <v>27</v>
      </c>
      <c r="V49" s="11">
        <f>[45]Abril!$G$25</f>
        <v>28</v>
      </c>
      <c r="W49" s="11">
        <f>[45]Abril!$G$26</f>
        <v>60</v>
      </c>
      <c r="X49" s="11">
        <f>[45]Abril!$G$27</f>
        <v>40</v>
      </c>
      <c r="Y49" s="11">
        <f>[45]Abril!$G$28</f>
        <v>37</v>
      </c>
      <c r="Z49" s="11">
        <f>[45]Abril!$G$29</f>
        <v>35</v>
      </c>
      <c r="AA49" s="11">
        <f>[45]Abril!$G$30</f>
        <v>32</v>
      </c>
      <c r="AB49" s="11">
        <f>[45]Abril!$G$31</f>
        <v>34</v>
      </c>
      <c r="AC49" s="11">
        <f>[45]Abril!$G$32</f>
        <v>51</v>
      </c>
      <c r="AD49" s="11">
        <f>[45]Abril!$G$33</f>
        <v>54</v>
      </c>
      <c r="AE49" s="11">
        <f>[45]Abril!$G$34</f>
        <v>36</v>
      </c>
      <c r="AF49" s="15">
        <f t="shared" si="3"/>
        <v>25</v>
      </c>
      <c r="AG49" s="94">
        <f t="shared" si="4"/>
        <v>41.466666666666669</v>
      </c>
      <c r="AI49" t="s">
        <v>47</v>
      </c>
    </row>
    <row r="50" spans="1:37" s="5" customFormat="1" ht="17.100000000000001" customHeight="1" x14ac:dyDescent="0.2">
      <c r="A50" s="111" t="s">
        <v>228</v>
      </c>
      <c r="B50" s="13">
        <f t="shared" ref="B50:AF50" si="13">MIN(B5:B49)</f>
        <v>29</v>
      </c>
      <c r="C50" s="13">
        <f t="shared" si="13"/>
        <v>31</v>
      </c>
      <c r="D50" s="13">
        <f t="shared" si="13"/>
        <v>32</v>
      </c>
      <c r="E50" s="13">
        <f t="shared" si="13"/>
        <v>37</v>
      </c>
      <c r="F50" s="13">
        <f t="shared" si="13"/>
        <v>40</v>
      </c>
      <c r="G50" s="13">
        <f t="shared" si="13"/>
        <v>48</v>
      </c>
      <c r="H50" s="13">
        <f t="shared" si="13"/>
        <v>46</v>
      </c>
      <c r="I50" s="13">
        <f t="shared" si="13"/>
        <v>35</v>
      </c>
      <c r="J50" s="13">
        <f t="shared" si="13"/>
        <v>33</v>
      </c>
      <c r="K50" s="13">
        <f t="shared" si="13"/>
        <v>41</v>
      </c>
      <c r="L50" s="13">
        <f t="shared" si="13"/>
        <v>31</v>
      </c>
      <c r="M50" s="13">
        <f t="shared" si="13"/>
        <v>31</v>
      </c>
      <c r="N50" s="13">
        <f t="shared" si="13"/>
        <v>34</v>
      </c>
      <c r="O50" s="13">
        <f t="shared" si="13"/>
        <v>25</v>
      </c>
      <c r="P50" s="13">
        <f t="shared" si="13"/>
        <v>31</v>
      </c>
      <c r="Q50" s="13">
        <f t="shared" si="13"/>
        <v>26</v>
      </c>
      <c r="R50" s="13">
        <f t="shared" si="13"/>
        <v>25</v>
      </c>
      <c r="S50" s="13">
        <f t="shared" si="13"/>
        <v>31</v>
      </c>
      <c r="T50" s="13">
        <f t="shared" si="13"/>
        <v>25</v>
      </c>
      <c r="U50" s="13">
        <f t="shared" si="13"/>
        <v>20</v>
      </c>
      <c r="V50" s="13">
        <f t="shared" si="13"/>
        <v>26</v>
      </c>
      <c r="W50" s="13">
        <f t="shared" si="13"/>
        <v>54</v>
      </c>
      <c r="X50" s="13">
        <f t="shared" si="13"/>
        <v>40</v>
      </c>
      <c r="Y50" s="13">
        <f t="shared" si="13"/>
        <v>37</v>
      </c>
      <c r="Z50" s="13">
        <f t="shared" si="13"/>
        <v>35</v>
      </c>
      <c r="AA50" s="13">
        <f t="shared" si="13"/>
        <v>32</v>
      </c>
      <c r="AB50" s="13">
        <f t="shared" si="13"/>
        <v>27</v>
      </c>
      <c r="AC50" s="13">
        <f t="shared" si="13"/>
        <v>37</v>
      </c>
      <c r="AD50" s="13">
        <f t="shared" si="13"/>
        <v>30</v>
      </c>
      <c r="AE50" s="13">
        <f t="shared" si="13"/>
        <v>36</v>
      </c>
      <c r="AF50" s="15">
        <f t="shared" si="13"/>
        <v>20</v>
      </c>
      <c r="AG50" s="94">
        <f>AVERAGE(AG5:AG49)</f>
        <v>53.478018199233716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90"/>
      <c r="AF52" s="52"/>
      <c r="AG52" s="51"/>
      <c r="AI52" s="1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  <c r="AK55" t="s">
        <v>47</v>
      </c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AF58" s="7"/>
    </row>
    <row r="63" spans="1:37" x14ac:dyDescent="0.2">
      <c r="P63" s="2" t="s">
        <v>47</v>
      </c>
      <c r="AE63" s="2" t="s">
        <v>47</v>
      </c>
      <c r="AH63" t="s">
        <v>47</v>
      </c>
    </row>
    <row r="64" spans="1:37" x14ac:dyDescent="0.2">
      <c r="T64" s="2" t="s">
        <v>47</v>
      </c>
      <c r="Z64" s="2" t="s">
        <v>47</v>
      </c>
    </row>
    <row r="66" spans="7:28" x14ac:dyDescent="0.2">
      <c r="N66" s="2" t="s">
        <v>47</v>
      </c>
    </row>
    <row r="67" spans="7:28" x14ac:dyDescent="0.2">
      <c r="G67" s="2" t="s">
        <v>47</v>
      </c>
    </row>
    <row r="69" spans="7:28" x14ac:dyDescent="0.2">
      <c r="J69" s="2" t="s">
        <v>47</v>
      </c>
      <c r="AA69" s="2" t="s">
        <v>47</v>
      </c>
      <c r="AB69" s="2" t="s">
        <v>47</v>
      </c>
    </row>
    <row r="70" spans="7:28" x14ac:dyDescent="0.2">
      <c r="AB70" s="2" t="s">
        <v>47</v>
      </c>
    </row>
  </sheetData>
  <sheetProtection password="C6EC" sheet="1" objects="1" scenarios="1"/>
  <mergeCells count="35"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68" sqref="AK6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8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53"/>
    </row>
    <row r="2" spans="1:33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3" s="5" customFormat="1" ht="20.100000000000001" customHeight="1" x14ac:dyDescent="0.2">
      <c r="A3" s="148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46" t="s">
        <v>37</v>
      </c>
      <c r="AG3" s="108" t="s">
        <v>36</v>
      </c>
    </row>
    <row r="4" spans="1:33" s="5" customFormat="1" ht="20.100000000000001" customHeight="1" x14ac:dyDescent="0.2">
      <c r="A4" s="148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46" t="s">
        <v>35</v>
      </c>
      <c r="AG4" s="60" t="s">
        <v>35</v>
      </c>
    </row>
    <row r="5" spans="1:33" s="5" customFormat="1" x14ac:dyDescent="0.2">
      <c r="A5" s="58" t="s">
        <v>40</v>
      </c>
      <c r="B5" s="126">
        <f>[1]Abril!$H$5</f>
        <v>10.44</v>
      </c>
      <c r="C5" s="126">
        <f>[1]Abril!$H$6</f>
        <v>7.5600000000000005</v>
      </c>
      <c r="D5" s="126">
        <f>[1]Abril!$H$7</f>
        <v>14.04</v>
      </c>
      <c r="E5" s="126">
        <f>[1]Abril!$H$8</f>
        <v>8.64</v>
      </c>
      <c r="F5" s="126">
        <f>[1]Abril!$H$9</f>
        <v>16.559999999999999</v>
      </c>
      <c r="G5" s="126">
        <f>[1]Abril!$H$10</f>
        <v>9.7200000000000006</v>
      </c>
      <c r="H5" s="126">
        <f>[1]Abril!$H$11</f>
        <v>5.4</v>
      </c>
      <c r="I5" s="126">
        <f>[1]Abril!$H$12</f>
        <v>6.12</v>
      </c>
      <c r="J5" s="126">
        <f>[1]Abril!$H$13</f>
        <v>5.4</v>
      </c>
      <c r="K5" s="126">
        <f>[1]Abril!$H$14</f>
        <v>10.08</v>
      </c>
      <c r="L5" s="126">
        <f>[1]Abril!$H$15</f>
        <v>8.2799999999999994</v>
      </c>
      <c r="M5" s="126">
        <f>[1]Abril!$H$16</f>
        <v>5.7600000000000007</v>
      </c>
      <c r="N5" s="126">
        <f>[1]Abril!$H$17</f>
        <v>9</v>
      </c>
      <c r="O5" s="126">
        <f>[1]Abril!$H$18</f>
        <v>9</v>
      </c>
      <c r="P5" s="126">
        <f>[1]Abril!$H$19</f>
        <v>20.52</v>
      </c>
      <c r="Q5" s="126">
        <f>[1]Abril!$H$20</f>
        <v>6.48</v>
      </c>
      <c r="R5" s="126">
        <f>[1]Abril!$H$21</f>
        <v>4.32</v>
      </c>
      <c r="S5" s="126">
        <f>[1]Abril!$H$22</f>
        <v>6.84</v>
      </c>
      <c r="T5" s="126">
        <f>[1]Abril!$H$23</f>
        <v>7.9200000000000008</v>
      </c>
      <c r="U5" s="126">
        <f>[1]Abril!$H$24</f>
        <v>9.3600000000000012</v>
      </c>
      <c r="V5" s="126">
        <f>[1]Abril!$H$25</f>
        <v>10.8</v>
      </c>
      <c r="W5" s="126">
        <f>[1]Abril!$H$26</f>
        <v>9.3600000000000012</v>
      </c>
      <c r="X5" s="126">
        <f>[1]Abril!$H$27</f>
        <v>6.12</v>
      </c>
      <c r="Y5" s="126">
        <f>[1]Abril!$H$28</f>
        <v>11.520000000000001</v>
      </c>
      <c r="Z5" s="126">
        <f>[1]Abril!$H$29</f>
        <v>12.6</v>
      </c>
      <c r="AA5" s="126">
        <f>[1]Abril!$H$30</f>
        <v>9</v>
      </c>
      <c r="AB5" s="126">
        <f>[1]Abril!$H$31</f>
        <v>12.24</v>
      </c>
      <c r="AC5" s="126">
        <f>[1]Abril!$H$32</f>
        <v>10.08</v>
      </c>
      <c r="AD5" s="126">
        <f>[1]Abril!$H$33</f>
        <v>5.4</v>
      </c>
      <c r="AE5" s="126">
        <f>[1]Abril!$H$34</f>
        <v>8.64</v>
      </c>
      <c r="AF5" s="15">
        <f>MAX(B5:AE5)</f>
        <v>20.52</v>
      </c>
      <c r="AG5" s="123">
        <f>AVERAGE(B5:AE5)</f>
        <v>9.24</v>
      </c>
    </row>
    <row r="6" spans="1:33" x14ac:dyDescent="0.2">
      <c r="A6" s="58" t="s">
        <v>0</v>
      </c>
      <c r="B6" s="11">
        <f>[2]Abril!$H$5</f>
        <v>9.3600000000000012</v>
      </c>
      <c r="C6" s="11">
        <f>[2]Abril!$H$6</f>
        <v>16.559999999999999</v>
      </c>
      <c r="D6" s="11">
        <f>[2]Abril!$H$7</f>
        <v>11.879999999999999</v>
      </c>
      <c r="E6" s="11">
        <f>[2]Abril!$H$8</f>
        <v>15.120000000000001</v>
      </c>
      <c r="F6" s="11">
        <f>[2]Abril!$H$9</f>
        <v>15.48</v>
      </c>
      <c r="G6" s="11">
        <f>[2]Abril!$H$10</f>
        <v>9</v>
      </c>
      <c r="H6" s="11">
        <f>[2]Abril!$H$11</f>
        <v>9</v>
      </c>
      <c r="I6" s="11">
        <f>[2]Abril!$H$12</f>
        <v>6.12</v>
      </c>
      <c r="J6" s="11">
        <f>[2]Abril!$H$13</f>
        <v>12.24</v>
      </c>
      <c r="K6" s="11">
        <f>[2]Abril!$H$14</f>
        <v>13.32</v>
      </c>
      <c r="L6" s="11">
        <f>[2]Abril!$H$15</f>
        <v>9.7200000000000006</v>
      </c>
      <c r="M6" s="11">
        <f>[2]Abril!$H$16</f>
        <v>10.44</v>
      </c>
      <c r="N6" s="11">
        <f>[2]Abril!$H$17</f>
        <v>12.24</v>
      </c>
      <c r="O6" s="11">
        <f>[2]Abril!$H$18</f>
        <v>10.44</v>
      </c>
      <c r="P6" s="11">
        <f>[2]Abril!$H$19</f>
        <v>11.520000000000001</v>
      </c>
      <c r="Q6" s="11">
        <f>[2]Abril!$H$20</f>
        <v>7.9200000000000008</v>
      </c>
      <c r="R6" s="11">
        <f>[2]Abril!$H$21</f>
        <v>5.7600000000000007</v>
      </c>
      <c r="S6" s="11">
        <f>[2]Abril!$H$22</f>
        <v>6.48</v>
      </c>
      <c r="T6" s="11">
        <f>[2]Abril!$H$23</f>
        <v>12.24</v>
      </c>
      <c r="U6" s="11">
        <f>[2]Abril!$H$24</f>
        <v>15.120000000000001</v>
      </c>
      <c r="V6" s="11">
        <f>[2]Abril!$H$25</f>
        <v>10.08</v>
      </c>
      <c r="W6" s="11">
        <f>[2]Abril!$H$26</f>
        <v>19.8</v>
      </c>
      <c r="X6" s="11">
        <f>[2]Abril!$H$27</f>
        <v>9</v>
      </c>
      <c r="Y6" s="11">
        <f>[2]Abril!$H$28</f>
        <v>15.120000000000001</v>
      </c>
      <c r="Z6" s="11">
        <f>[2]Abril!$H$29</f>
        <v>11.879999999999999</v>
      </c>
      <c r="AA6" s="11">
        <f>[2]Abril!$H$30</f>
        <v>9.7200000000000006</v>
      </c>
      <c r="AB6" s="11">
        <f>[2]Abril!$H$31</f>
        <v>11.520000000000001</v>
      </c>
      <c r="AC6" s="11">
        <f>[2]Abril!$H$32</f>
        <v>9</v>
      </c>
      <c r="AD6" s="11">
        <f>[2]Abril!$H$33</f>
        <v>8.2799999999999994</v>
      </c>
      <c r="AE6" s="11">
        <f>[2]Abril!$H$34</f>
        <v>12.24</v>
      </c>
      <c r="AF6" s="15">
        <f>MAX(B6:AE6)</f>
        <v>19.8</v>
      </c>
      <c r="AG6" s="123">
        <f>AVERAGE(B6:AE6)</f>
        <v>11.22</v>
      </c>
    </row>
    <row r="7" spans="1:33" x14ac:dyDescent="0.2">
      <c r="A7" s="58" t="s">
        <v>104</v>
      </c>
      <c r="B7" s="11">
        <f>[3]Abril!$H$5</f>
        <v>15.840000000000002</v>
      </c>
      <c r="C7" s="11">
        <f>[3]Abril!$H$6</f>
        <v>14.76</v>
      </c>
      <c r="D7" s="11">
        <f>[3]Abril!$H$7</f>
        <v>12.24</v>
      </c>
      <c r="E7" s="11">
        <f>[3]Abril!$H$8</f>
        <v>17.64</v>
      </c>
      <c r="F7" s="11">
        <f>[3]Abril!$H$9</f>
        <v>35.64</v>
      </c>
      <c r="G7" s="11">
        <f>[3]Abril!$H$10</f>
        <v>14.04</v>
      </c>
      <c r="H7" s="11">
        <f>[3]Abril!$H$11</f>
        <v>13.68</v>
      </c>
      <c r="I7" s="11">
        <f>[3]Abril!$H$12</f>
        <v>11.520000000000001</v>
      </c>
      <c r="J7" s="11">
        <f>[3]Abril!$H$13</f>
        <v>8.2799999999999994</v>
      </c>
      <c r="K7" s="11">
        <f>[3]Abril!$H$14</f>
        <v>18.36</v>
      </c>
      <c r="L7" s="11">
        <f>[3]Abril!$H$15</f>
        <v>14.04</v>
      </c>
      <c r="M7" s="11">
        <f>[3]Abril!$H$16</f>
        <v>10.8</v>
      </c>
      <c r="N7" s="11">
        <f>[3]Abril!$H$17</f>
        <v>13.68</v>
      </c>
      <c r="O7" s="11">
        <f>[3]Abril!$H$18</f>
        <v>13.32</v>
      </c>
      <c r="P7" s="11">
        <f>[3]Abril!$H$19</f>
        <v>12.24</v>
      </c>
      <c r="Q7" s="11">
        <f>[3]Abril!$H$20</f>
        <v>7.9200000000000008</v>
      </c>
      <c r="R7" s="11">
        <f>[3]Abril!$H$21</f>
        <v>8.2799999999999994</v>
      </c>
      <c r="S7" s="11">
        <f>[3]Abril!$H$22</f>
        <v>9.7200000000000006</v>
      </c>
      <c r="T7" s="11">
        <f>[3]Abril!$H$23</f>
        <v>11.16</v>
      </c>
      <c r="U7" s="11">
        <f>[3]Abril!$H$24</f>
        <v>15.48</v>
      </c>
      <c r="V7" s="11">
        <f>[3]Abril!$H$25</f>
        <v>18.36</v>
      </c>
      <c r="W7" s="11">
        <f>[3]Abril!$H$26</f>
        <v>16.2</v>
      </c>
      <c r="X7" s="11">
        <f>[3]Abril!$H$27</f>
        <v>10.8</v>
      </c>
      <c r="Y7" s="11">
        <f>[3]Abril!$H$28</f>
        <v>12.96</v>
      </c>
      <c r="Z7" s="11">
        <f>[3]Abril!$H$29</f>
        <v>14.04</v>
      </c>
      <c r="AA7" s="11">
        <f>[3]Abril!$H$30</f>
        <v>12.96</v>
      </c>
      <c r="AB7" s="11">
        <f>[3]Abril!$H$31</f>
        <v>14.4</v>
      </c>
      <c r="AC7" s="11">
        <f>[3]Abril!$H$32</f>
        <v>17.28</v>
      </c>
      <c r="AD7" s="11">
        <f>[3]Abril!$H$33</f>
        <v>9.7200000000000006</v>
      </c>
      <c r="AE7" s="11">
        <f>[3]Abril!$H$34</f>
        <v>12.24</v>
      </c>
      <c r="AF7" s="15">
        <f>MAX(B7:AE7)</f>
        <v>35.64</v>
      </c>
      <c r="AG7" s="123">
        <f>AVERAGE(B7:AE7)</f>
        <v>13.92</v>
      </c>
    </row>
    <row r="8" spans="1:33" x14ac:dyDescent="0.2">
      <c r="A8" s="58" t="s">
        <v>1</v>
      </c>
      <c r="B8" s="11">
        <f>[4]Abril!$H$5</f>
        <v>3.9600000000000004</v>
      </c>
      <c r="C8" s="11">
        <f>[4]Abril!$H$6</f>
        <v>4.32</v>
      </c>
      <c r="D8" s="11">
        <f>[4]Abril!$H$7</f>
        <v>7.5600000000000005</v>
      </c>
      <c r="E8" s="11">
        <f>[4]Abril!$H$8</f>
        <v>11.520000000000001</v>
      </c>
      <c r="F8" s="11">
        <f>[4]Abril!$H$9</f>
        <v>7.5600000000000005</v>
      </c>
      <c r="G8" s="11">
        <f>[4]Abril!$H$10</f>
        <v>4.6800000000000006</v>
      </c>
      <c r="H8" s="11">
        <f>[4]Abril!$H$11</f>
        <v>3.9600000000000004</v>
      </c>
      <c r="I8" s="11">
        <f>[4]Abril!$H$12</f>
        <v>6.84</v>
      </c>
      <c r="J8" s="11">
        <f>[4]Abril!$H$13</f>
        <v>11.879999999999999</v>
      </c>
      <c r="K8" s="11">
        <f>[4]Abril!$H$14</f>
        <v>8.64</v>
      </c>
      <c r="L8" s="11">
        <f>[4]Abril!$H$15</f>
        <v>2.8800000000000003</v>
      </c>
      <c r="M8" s="11">
        <f>[4]Abril!$H$16</f>
        <v>5.04</v>
      </c>
      <c r="N8" s="11">
        <f>[4]Abril!$H$17</f>
        <v>6.48</v>
      </c>
      <c r="O8" s="11">
        <f>[4]Abril!$H$18</f>
        <v>3.9600000000000004</v>
      </c>
      <c r="P8" s="11">
        <f>[4]Abril!$H$19</f>
        <v>5.7600000000000007</v>
      </c>
      <c r="Q8" s="11">
        <f>[4]Abril!$H$20</f>
        <v>2.8800000000000003</v>
      </c>
      <c r="R8" s="11">
        <f>[4]Abril!$H$21</f>
        <v>10.8</v>
      </c>
      <c r="S8" s="11">
        <f>[4]Abril!$H$22</f>
        <v>10.8</v>
      </c>
      <c r="T8" s="11">
        <f>[4]Abril!$H$23</f>
        <v>8.2799999999999994</v>
      </c>
      <c r="U8" s="11">
        <f>[4]Abril!$H$24</f>
        <v>9.7200000000000006</v>
      </c>
      <c r="V8" s="11">
        <f>[4]Abril!$H$25</f>
        <v>6.84</v>
      </c>
      <c r="W8" s="11">
        <f>[4]Abril!$H$26</f>
        <v>9.3600000000000012</v>
      </c>
      <c r="X8" s="11">
        <f>[4]Abril!$H$27</f>
        <v>3.6</v>
      </c>
      <c r="Y8" s="11">
        <f>[4]Abril!$H$28</f>
        <v>3.6</v>
      </c>
      <c r="Z8" s="11">
        <f>[4]Abril!$H$29</f>
        <v>9</v>
      </c>
      <c r="AA8" s="11">
        <f>[4]Abril!$H$30</f>
        <v>8.2799999999999994</v>
      </c>
      <c r="AB8" s="11">
        <f>[4]Abril!$H$31</f>
        <v>9.7200000000000006</v>
      </c>
      <c r="AC8" s="11">
        <f>[4]Abril!$H$32</f>
        <v>7.5600000000000005</v>
      </c>
      <c r="AD8" s="11">
        <f>[4]Abril!$H$33</f>
        <v>7.9200000000000008</v>
      </c>
      <c r="AE8" s="11">
        <f>[4]Abril!$H$34</f>
        <v>9.7200000000000006</v>
      </c>
      <c r="AF8" s="15">
        <f>MAX(B8:AE8)</f>
        <v>11.879999999999999</v>
      </c>
      <c r="AG8" s="123">
        <f>AVERAGE(B8:AE8)</f>
        <v>7.1040000000000001</v>
      </c>
    </row>
    <row r="9" spans="1:33" x14ac:dyDescent="0.2">
      <c r="A9" s="58" t="s">
        <v>167</v>
      </c>
      <c r="B9" s="11">
        <f>[5]Abril!$H$5</f>
        <v>11.879999999999999</v>
      </c>
      <c r="C9" s="11">
        <f>[5]Abril!$H$6</f>
        <v>16.920000000000002</v>
      </c>
      <c r="D9" s="11">
        <f>[5]Abril!$H$7</f>
        <v>11.879999999999999</v>
      </c>
      <c r="E9" s="11">
        <f>[5]Abril!$H$8</f>
        <v>22.32</v>
      </c>
      <c r="F9" s="11">
        <f>[5]Abril!$H$9</f>
        <v>26.28</v>
      </c>
      <c r="G9" s="11">
        <f>[5]Abril!$H$10</f>
        <v>16.2</v>
      </c>
      <c r="H9" s="11">
        <f>[5]Abril!$H$11</f>
        <v>12.6</v>
      </c>
      <c r="I9" s="11">
        <f>[5]Abril!$H$12</f>
        <v>10.8</v>
      </c>
      <c r="J9" s="11">
        <f>[5]Abril!$H$13</f>
        <v>13.32</v>
      </c>
      <c r="K9" s="11">
        <f>[5]Abril!$H$14</f>
        <v>19.079999999999998</v>
      </c>
      <c r="L9" s="11">
        <f>[5]Abril!$H$15</f>
        <v>16.2</v>
      </c>
      <c r="M9" s="11">
        <f>[5]Abril!$H$16</f>
        <v>13.32</v>
      </c>
      <c r="N9" s="11">
        <f>[5]Abril!$H$17</f>
        <v>13.32</v>
      </c>
      <c r="O9" s="11">
        <f>[5]Abril!$H$18</f>
        <v>18</v>
      </c>
      <c r="P9" s="11">
        <f>[5]Abril!$H$19</f>
        <v>15.840000000000002</v>
      </c>
      <c r="Q9" s="11">
        <f>[5]Abril!$H$20</f>
        <v>11.16</v>
      </c>
      <c r="R9" s="11">
        <f>[5]Abril!$H$21</f>
        <v>16.2</v>
      </c>
      <c r="S9" s="11">
        <f>[5]Abril!$H$22</f>
        <v>10.8</v>
      </c>
      <c r="T9" s="11">
        <f>[5]Abril!$H$23</f>
        <v>14.04</v>
      </c>
      <c r="U9" s="11">
        <f>[5]Abril!$H$24</f>
        <v>15.120000000000001</v>
      </c>
      <c r="V9" s="11">
        <f>[5]Abril!$H$25</f>
        <v>22.32</v>
      </c>
      <c r="W9" s="11">
        <f>[5]Abril!$H$26</f>
        <v>18.36</v>
      </c>
      <c r="X9" s="11">
        <f>[5]Abril!$H$27</f>
        <v>10.44</v>
      </c>
      <c r="Y9" s="11">
        <f>[5]Abril!$H$28</f>
        <v>14.4</v>
      </c>
      <c r="Z9" s="11">
        <f>[5]Abril!$H$29</f>
        <v>12.6</v>
      </c>
      <c r="AA9" s="11">
        <f>[5]Abril!$H$30</f>
        <v>12.6</v>
      </c>
      <c r="AB9" s="11">
        <f>[5]Abril!$H$31</f>
        <v>14.04</v>
      </c>
      <c r="AC9" s="11">
        <f>[5]Abril!$H$32</f>
        <v>12.6</v>
      </c>
      <c r="AD9" s="11">
        <f>[5]Abril!$H$33</f>
        <v>9.7200000000000006</v>
      </c>
      <c r="AE9" s="11">
        <f>[5]Abril!$H$34</f>
        <v>15.120000000000001</v>
      </c>
      <c r="AF9" s="97" t="s">
        <v>226</v>
      </c>
      <c r="AG9" s="115" t="s">
        <v>226</v>
      </c>
    </row>
    <row r="10" spans="1:33" x14ac:dyDescent="0.2">
      <c r="A10" s="58" t="s">
        <v>111</v>
      </c>
      <c r="B10" s="11" t="str">
        <f>[6]Abril!$H$5</f>
        <v>*</v>
      </c>
      <c r="C10" s="11" t="str">
        <f>[6]Abril!$H$6</f>
        <v>*</v>
      </c>
      <c r="D10" s="11" t="str">
        <f>[6]Abril!$H$7</f>
        <v>*</v>
      </c>
      <c r="E10" s="11" t="str">
        <f>[6]Abril!$H$8</f>
        <v>*</v>
      </c>
      <c r="F10" s="11" t="str">
        <f>[6]Abril!$H$9</f>
        <v>*</v>
      </c>
      <c r="G10" s="11" t="str">
        <f>[6]Abril!$H$10</f>
        <v>*</v>
      </c>
      <c r="H10" s="11" t="str">
        <f>[6]Abril!$H$11</f>
        <v>*</v>
      </c>
      <c r="I10" s="11" t="str">
        <f>[6]Abril!$H$12</f>
        <v>*</v>
      </c>
      <c r="J10" s="11" t="str">
        <f>[6]Abril!$H$13</f>
        <v>*</v>
      </c>
      <c r="K10" s="11" t="str">
        <f>[6]Abril!$H$14</f>
        <v>*</v>
      </c>
      <c r="L10" s="11" t="str">
        <f>[6]Abril!$H$15</f>
        <v>*</v>
      </c>
      <c r="M10" s="11" t="str">
        <f>[6]Abril!$H$16</f>
        <v>*</v>
      </c>
      <c r="N10" s="11" t="str">
        <f>[6]Abril!$H$17</f>
        <v>*</v>
      </c>
      <c r="O10" s="11" t="str">
        <f>[6]Abril!$H$18</f>
        <v>*</v>
      </c>
      <c r="P10" s="11" t="str">
        <f>[6]Abril!$H$19</f>
        <v>*</v>
      </c>
      <c r="Q10" s="11" t="str">
        <f>[6]Abril!$H$20</f>
        <v>*</v>
      </c>
      <c r="R10" s="11" t="str">
        <f>[6]Abril!$H$21</f>
        <v>*</v>
      </c>
      <c r="S10" s="11" t="str">
        <f>[6]Abril!$H$22</f>
        <v>*</v>
      </c>
      <c r="T10" s="11" t="str">
        <f>[6]Abril!$H$23</f>
        <v>*</v>
      </c>
      <c r="U10" s="11" t="str">
        <f>[6]Abril!$H$24</f>
        <v>*</v>
      </c>
      <c r="V10" s="11" t="str">
        <f>[6]Abril!$H$25</f>
        <v>*</v>
      </c>
      <c r="W10" s="11" t="str">
        <f>[6]Abril!$H$26</f>
        <v>*</v>
      </c>
      <c r="X10" s="11" t="str">
        <f>[6]Abril!$H$27</f>
        <v>*</v>
      </c>
      <c r="Y10" s="11" t="str">
        <f>[6]Abril!$H$28</f>
        <v>*</v>
      </c>
      <c r="Z10" s="11" t="str">
        <f>[6]Abril!$H$29</f>
        <v>*</v>
      </c>
      <c r="AA10" s="11" t="str">
        <f>[6]Abril!$H$30</f>
        <v>*</v>
      </c>
      <c r="AB10" s="11" t="str">
        <f>[6]Abril!$H$31</f>
        <v>*</v>
      </c>
      <c r="AC10" s="11" t="str">
        <f>[6]Abril!$H$32</f>
        <v>*</v>
      </c>
      <c r="AD10" s="11" t="str">
        <f>[6]Abril!$H$33</f>
        <v>*</v>
      </c>
      <c r="AE10" s="11" t="str">
        <f>[6]Abril!$H$34</f>
        <v>*</v>
      </c>
      <c r="AF10" s="93" t="s">
        <v>226</v>
      </c>
      <c r="AG10" s="115" t="s">
        <v>226</v>
      </c>
    </row>
    <row r="11" spans="1:33" x14ac:dyDescent="0.2">
      <c r="A11" s="58" t="s">
        <v>64</v>
      </c>
      <c r="B11" s="11">
        <f>[7]Abril!$H$5</f>
        <v>15.48</v>
      </c>
      <c r="C11" s="11">
        <f>[7]Abril!$H$6</f>
        <v>18.720000000000002</v>
      </c>
      <c r="D11" s="11">
        <f>[7]Abril!$H$7</f>
        <v>11.16</v>
      </c>
      <c r="E11" s="11">
        <f>[7]Abril!$H$8</f>
        <v>9.7200000000000006</v>
      </c>
      <c r="F11" s="11">
        <f>[7]Abril!$H$9</f>
        <v>23.400000000000002</v>
      </c>
      <c r="G11" s="11">
        <f>[7]Abril!$H$10</f>
        <v>11.879999999999999</v>
      </c>
      <c r="H11" s="11">
        <f>[7]Abril!$H$11</f>
        <v>10.08</v>
      </c>
      <c r="I11" s="11">
        <f>[7]Abril!$H$12</f>
        <v>12.24</v>
      </c>
      <c r="J11" s="11">
        <f>[7]Abril!$H$13</f>
        <v>17.64</v>
      </c>
      <c r="K11" s="11">
        <f>[7]Abril!$H$14</f>
        <v>19.440000000000001</v>
      </c>
      <c r="L11" s="11">
        <f>[7]Abril!$H$15</f>
        <v>15.840000000000002</v>
      </c>
      <c r="M11" s="11">
        <f>[7]Abril!$H$16</f>
        <v>11.879999999999999</v>
      </c>
      <c r="N11" s="11">
        <f>[7]Abril!$H$17</f>
        <v>12.6</v>
      </c>
      <c r="O11" s="11">
        <f>[7]Abril!$H$18</f>
        <v>8.2799999999999994</v>
      </c>
      <c r="P11" s="11">
        <f>[7]Abril!$H$19</f>
        <v>8.2799999999999994</v>
      </c>
      <c r="Q11" s="11">
        <f>[7]Abril!$H$20</f>
        <v>9.3600000000000012</v>
      </c>
      <c r="R11" s="11">
        <f>[7]Abril!$H$21</f>
        <v>9</v>
      </c>
      <c r="S11" s="11">
        <f>[7]Abril!$H$22</f>
        <v>9.7200000000000006</v>
      </c>
      <c r="T11" s="11">
        <f>[7]Abril!$H$23</f>
        <v>11.879999999999999</v>
      </c>
      <c r="U11" s="11">
        <f>[7]Abril!$H$24</f>
        <v>11.879999999999999</v>
      </c>
      <c r="V11" s="11">
        <f>[7]Abril!$H$25</f>
        <v>9.3600000000000012</v>
      </c>
      <c r="W11" s="11" t="str">
        <f>[7]Abril!$H$26</f>
        <v>*</v>
      </c>
      <c r="X11" s="11">
        <f>[7]Abril!$H$27</f>
        <v>8.2799999999999994</v>
      </c>
      <c r="Y11" s="11">
        <f>[7]Abril!$H$28</f>
        <v>10.44</v>
      </c>
      <c r="Z11" s="11">
        <f>[7]Abril!$H$29</f>
        <v>13.68</v>
      </c>
      <c r="AA11" s="11">
        <f>[7]Abril!$H$30</f>
        <v>9.7200000000000006</v>
      </c>
      <c r="AB11" s="11">
        <f>[7]Abril!$H$31</f>
        <v>14.04</v>
      </c>
      <c r="AC11" s="11">
        <f>[7]Abril!$H$32</f>
        <v>15.48</v>
      </c>
      <c r="AD11" s="11">
        <f>[7]Abril!$H$33</f>
        <v>15.48</v>
      </c>
      <c r="AE11" s="11">
        <f>[7]Abril!$H$34</f>
        <v>12.96</v>
      </c>
      <c r="AF11" s="15">
        <f>MAX(B11:AE11)</f>
        <v>23.400000000000002</v>
      </c>
      <c r="AG11" s="123">
        <f>AVERAGE(B11:AE11)</f>
        <v>12.686896551724141</v>
      </c>
    </row>
    <row r="12" spans="1:33" x14ac:dyDescent="0.2">
      <c r="A12" s="58" t="s">
        <v>41</v>
      </c>
      <c r="B12" s="11">
        <f>[8]Abril!$H$5</f>
        <v>20.16</v>
      </c>
      <c r="C12" s="11">
        <f>[8]Abril!$H$6</f>
        <v>9.3600000000000012</v>
      </c>
      <c r="D12" s="11">
        <f>[8]Abril!$H$7</f>
        <v>17.64</v>
      </c>
      <c r="E12" s="11">
        <f>[8]Abril!$H$8</f>
        <v>16.920000000000002</v>
      </c>
      <c r="F12" s="11">
        <f>[8]Abril!$H$9</f>
        <v>22.68</v>
      </c>
      <c r="G12" s="11">
        <f>[8]Abril!$H$10</f>
        <v>15.840000000000002</v>
      </c>
      <c r="H12" s="11">
        <f>[8]Abril!$H$11</f>
        <v>13.68</v>
      </c>
      <c r="I12" s="11">
        <f>[8]Abril!$H$12</f>
        <v>10.08</v>
      </c>
      <c r="J12" s="11">
        <f>[8]Abril!$H$13</f>
        <v>5.4</v>
      </c>
      <c r="K12" s="11">
        <f>[8]Abril!$H$14</f>
        <v>10.44</v>
      </c>
      <c r="L12" s="11">
        <f>[8]Abril!$H$15</f>
        <v>6.48</v>
      </c>
      <c r="M12" s="11">
        <f>[8]Abril!$H$16</f>
        <v>6.48</v>
      </c>
      <c r="N12" s="11">
        <f>[8]Abril!$H$17</f>
        <v>6.12</v>
      </c>
      <c r="O12" s="11">
        <f>[8]Abril!$H$18</f>
        <v>22.68</v>
      </c>
      <c r="P12" s="11">
        <f>[8]Abril!$H$19</f>
        <v>10.44</v>
      </c>
      <c r="Q12" s="11">
        <f>[8]Abril!$H$20</f>
        <v>11.520000000000001</v>
      </c>
      <c r="R12" s="11">
        <f>[8]Abril!$H$21</f>
        <v>7.5600000000000005</v>
      </c>
      <c r="S12" s="11">
        <f>[8]Abril!$H$22</f>
        <v>7.2</v>
      </c>
      <c r="T12" s="11">
        <f>[8]Abril!$H$23</f>
        <v>11.520000000000001</v>
      </c>
      <c r="U12" s="11">
        <f>[8]Abril!$H$24</f>
        <v>13.68</v>
      </c>
      <c r="V12" s="11">
        <f>[8]Abril!$H$25</f>
        <v>17.28</v>
      </c>
      <c r="W12" s="11">
        <f>[8]Abril!$H$26</f>
        <v>14.04</v>
      </c>
      <c r="X12" s="11">
        <f>[8]Abril!$H$27</f>
        <v>7.9200000000000008</v>
      </c>
      <c r="Y12" s="11">
        <f>[8]Abril!$H$28</f>
        <v>10.08</v>
      </c>
      <c r="Z12" s="11">
        <f>[8]Abril!$H$29</f>
        <v>10.44</v>
      </c>
      <c r="AA12" s="11">
        <f>[8]Abril!$H$30</f>
        <v>9</v>
      </c>
      <c r="AB12" s="11">
        <f>[8]Abril!$H$31</f>
        <v>11.16</v>
      </c>
      <c r="AC12" s="11">
        <f>[8]Abril!$H$32</f>
        <v>10.8</v>
      </c>
      <c r="AD12" s="11">
        <f>[8]Abril!$H$33</f>
        <v>9</v>
      </c>
      <c r="AE12" s="11">
        <f>[8]Abril!$H$34</f>
        <v>8.2799999999999994</v>
      </c>
      <c r="AF12" s="15">
        <f>MAX(B12:AE12)</f>
        <v>22.68</v>
      </c>
      <c r="AG12" s="123">
        <f>AVERAGE(B12:AE12)</f>
        <v>11.796000000000001</v>
      </c>
    </row>
    <row r="13" spans="1:33" x14ac:dyDescent="0.2">
      <c r="A13" s="58" t="s">
        <v>114</v>
      </c>
      <c r="B13" s="11" t="str">
        <f>[9]Abril!$H$5</f>
        <v>*</v>
      </c>
      <c r="C13" s="11" t="str">
        <f>[9]Abril!$H$6</f>
        <v>*</v>
      </c>
      <c r="D13" s="11" t="str">
        <f>[9]Abril!$H$7</f>
        <v>*</v>
      </c>
      <c r="E13" s="11" t="str">
        <f>[9]Abril!$H$8</f>
        <v>*</v>
      </c>
      <c r="F13" s="11" t="str">
        <f>[9]Abril!$H$9</f>
        <v>*</v>
      </c>
      <c r="G13" s="11" t="str">
        <f>[9]Abril!$H$10</f>
        <v>*</v>
      </c>
      <c r="H13" s="11" t="str">
        <f>[9]Abril!$H$11</f>
        <v>*</v>
      </c>
      <c r="I13" s="11" t="str">
        <f>[9]Abril!$H$12</f>
        <v>*</v>
      </c>
      <c r="J13" s="11" t="str">
        <f>[9]Abril!$H$13</f>
        <v>*</v>
      </c>
      <c r="K13" s="11" t="str">
        <f>[9]Abril!$H$14</f>
        <v>*</v>
      </c>
      <c r="L13" s="11" t="str">
        <f>[9]Abril!$H$15</f>
        <v>*</v>
      </c>
      <c r="M13" s="11" t="str">
        <f>[9]Abril!$H$16</f>
        <v>*</v>
      </c>
      <c r="N13" s="11" t="str">
        <f>[9]Abril!$H$17</f>
        <v>*</v>
      </c>
      <c r="O13" s="11" t="str">
        <f>[9]Abril!$H$18</f>
        <v>*</v>
      </c>
      <c r="P13" s="11" t="str">
        <f>[9]Abril!$H$19</f>
        <v>*</v>
      </c>
      <c r="Q13" s="11" t="str">
        <f>[9]Abril!$H$20</f>
        <v>*</v>
      </c>
      <c r="R13" s="11" t="str">
        <f>[9]Abril!$H$21</f>
        <v>*</v>
      </c>
      <c r="S13" s="11" t="str">
        <f>[9]Abril!$H$22</f>
        <v>*</v>
      </c>
      <c r="T13" s="11" t="str">
        <f>[9]Abril!$H$23</f>
        <v>*</v>
      </c>
      <c r="U13" s="11" t="str">
        <f>[9]Abril!$H$24</f>
        <v>*</v>
      </c>
      <c r="V13" s="11" t="str">
        <f>[9]Abril!$H$25</f>
        <v>*</v>
      </c>
      <c r="W13" s="11" t="str">
        <f>[9]Abril!$H$26</f>
        <v>*</v>
      </c>
      <c r="X13" s="11" t="str">
        <f>[9]Abril!$H$27</f>
        <v>*</v>
      </c>
      <c r="Y13" s="11" t="str">
        <f>[9]Abril!$H$28</f>
        <v>*</v>
      </c>
      <c r="Z13" s="11" t="str">
        <f>[9]Abril!$H$29</f>
        <v>*</v>
      </c>
      <c r="AA13" s="11" t="str">
        <f>[9]Abril!$H$30</f>
        <v>*</v>
      </c>
      <c r="AB13" s="11" t="str">
        <f>[9]Abril!$H$31</f>
        <v>*</v>
      </c>
      <c r="AC13" s="11" t="str">
        <f>[9]Abril!$H$32</f>
        <v>*</v>
      </c>
      <c r="AD13" s="11" t="str">
        <f>[9]Abril!$H$33</f>
        <v>*</v>
      </c>
      <c r="AE13" s="11" t="str">
        <f>[9]Abril!$H$34</f>
        <v>*</v>
      </c>
      <c r="AF13" s="97" t="s">
        <v>226</v>
      </c>
      <c r="AG13" s="115" t="s">
        <v>226</v>
      </c>
    </row>
    <row r="14" spans="1:33" x14ac:dyDescent="0.2">
      <c r="A14" s="58" t="s">
        <v>118</v>
      </c>
      <c r="B14" s="11" t="str">
        <f>[10]Abril!$H$5</f>
        <v>*</v>
      </c>
      <c r="C14" s="11" t="str">
        <f>[10]Abril!$H$6</f>
        <v>*</v>
      </c>
      <c r="D14" s="11" t="str">
        <f>[10]Abril!$H$7</f>
        <v>*</v>
      </c>
      <c r="E14" s="11" t="str">
        <f>[10]Abril!$H$8</f>
        <v>*</v>
      </c>
      <c r="F14" s="11" t="str">
        <f>[10]Abril!$H$9</f>
        <v>*</v>
      </c>
      <c r="G14" s="11" t="str">
        <f>[10]Abril!$H$10</f>
        <v>*</v>
      </c>
      <c r="H14" s="11" t="str">
        <f>[10]Abril!$H$11</f>
        <v>*</v>
      </c>
      <c r="I14" s="11" t="str">
        <f>[10]Abril!$H$12</f>
        <v>*</v>
      </c>
      <c r="J14" s="11" t="str">
        <f>[10]Abril!$H$13</f>
        <v>*</v>
      </c>
      <c r="K14" s="11" t="str">
        <f>[10]Abril!$H$14</f>
        <v>*</v>
      </c>
      <c r="L14" s="11" t="str">
        <f>[10]Abril!$H$15</f>
        <v>*</v>
      </c>
      <c r="M14" s="11" t="str">
        <f>[10]Abril!$H$16</f>
        <v>*</v>
      </c>
      <c r="N14" s="11" t="str">
        <f>[10]Abril!$H$17</f>
        <v>*</v>
      </c>
      <c r="O14" s="11" t="str">
        <f>[10]Abril!$H$18</f>
        <v>*</v>
      </c>
      <c r="P14" s="11" t="str">
        <f>[10]Abril!$H$19</f>
        <v>*</v>
      </c>
      <c r="Q14" s="11" t="str">
        <f>[10]Abril!$H$20</f>
        <v>*</v>
      </c>
      <c r="R14" s="11" t="str">
        <f>[10]Abril!$H$21</f>
        <v>*</v>
      </c>
      <c r="S14" s="11" t="str">
        <f>[10]Abril!$H$22</f>
        <v>*</v>
      </c>
      <c r="T14" s="11" t="str">
        <f>[10]Abril!$H$23</f>
        <v>*</v>
      </c>
      <c r="U14" s="11" t="str">
        <f>[10]Abril!$H$24</f>
        <v>*</v>
      </c>
      <c r="V14" s="11" t="str">
        <f>[10]Abril!$H$25</f>
        <v>*</v>
      </c>
      <c r="W14" s="11" t="str">
        <f>[10]Abril!$H$26</f>
        <v>*</v>
      </c>
      <c r="X14" s="11" t="str">
        <f>[10]Abril!$H$27</f>
        <v>*</v>
      </c>
      <c r="Y14" s="11" t="str">
        <f>[10]Abril!$H$28</f>
        <v>*</v>
      </c>
      <c r="Z14" s="11" t="str">
        <f>[10]Abril!$H$29</f>
        <v>*</v>
      </c>
      <c r="AA14" s="11" t="str">
        <f>[10]Abril!$H$30</f>
        <v>*</v>
      </c>
      <c r="AB14" s="11" t="str">
        <f>[10]Abril!$H$31</f>
        <v>*</v>
      </c>
      <c r="AC14" s="11" t="str">
        <f>[10]Abril!$H$32</f>
        <v>*</v>
      </c>
      <c r="AD14" s="11" t="str">
        <f>[10]Abril!$H$33</f>
        <v>*</v>
      </c>
      <c r="AE14" s="11" t="str">
        <f>[10]Abril!$H$34</f>
        <v>*</v>
      </c>
      <c r="AF14" s="93" t="s">
        <v>226</v>
      </c>
      <c r="AG14" s="115" t="s">
        <v>226</v>
      </c>
    </row>
    <row r="15" spans="1:33" x14ac:dyDescent="0.2">
      <c r="A15" s="58" t="s">
        <v>121</v>
      </c>
      <c r="B15" s="11">
        <f>[11]Abril!$H$5</f>
        <v>12.96</v>
      </c>
      <c r="C15" s="11">
        <f>[11]Abril!$H$6</f>
        <v>13.68</v>
      </c>
      <c r="D15" s="11">
        <f>[11]Abril!$H$7</f>
        <v>12.96</v>
      </c>
      <c r="E15" s="11">
        <f>[11]Abril!$H$8</f>
        <v>22.68</v>
      </c>
      <c r="F15" s="11">
        <f>[11]Abril!$H$9</f>
        <v>24.840000000000003</v>
      </c>
      <c r="G15" s="11">
        <f>[11]Abril!$H$10</f>
        <v>13.68</v>
      </c>
      <c r="H15" s="11">
        <f>[11]Abril!$H$11</f>
        <v>15.120000000000001</v>
      </c>
      <c r="I15" s="11">
        <f>[11]Abril!$H$12</f>
        <v>10.08</v>
      </c>
      <c r="J15" s="11">
        <f>[11]Abril!$H$13</f>
        <v>11.16</v>
      </c>
      <c r="K15" s="11">
        <f>[11]Abril!$H$14</f>
        <v>20.52</v>
      </c>
      <c r="L15" s="11">
        <f>[11]Abril!$H$15</f>
        <v>12.24</v>
      </c>
      <c r="M15" s="11">
        <f>[11]Abril!$H$16</f>
        <v>10.44</v>
      </c>
      <c r="N15" s="11">
        <f>[11]Abril!$H$17</f>
        <v>11.520000000000001</v>
      </c>
      <c r="O15" s="11">
        <f>[11]Abril!$H$18</f>
        <v>9.3600000000000012</v>
      </c>
      <c r="P15" s="11">
        <f>[11]Abril!$H$19</f>
        <v>12.6</v>
      </c>
      <c r="Q15" s="11">
        <f>[11]Abril!$H$20</f>
        <v>18.720000000000002</v>
      </c>
      <c r="R15" s="11">
        <f>[11]Abril!$H$21</f>
        <v>7.5600000000000005</v>
      </c>
      <c r="S15" s="11">
        <f>[11]Abril!$H$22</f>
        <v>6.12</v>
      </c>
      <c r="T15" s="11">
        <f>[11]Abril!$H$23</f>
        <v>13.68</v>
      </c>
      <c r="U15" s="11">
        <f>[11]Abril!$H$24</f>
        <v>23.400000000000002</v>
      </c>
      <c r="V15" s="11">
        <f>[11]Abril!$H$25</f>
        <v>9</v>
      </c>
      <c r="W15" s="11">
        <f>[11]Abril!$H$26</f>
        <v>15.48</v>
      </c>
      <c r="X15" s="11">
        <f>[11]Abril!$H$27</f>
        <v>13.68</v>
      </c>
      <c r="Y15" s="11">
        <f>[11]Abril!$H$28</f>
        <v>13.68</v>
      </c>
      <c r="Z15" s="11">
        <f>[11]Abril!$H$29</f>
        <v>19.079999999999998</v>
      </c>
      <c r="AA15" s="11">
        <f>[11]Abril!$H$30</f>
        <v>13.32</v>
      </c>
      <c r="AB15" s="11">
        <f>[11]Abril!$H$31</f>
        <v>10.8</v>
      </c>
      <c r="AC15" s="11">
        <f>[11]Abril!$H$32</f>
        <v>13.68</v>
      </c>
      <c r="AD15" s="11">
        <f>[11]Abril!$H$33</f>
        <v>6.84</v>
      </c>
      <c r="AE15" s="11">
        <f>[11]Abril!$H$34</f>
        <v>15.120000000000001</v>
      </c>
      <c r="AF15" s="15">
        <f>MAX(B15:AE15)</f>
        <v>24.840000000000003</v>
      </c>
      <c r="AG15" s="123">
        <f>AVERAGE(B15:AE15)</f>
        <v>13.800000000000002</v>
      </c>
    </row>
    <row r="16" spans="1:33" x14ac:dyDescent="0.2">
      <c r="A16" s="58" t="s">
        <v>168</v>
      </c>
      <c r="B16" s="11" t="str">
        <f>[12]Abril!$H$5</f>
        <v>*</v>
      </c>
      <c r="C16" s="11" t="str">
        <f>[12]Abril!$H$6</f>
        <v>*</v>
      </c>
      <c r="D16" s="11" t="str">
        <f>[12]Abril!$H$7</f>
        <v>*</v>
      </c>
      <c r="E16" s="11" t="str">
        <f>[12]Abril!$H$8</f>
        <v>*</v>
      </c>
      <c r="F16" s="11" t="str">
        <f>[12]Abril!$H$9</f>
        <v>*</v>
      </c>
      <c r="G16" s="11" t="str">
        <f>[12]Abril!$H$10</f>
        <v>*</v>
      </c>
      <c r="H16" s="11" t="str">
        <f>[12]Abril!$H$11</f>
        <v>*</v>
      </c>
      <c r="I16" s="11" t="str">
        <f>[12]Abril!$H$12</f>
        <v>*</v>
      </c>
      <c r="J16" s="11" t="str">
        <f>[12]Abril!$H$13</f>
        <v>*</v>
      </c>
      <c r="K16" s="11" t="str">
        <f>[12]Abril!$H$14</f>
        <v>*</v>
      </c>
      <c r="L16" s="11" t="str">
        <f>[12]Abril!$H$15</f>
        <v>*</v>
      </c>
      <c r="M16" s="11" t="str">
        <f>[12]Abril!$H$16</f>
        <v>*</v>
      </c>
      <c r="N16" s="11" t="str">
        <f>[12]Abril!$H$17</f>
        <v>*</v>
      </c>
      <c r="O16" s="11" t="str">
        <f>[12]Abril!$H$18</f>
        <v>*</v>
      </c>
      <c r="P16" s="11" t="str">
        <f>[12]Abril!$H$19</f>
        <v>*</v>
      </c>
      <c r="Q16" s="11" t="str">
        <f>[12]Abril!$H$20</f>
        <v>*</v>
      </c>
      <c r="R16" s="11" t="str">
        <f>[12]Abril!$H$21</f>
        <v>*</v>
      </c>
      <c r="S16" s="11" t="str">
        <f>[12]Abril!$H$22</f>
        <v>*</v>
      </c>
      <c r="T16" s="11" t="str">
        <f>[12]Abril!$H$23</f>
        <v>*</v>
      </c>
      <c r="U16" s="11" t="str">
        <f>[12]Abril!$H$24</f>
        <v>*</v>
      </c>
      <c r="V16" s="11" t="str">
        <f>[12]Abril!$H$25</f>
        <v>*</v>
      </c>
      <c r="W16" s="11" t="str">
        <f>[12]Abril!$H$26</f>
        <v>*</v>
      </c>
      <c r="X16" s="11" t="str">
        <f>[12]Abril!$H$27</f>
        <v>*</v>
      </c>
      <c r="Y16" s="11" t="str">
        <f>[12]Abril!$H$28</f>
        <v>*</v>
      </c>
      <c r="Z16" s="11" t="str">
        <f>[12]Abril!$H$29</f>
        <v>*</v>
      </c>
      <c r="AA16" s="11" t="str">
        <f>[12]Abril!$H$30</f>
        <v>*</v>
      </c>
      <c r="AB16" s="11" t="str">
        <f>[12]Abril!$H$31</f>
        <v>*</v>
      </c>
      <c r="AC16" s="11" t="str">
        <f>[12]Abril!$H$32</f>
        <v>*</v>
      </c>
      <c r="AD16" s="11" t="str">
        <f>[12]Abril!$H$33</f>
        <v>*</v>
      </c>
      <c r="AE16" s="11" t="str">
        <f>[12]Abril!$H$34</f>
        <v>*</v>
      </c>
      <c r="AF16" s="15" t="s">
        <v>226</v>
      </c>
      <c r="AG16" s="123" t="s">
        <v>226</v>
      </c>
    </row>
    <row r="17" spans="1:37" x14ac:dyDescent="0.2">
      <c r="A17" s="58" t="s">
        <v>2</v>
      </c>
      <c r="B17" s="11">
        <f>[13]Abril!$H$5</f>
        <v>13.32</v>
      </c>
      <c r="C17" s="11">
        <f>[13]Abril!$H$6</f>
        <v>17.28</v>
      </c>
      <c r="D17" s="11">
        <f>[13]Abril!$H$7</f>
        <v>13.68</v>
      </c>
      <c r="E17" s="11">
        <f>[13]Abril!$H$8</f>
        <v>15.48</v>
      </c>
      <c r="F17" s="11">
        <f>[13]Abril!$H$9</f>
        <v>21.240000000000002</v>
      </c>
      <c r="G17" s="11">
        <f>[13]Abril!$H$10</f>
        <v>16.920000000000002</v>
      </c>
      <c r="H17" s="11">
        <f>[13]Abril!$H$11</f>
        <v>14.76</v>
      </c>
      <c r="I17" s="11">
        <f>[13]Abril!$H$12</f>
        <v>15.48</v>
      </c>
      <c r="J17" s="11">
        <f>[13]Abril!$H$13</f>
        <v>14.4</v>
      </c>
      <c r="K17" s="11">
        <f>[13]Abril!$H$14</f>
        <v>23.759999999999998</v>
      </c>
      <c r="L17" s="11">
        <f>[13]Abril!$H$15</f>
        <v>19.079999999999998</v>
      </c>
      <c r="M17" s="11">
        <f>[13]Abril!$H$16</f>
        <v>15.840000000000002</v>
      </c>
      <c r="N17" s="11">
        <f>[13]Abril!$H$17</f>
        <v>11.16</v>
      </c>
      <c r="O17" s="11">
        <f>[13]Abril!$H$18</f>
        <v>11.520000000000001</v>
      </c>
      <c r="P17" s="11">
        <f>[13]Abril!$H$19</f>
        <v>12.96</v>
      </c>
      <c r="Q17" s="11">
        <f>[13]Abril!$H$20</f>
        <v>10.8</v>
      </c>
      <c r="R17" s="11">
        <f>[13]Abril!$H$21</f>
        <v>14.04</v>
      </c>
      <c r="S17" s="11">
        <f>[13]Abril!$H$22</f>
        <v>16.920000000000002</v>
      </c>
      <c r="T17" s="11">
        <f>[13]Abril!$H$23</f>
        <v>13.68</v>
      </c>
      <c r="U17" s="11">
        <f>[13]Abril!$H$24</f>
        <v>14.4</v>
      </c>
      <c r="V17" s="11">
        <f>[13]Abril!$H$25</f>
        <v>16.559999999999999</v>
      </c>
      <c r="W17" s="11">
        <f>[13]Abril!$H$26</f>
        <v>20.88</v>
      </c>
      <c r="X17" s="11">
        <f>[13]Abril!$H$27</f>
        <v>9</v>
      </c>
      <c r="Y17" s="11">
        <f>[13]Abril!$H$28</f>
        <v>13.68</v>
      </c>
      <c r="Z17" s="11">
        <f>[13]Abril!$H$29</f>
        <v>16.2</v>
      </c>
      <c r="AA17" s="11">
        <f>[13]Abril!$H$30</f>
        <v>12.6</v>
      </c>
      <c r="AB17" s="11">
        <f>[13]Abril!$H$31</f>
        <v>16.559999999999999</v>
      </c>
      <c r="AC17" s="11">
        <f>[13]Abril!$H$32</f>
        <v>12.6</v>
      </c>
      <c r="AD17" s="11">
        <f>[13]Abril!$H$33</f>
        <v>9</v>
      </c>
      <c r="AE17" s="11">
        <f>[13]Abril!$H$34</f>
        <v>18.36</v>
      </c>
      <c r="AF17" s="15">
        <f t="shared" ref="AF17:AF49" si="1">MAX(B17:AE17)</f>
        <v>23.759999999999998</v>
      </c>
      <c r="AG17" s="123">
        <f t="shared" ref="AG17:AG49" si="2">AVERAGE(B17:AE17)</f>
        <v>15.072000000000003</v>
      </c>
      <c r="AI17" s="12" t="s">
        <v>47</v>
      </c>
    </row>
    <row r="18" spans="1:37" x14ac:dyDescent="0.2">
      <c r="A18" s="58" t="s">
        <v>3</v>
      </c>
      <c r="B18" s="11">
        <f>[14]Abril!$H$5</f>
        <v>13.32</v>
      </c>
      <c r="C18" s="11">
        <f>[14]Abril!$H$6</f>
        <v>8.2799999999999994</v>
      </c>
      <c r="D18" s="11">
        <f>[14]Abril!$H$7</f>
        <v>16.920000000000002</v>
      </c>
      <c r="E18" s="11">
        <f>[14]Abril!$H$8</f>
        <v>11.879999999999999</v>
      </c>
      <c r="F18" s="11">
        <f>[14]Abril!$H$9</f>
        <v>16.920000000000002</v>
      </c>
      <c r="G18" s="11">
        <f>[14]Abril!$H$10</f>
        <v>11.520000000000001</v>
      </c>
      <c r="H18" s="11">
        <f>[14]Abril!$H$11</f>
        <v>13.68</v>
      </c>
      <c r="I18" s="11">
        <f>[14]Abril!$H$12</f>
        <v>7.5600000000000005</v>
      </c>
      <c r="J18" s="11">
        <f>[14]Abril!$H$13</f>
        <v>8.2799999999999994</v>
      </c>
      <c r="K18" s="11">
        <f>[14]Abril!$H$14</f>
        <v>12.24</v>
      </c>
      <c r="L18" s="11">
        <f>[14]Abril!$H$15</f>
        <v>7.2</v>
      </c>
      <c r="M18" s="11">
        <f>[14]Abril!$H$16</f>
        <v>12.24</v>
      </c>
      <c r="N18" s="11">
        <f>[14]Abril!$H$17</f>
        <v>9.3600000000000012</v>
      </c>
      <c r="O18" s="11">
        <f>[14]Abril!$H$18</f>
        <v>10.08</v>
      </c>
      <c r="P18" s="11">
        <f>[14]Abril!$H$19</f>
        <v>9.7200000000000006</v>
      </c>
      <c r="Q18" s="11">
        <f>[14]Abril!$H$20</f>
        <v>10.08</v>
      </c>
      <c r="R18" s="11">
        <f>[14]Abril!$H$21</f>
        <v>11.16</v>
      </c>
      <c r="S18" s="11">
        <f>[14]Abril!$H$22</f>
        <v>7.9200000000000008</v>
      </c>
      <c r="T18" s="11">
        <f>[14]Abril!$H$23</f>
        <v>7.9200000000000008</v>
      </c>
      <c r="U18" s="11">
        <f>[14]Abril!$H$24</f>
        <v>9</v>
      </c>
      <c r="V18" s="11">
        <f>[14]Abril!$H$25</f>
        <v>7.5600000000000005</v>
      </c>
      <c r="W18" s="11">
        <f>[14]Abril!$H$26</f>
        <v>12.96</v>
      </c>
      <c r="X18" s="11">
        <f>[14]Abril!$H$27</f>
        <v>5.4</v>
      </c>
      <c r="Y18" s="11">
        <f>[14]Abril!$H$28</f>
        <v>13.32</v>
      </c>
      <c r="Z18" s="11">
        <f>[14]Abril!$H$29</f>
        <v>12.6</v>
      </c>
      <c r="AA18" s="11">
        <f>[14]Abril!$H$30</f>
        <v>10.44</v>
      </c>
      <c r="AB18" s="11">
        <f>[14]Abril!$H$31</f>
        <v>12.24</v>
      </c>
      <c r="AC18" s="11">
        <f>[14]Abril!$H$32</f>
        <v>14.4</v>
      </c>
      <c r="AD18" s="11">
        <f>[14]Abril!$H$33</f>
        <v>7.9200000000000008</v>
      </c>
      <c r="AE18" s="11">
        <f>[14]Abril!$H$34</f>
        <v>20.16</v>
      </c>
      <c r="AF18" s="15">
        <f t="shared" si="1"/>
        <v>20.16</v>
      </c>
      <c r="AG18" s="123">
        <f t="shared" si="2"/>
        <v>11.076000000000002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[15]Abril!$H$5</f>
        <v>13.32</v>
      </c>
      <c r="C19" s="11">
        <f>[15]Abril!$H$6</f>
        <v>15.48</v>
      </c>
      <c r="D19" s="11">
        <f>[15]Abril!$H$7</f>
        <v>11.520000000000001</v>
      </c>
      <c r="E19" s="11">
        <f>[15]Abril!$H$8</f>
        <v>15.840000000000002</v>
      </c>
      <c r="F19" s="11">
        <f>[15]Abril!$H$9</f>
        <v>19.440000000000001</v>
      </c>
      <c r="G19" s="11">
        <f>[15]Abril!$H$10</f>
        <v>11.879999999999999</v>
      </c>
      <c r="H19" s="11">
        <f>[15]Abril!$H$11</f>
        <v>10.44</v>
      </c>
      <c r="I19" s="11">
        <f>[15]Abril!$H$12</f>
        <v>13.68</v>
      </c>
      <c r="J19" s="11">
        <f>[15]Abril!$H$13</f>
        <v>11.879999999999999</v>
      </c>
      <c r="K19" s="11">
        <f>[15]Abril!$H$14</f>
        <v>12.24</v>
      </c>
      <c r="L19" s="11">
        <f>[15]Abril!$H$15</f>
        <v>12.96</v>
      </c>
      <c r="M19" s="11">
        <f>[15]Abril!$H$16</f>
        <v>16.920000000000002</v>
      </c>
      <c r="N19" s="11">
        <f>[15]Abril!$H$17</f>
        <v>11.879999999999999</v>
      </c>
      <c r="O19" s="11">
        <f>[15]Abril!$H$18</f>
        <v>13.32</v>
      </c>
      <c r="P19" s="11">
        <f>[15]Abril!$H$19</f>
        <v>11.879999999999999</v>
      </c>
      <c r="Q19" s="11">
        <f>[15]Abril!$H$20</f>
        <v>13.32</v>
      </c>
      <c r="R19" s="11">
        <f>[15]Abril!$H$21</f>
        <v>9.3600000000000012</v>
      </c>
      <c r="S19" s="11">
        <f>[15]Abril!$H$22</f>
        <v>12.24</v>
      </c>
      <c r="T19" s="11">
        <f>[15]Abril!$H$23</f>
        <v>13.32</v>
      </c>
      <c r="U19" s="11">
        <f>[15]Abril!$H$24</f>
        <v>11.16</v>
      </c>
      <c r="V19" s="11">
        <f>[15]Abril!$H$25</f>
        <v>15.48</v>
      </c>
      <c r="W19" s="11">
        <f>[15]Abril!$H$26</f>
        <v>11.16</v>
      </c>
      <c r="X19" s="11">
        <f>[15]Abril!$H$27</f>
        <v>9</v>
      </c>
      <c r="Y19" s="11">
        <f>[15]Abril!$H$28</f>
        <v>16.559999999999999</v>
      </c>
      <c r="Z19" s="11">
        <f>[15]Abril!$H$29</f>
        <v>12.6</v>
      </c>
      <c r="AA19" s="11">
        <f>[15]Abril!$H$30</f>
        <v>13.32</v>
      </c>
      <c r="AB19" s="11">
        <f>[15]Abril!$H$31</f>
        <v>14.76</v>
      </c>
      <c r="AC19" s="11">
        <f>[15]Abril!$H$32</f>
        <v>17.64</v>
      </c>
      <c r="AD19" s="11">
        <f>[15]Abril!$H$33</f>
        <v>8.2799999999999994</v>
      </c>
      <c r="AE19" s="11">
        <f>[15]Abril!$H$34</f>
        <v>13.32</v>
      </c>
      <c r="AF19" s="15">
        <f t="shared" si="1"/>
        <v>19.440000000000001</v>
      </c>
      <c r="AG19" s="123">
        <f t="shared" si="2"/>
        <v>13.140000000000002</v>
      </c>
      <c r="AI19" t="s">
        <v>47</v>
      </c>
    </row>
    <row r="20" spans="1:37" x14ac:dyDescent="0.2">
      <c r="A20" s="58" t="s">
        <v>5</v>
      </c>
      <c r="B20" s="11">
        <f>[16]Abril!$H$5</f>
        <v>16.2</v>
      </c>
      <c r="C20" s="11">
        <f>[16]Abril!$H$6</f>
        <v>11.879999999999999</v>
      </c>
      <c r="D20" s="11">
        <f>[16]Abril!$H$7</f>
        <v>10.44</v>
      </c>
      <c r="E20" s="11">
        <f>[16]Abril!$H$8</f>
        <v>9.3600000000000012</v>
      </c>
      <c r="F20" s="11">
        <f>[16]Abril!$H$9</f>
        <v>30.240000000000002</v>
      </c>
      <c r="G20" s="11">
        <f>[16]Abril!$H$10</f>
        <v>20.88</v>
      </c>
      <c r="H20" s="11">
        <f>[16]Abril!$H$11</f>
        <v>2.16</v>
      </c>
      <c r="I20" s="11">
        <f>[16]Abril!$H$12</f>
        <v>1.8</v>
      </c>
      <c r="J20" s="11">
        <f>[16]Abril!$H$13</f>
        <v>0.72000000000000008</v>
      </c>
      <c r="K20" s="11">
        <f>[16]Abril!$H$14</f>
        <v>0</v>
      </c>
      <c r="L20" s="11">
        <f>[16]Abril!$H$15</f>
        <v>9.7200000000000006</v>
      </c>
      <c r="M20" s="11">
        <f>[16]Abril!$H$16</f>
        <v>0.36000000000000004</v>
      </c>
      <c r="N20" s="11">
        <f>[16]Abril!$H$17</f>
        <v>0</v>
      </c>
      <c r="O20" s="11">
        <f>[16]Abril!$H$18</f>
        <v>3.24</v>
      </c>
      <c r="P20" s="11">
        <f>[16]Abril!$H$19</f>
        <v>1.4400000000000002</v>
      </c>
      <c r="Q20" s="11">
        <f>[16]Abril!$H$20</f>
        <v>9</v>
      </c>
      <c r="R20" s="11">
        <f>[16]Abril!$H$21</f>
        <v>0</v>
      </c>
      <c r="S20" s="11">
        <f>[16]Abril!$H$22</f>
        <v>0</v>
      </c>
      <c r="T20" s="11">
        <f>[16]Abril!$H$23</f>
        <v>0</v>
      </c>
      <c r="U20" s="11">
        <f>[16]Abril!$H$24</f>
        <v>5.4</v>
      </c>
      <c r="V20" s="11">
        <f>[16]Abril!$H$25</f>
        <v>19.440000000000001</v>
      </c>
      <c r="W20" s="11">
        <f>[16]Abril!$H$26</f>
        <v>18.720000000000002</v>
      </c>
      <c r="X20" s="11">
        <f>[16]Abril!$H$27</f>
        <v>9.3600000000000012</v>
      </c>
      <c r="Y20" s="11">
        <f>[16]Abril!$H$28</f>
        <v>2.52</v>
      </c>
      <c r="Z20" s="11">
        <f>[16]Abril!$H$29</f>
        <v>2.8800000000000003</v>
      </c>
      <c r="AA20" s="11">
        <f>[16]Abril!$H$30</f>
        <v>1.08</v>
      </c>
      <c r="AB20" s="11">
        <f>[16]Abril!$H$31</f>
        <v>5.4</v>
      </c>
      <c r="AC20" s="11">
        <f>[16]Abril!$H$32</f>
        <v>3.6</v>
      </c>
      <c r="AD20" s="11">
        <f>[16]Abril!$H$33</f>
        <v>1.4400000000000002</v>
      </c>
      <c r="AE20" s="11">
        <f>[16]Abril!$H$34</f>
        <v>6.48</v>
      </c>
      <c r="AF20" s="15">
        <f t="shared" si="1"/>
        <v>30.240000000000002</v>
      </c>
      <c r="AG20" s="123">
        <f t="shared" si="2"/>
        <v>6.7919999999999998</v>
      </c>
      <c r="AH20" s="12" t="s">
        <v>47</v>
      </c>
      <c r="AJ20" t="s">
        <v>47</v>
      </c>
    </row>
    <row r="21" spans="1:37" x14ac:dyDescent="0.2">
      <c r="A21" s="58" t="s">
        <v>43</v>
      </c>
      <c r="B21" s="11">
        <f>[17]Abril!$H$5</f>
        <v>17.64</v>
      </c>
      <c r="C21" s="11">
        <f>[17]Abril!$H$6</f>
        <v>22.32</v>
      </c>
      <c r="D21" s="11">
        <f>[17]Abril!$H$7</f>
        <v>25.2</v>
      </c>
      <c r="E21" s="11">
        <f>[17]Abril!$H$8</f>
        <v>18.720000000000002</v>
      </c>
      <c r="F21" s="11">
        <f>[17]Abril!$H$9</f>
        <v>26.28</v>
      </c>
      <c r="G21" s="11">
        <f>[17]Abril!$H$10</f>
        <v>20.88</v>
      </c>
      <c r="H21" s="11">
        <f>[17]Abril!$H$11</f>
        <v>19.440000000000001</v>
      </c>
      <c r="I21" s="11">
        <f>[17]Abril!$H$12</f>
        <v>15.120000000000001</v>
      </c>
      <c r="J21" s="11">
        <f>[17]Abril!$H$13</f>
        <v>15.840000000000002</v>
      </c>
      <c r="K21" s="11">
        <f>[17]Abril!$H$14</f>
        <v>18.36</v>
      </c>
      <c r="L21" s="11">
        <f>[17]Abril!$H$15</f>
        <v>17.64</v>
      </c>
      <c r="M21" s="11">
        <f>[17]Abril!$H$16</f>
        <v>16.920000000000002</v>
      </c>
      <c r="N21" s="11">
        <f>[17]Abril!$H$17</f>
        <v>22.68</v>
      </c>
      <c r="O21" s="11">
        <f>[17]Abril!$H$18</f>
        <v>21.96</v>
      </c>
      <c r="P21" s="11">
        <f>[17]Abril!$H$19</f>
        <v>22.32</v>
      </c>
      <c r="Q21" s="11">
        <f>[17]Abril!$H$20</f>
        <v>20.52</v>
      </c>
      <c r="R21" s="11">
        <f>[17]Abril!$H$21</f>
        <v>11.879999999999999</v>
      </c>
      <c r="S21" s="11">
        <f>[17]Abril!$H$22</f>
        <v>15.48</v>
      </c>
      <c r="T21" s="11">
        <f>[17]Abril!$H$23</f>
        <v>16.559999999999999</v>
      </c>
      <c r="U21" s="11">
        <f>[17]Abril!$H$24</f>
        <v>16.559999999999999</v>
      </c>
      <c r="V21" s="11">
        <f>[17]Abril!$H$25</f>
        <v>16.920000000000002</v>
      </c>
      <c r="W21" s="11">
        <f>[17]Abril!$H$26</f>
        <v>23.759999999999998</v>
      </c>
      <c r="X21" s="11">
        <f>[17]Abril!$H$27</f>
        <v>14.76</v>
      </c>
      <c r="Y21" s="11">
        <f>[17]Abril!$H$28</f>
        <v>13.32</v>
      </c>
      <c r="Z21" s="11">
        <f>[17]Abril!$H$29</f>
        <v>15.840000000000002</v>
      </c>
      <c r="AA21" s="11">
        <f>[17]Abril!$H$30</f>
        <v>17.28</v>
      </c>
      <c r="AB21" s="11">
        <f>[17]Abril!$H$31</f>
        <v>16.559999999999999</v>
      </c>
      <c r="AC21" s="11">
        <f>[17]Abril!$H$32</f>
        <v>21.6</v>
      </c>
      <c r="AD21" s="11">
        <f>[17]Abril!$H$33</f>
        <v>11.879999999999999</v>
      </c>
      <c r="AE21" s="11">
        <f>[17]Abril!$H$34</f>
        <v>18.36</v>
      </c>
      <c r="AF21" s="15">
        <f t="shared" si="1"/>
        <v>26.28</v>
      </c>
      <c r="AG21" s="123">
        <f t="shared" si="2"/>
        <v>18.419999999999998</v>
      </c>
    </row>
    <row r="22" spans="1:37" x14ac:dyDescent="0.2">
      <c r="A22" s="58" t="s">
        <v>6</v>
      </c>
      <c r="B22" s="11">
        <f>[18]Abril!$H$5</f>
        <v>6.12</v>
      </c>
      <c r="C22" s="11">
        <f>[18]Abril!$H$6</f>
        <v>12.96</v>
      </c>
      <c r="D22" s="11">
        <f>[18]Abril!$H$7</f>
        <v>12.6</v>
      </c>
      <c r="E22" s="11">
        <f>[18]Abril!$H$8</f>
        <v>12.24</v>
      </c>
      <c r="F22" s="11">
        <f>[18]Abril!$H$9</f>
        <v>19.079999999999998</v>
      </c>
      <c r="G22" s="11">
        <f>[18]Abril!$H$10</f>
        <v>15.840000000000002</v>
      </c>
      <c r="H22" s="11">
        <f>[18]Abril!$H$11</f>
        <v>12.24</v>
      </c>
      <c r="I22" s="11">
        <f>[18]Abril!$H$12</f>
        <v>6.48</v>
      </c>
      <c r="J22" s="11">
        <f>[18]Abril!$H$13</f>
        <v>10.8</v>
      </c>
      <c r="K22" s="11">
        <f>[18]Abril!$H$14</f>
        <v>10.44</v>
      </c>
      <c r="L22" s="11">
        <f>[18]Abril!$H$15</f>
        <v>7.9200000000000008</v>
      </c>
      <c r="M22" s="11">
        <f>[18]Abril!$H$16</f>
        <v>7.2</v>
      </c>
      <c r="N22" s="11">
        <f>[18]Abril!$H$17</f>
        <v>9</v>
      </c>
      <c r="O22" s="11">
        <f>[18]Abril!$H$18</f>
        <v>2.52</v>
      </c>
      <c r="P22" s="11">
        <f>[18]Abril!$H$19</f>
        <v>4.32</v>
      </c>
      <c r="Q22" s="11">
        <f>[18]Abril!$H$20</f>
        <v>4.6800000000000006</v>
      </c>
      <c r="R22" s="11">
        <f>[18]Abril!$H$21</f>
        <v>3.9600000000000004</v>
      </c>
      <c r="S22" s="11">
        <f>[18]Abril!$H$22</f>
        <v>7.2</v>
      </c>
      <c r="T22" s="11">
        <f>[18]Abril!$H$23</f>
        <v>8.2799999999999994</v>
      </c>
      <c r="U22" s="11">
        <f>[18]Abril!$H$24</f>
        <v>10.08</v>
      </c>
      <c r="V22" s="11">
        <f>[18]Abril!$H$25</f>
        <v>9.7200000000000006</v>
      </c>
      <c r="W22" s="11">
        <f>[18]Abril!$H$26</f>
        <v>8.64</v>
      </c>
      <c r="X22" s="11">
        <f>[18]Abril!$H$27</f>
        <v>4.6800000000000006</v>
      </c>
      <c r="Y22" s="11">
        <f>[18]Abril!$H$28</f>
        <v>7.9200000000000008</v>
      </c>
      <c r="Z22" s="11">
        <f>[18]Abril!$H$29</f>
        <v>6.84</v>
      </c>
      <c r="AA22" s="11">
        <f>[18]Abril!$H$30</f>
        <v>6.48</v>
      </c>
      <c r="AB22" s="11">
        <f>[18]Abril!$H$31</f>
        <v>11.520000000000001</v>
      </c>
      <c r="AC22" s="11">
        <f>[18]Abril!$H$32</f>
        <v>12.6</v>
      </c>
      <c r="AD22" s="11">
        <f>[18]Abril!$H$33</f>
        <v>4.6800000000000006</v>
      </c>
      <c r="AE22" s="11">
        <f>[18]Abril!$H$34</f>
        <v>10.44</v>
      </c>
      <c r="AF22" s="15">
        <f t="shared" si="1"/>
        <v>19.079999999999998</v>
      </c>
      <c r="AG22" s="123">
        <f t="shared" si="2"/>
        <v>8.9159999999999986</v>
      </c>
    </row>
    <row r="23" spans="1:37" x14ac:dyDescent="0.2">
      <c r="A23" s="58" t="s">
        <v>7</v>
      </c>
      <c r="B23" s="11">
        <f>[19]Abril!$H$5</f>
        <v>13.68</v>
      </c>
      <c r="C23" s="11">
        <f>[19]Abril!$H$6</f>
        <v>13.68</v>
      </c>
      <c r="D23" s="11">
        <f>[19]Abril!$H$7</f>
        <v>7.9200000000000008</v>
      </c>
      <c r="E23" s="11">
        <f>[19]Abril!$H$8</f>
        <v>15.48</v>
      </c>
      <c r="F23" s="11">
        <f>[19]Abril!$H$9</f>
        <v>21.96</v>
      </c>
      <c r="G23" s="11">
        <f>[19]Abril!$H$10</f>
        <v>14.4</v>
      </c>
      <c r="H23" s="11">
        <f>[19]Abril!$H$11</f>
        <v>10.08</v>
      </c>
      <c r="I23" s="11">
        <f>[19]Abril!$H$12</f>
        <v>11.520000000000001</v>
      </c>
      <c r="J23" s="11">
        <f>[19]Abril!$H$13</f>
        <v>11.16</v>
      </c>
      <c r="K23" s="11">
        <f>[19]Abril!$H$14</f>
        <v>16.2</v>
      </c>
      <c r="L23" s="11">
        <f>[19]Abril!$H$15</f>
        <v>10.08</v>
      </c>
      <c r="M23" s="11">
        <f>[19]Abril!$H$16</f>
        <v>10.44</v>
      </c>
      <c r="N23" s="11">
        <f>[19]Abril!$H$17</f>
        <v>9</v>
      </c>
      <c r="O23" s="11">
        <f>[19]Abril!$H$18</f>
        <v>9.7200000000000006</v>
      </c>
      <c r="P23" s="11">
        <f>[19]Abril!$H$19</f>
        <v>10.08</v>
      </c>
      <c r="Q23" s="11">
        <f>[19]Abril!$H$20</f>
        <v>10.8</v>
      </c>
      <c r="R23" s="11">
        <f>[19]Abril!$H$21</f>
        <v>9.7200000000000006</v>
      </c>
      <c r="S23" s="11">
        <f>[19]Abril!$H$22</f>
        <v>9.3600000000000012</v>
      </c>
      <c r="T23" s="11">
        <f>[19]Abril!$H$23</f>
        <v>11.16</v>
      </c>
      <c r="U23" s="11">
        <f>[19]Abril!$H$24</f>
        <v>15.840000000000002</v>
      </c>
      <c r="V23" s="11">
        <f>[19]Abril!$H$25</f>
        <v>16.559999999999999</v>
      </c>
      <c r="W23" s="11">
        <f>[19]Abril!$H$26</f>
        <v>15.840000000000002</v>
      </c>
      <c r="X23" s="11">
        <f>[19]Abril!$H$27</f>
        <v>9.7200000000000006</v>
      </c>
      <c r="Y23" s="11">
        <f>[19]Abril!$H$28</f>
        <v>11.879999999999999</v>
      </c>
      <c r="Z23" s="11">
        <f>[19]Abril!$H$29</f>
        <v>12.6</v>
      </c>
      <c r="AA23" s="11">
        <f>[19]Abril!$H$30</f>
        <v>11.16</v>
      </c>
      <c r="AB23" s="11">
        <f>[19]Abril!$H$31</f>
        <v>11.879999999999999</v>
      </c>
      <c r="AC23" s="11">
        <f>[19]Abril!$H$32</f>
        <v>10.08</v>
      </c>
      <c r="AD23" s="11">
        <f>[19]Abril!$H$33</f>
        <v>7.2</v>
      </c>
      <c r="AE23" s="11">
        <f>[19]Abril!$H$34</f>
        <v>15.120000000000001</v>
      </c>
      <c r="AF23" s="15">
        <f t="shared" si="1"/>
        <v>21.96</v>
      </c>
      <c r="AG23" s="123">
        <f t="shared" si="2"/>
        <v>12.144000000000002</v>
      </c>
    </row>
    <row r="24" spans="1:37" x14ac:dyDescent="0.2">
      <c r="A24" s="58" t="s">
        <v>169</v>
      </c>
      <c r="B24" s="11" t="str">
        <f>[20]Abril!$H$5</f>
        <v>*</v>
      </c>
      <c r="C24" s="11" t="str">
        <f>[20]Abril!$H$6</f>
        <v>*</v>
      </c>
      <c r="D24" s="11" t="str">
        <f>[20]Abril!$H$7</f>
        <v>*</v>
      </c>
      <c r="E24" s="11" t="str">
        <f>[20]Abril!$H$8</f>
        <v>*</v>
      </c>
      <c r="F24" s="11" t="str">
        <f>[20]Abril!$H$9</f>
        <v>*</v>
      </c>
      <c r="G24" s="11" t="str">
        <f>[20]Abril!$H$10</f>
        <v>*</v>
      </c>
      <c r="H24" s="11" t="str">
        <f>[20]Abril!$H$11</f>
        <v>*</v>
      </c>
      <c r="I24" s="11" t="str">
        <f>[20]Abril!$H$12</f>
        <v>*</v>
      </c>
      <c r="J24" s="11" t="str">
        <f>[20]Abril!$H$13</f>
        <v>*</v>
      </c>
      <c r="K24" s="11" t="str">
        <f>[20]Abril!$H$14</f>
        <v>*</v>
      </c>
      <c r="L24" s="11" t="str">
        <f>[20]Abril!$H$15</f>
        <v>*</v>
      </c>
      <c r="M24" s="11" t="str">
        <f>[20]Abril!$H$16</f>
        <v>*</v>
      </c>
      <c r="N24" s="11" t="str">
        <f>[20]Abril!$H$17</f>
        <v>*</v>
      </c>
      <c r="O24" s="11" t="str">
        <f>[20]Abril!$H$18</f>
        <v>*</v>
      </c>
      <c r="P24" s="11" t="str">
        <f>[20]Abril!$H$19</f>
        <v>*</v>
      </c>
      <c r="Q24" s="11" t="str">
        <f>[20]Abril!$H$20</f>
        <v>*</v>
      </c>
      <c r="R24" s="11" t="str">
        <f>[20]Abril!$H$21</f>
        <v>*</v>
      </c>
      <c r="S24" s="11" t="str">
        <f>[20]Abril!$H$22</f>
        <v>*</v>
      </c>
      <c r="T24" s="11" t="str">
        <f>[20]Abril!$H$23</f>
        <v>*</v>
      </c>
      <c r="U24" s="11" t="str">
        <f>[20]Abril!$H$24</f>
        <v>*</v>
      </c>
      <c r="V24" s="11" t="str">
        <f>[20]Abril!$H$25</f>
        <v>*</v>
      </c>
      <c r="W24" s="11" t="str">
        <f>[20]Abril!$H$25</f>
        <v>*</v>
      </c>
      <c r="X24" s="11" t="str">
        <f>[20]Abril!$H$27</f>
        <v>*</v>
      </c>
      <c r="Y24" s="11" t="str">
        <f>[20]Abril!$H$28</f>
        <v>*</v>
      </c>
      <c r="Z24" s="11" t="str">
        <f>[20]Abril!$H$29</f>
        <v>*</v>
      </c>
      <c r="AA24" s="11" t="str">
        <f>[20]Abril!$H$30</f>
        <v>*</v>
      </c>
      <c r="AB24" s="11" t="str">
        <f>[20]Abril!$H$31</f>
        <v>*</v>
      </c>
      <c r="AC24" s="11" t="str">
        <f>[20]Abril!$H$32</f>
        <v>*</v>
      </c>
      <c r="AD24" s="11" t="str">
        <f>[20]Abril!$H$33</f>
        <v>*</v>
      </c>
      <c r="AE24" s="11" t="str">
        <f>[20]Abril!$H$34</f>
        <v>*</v>
      </c>
      <c r="AF24" s="93" t="s">
        <v>226</v>
      </c>
      <c r="AG24" s="115" t="s">
        <v>226</v>
      </c>
      <c r="AJ24" t="s">
        <v>47</v>
      </c>
      <c r="AK24" t="s">
        <v>47</v>
      </c>
    </row>
    <row r="25" spans="1:37" x14ac:dyDescent="0.2">
      <c r="A25" s="58" t="s">
        <v>170</v>
      </c>
      <c r="B25" s="11">
        <f>[21]Abril!$H$5</f>
        <v>18</v>
      </c>
      <c r="C25" s="11">
        <f>[21]Abril!$H$6</f>
        <v>14.4</v>
      </c>
      <c r="D25" s="11">
        <f>[21]Abril!$H$7</f>
        <v>19.079999999999998</v>
      </c>
      <c r="E25" s="11">
        <f>[21]Abril!$H$8</f>
        <v>27.720000000000002</v>
      </c>
      <c r="F25" s="11">
        <f>[21]Abril!$H$9</f>
        <v>20.52</v>
      </c>
      <c r="G25" s="11">
        <f>[21]Abril!$H$10</f>
        <v>18.36</v>
      </c>
      <c r="H25" s="11">
        <f>[21]Abril!$H$11</f>
        <v>12.6</v>
      </c>
      <c r="I25" s="11">
        <f>[21]Abril!$H$12</f>
        <v>18.720000000000002</v>
      </c>
      <c r="J25" s="11">
        <f>[21]Abril!$H$13</f>
        <v>18</v>
      </c>
      <c r="K25" s="11">
        <f>[21]Abril!$H$14</f>
        <v>27</v>
      </c>
      <c r="L25" s="11">
        <f>[21]Abril!$H$15</f>
        <v>16.920000000000002</v>
      </c>
      <c r="M25" s="11">
        <f>[21]Abril!$H$16</f>
        <v>10.8</v>
      </c>
      <c r="N25" s="11">
        <f>[21]Abril!$H$17</f>
        <v>15.48</v>
      </c>
      <c r="O25" s="11">
        <f>[21]Abril!$H$18</f>
        <v>19.440000000000001</v>
      </c>
      <c r="P25" s="11">
        <f>[21]Abril!$H$19</f>
        <v>20.52</v>
      </c>
      <c r="Q25" s="11">
        <f>[21]Abril!$H$20</f>
        <v>11.520000000000001</v>
      </c>
      <c r="R25" s="11">
        <f>[21]Abril!$H$21</f>
        <v>9.7200000000000006</v>
      </c>
      <c r="S25" s="11">
        <f>[21]Abril!$H$22</f>
        <v>10.8</v>
      </c>
      <c r="T25" s="11">
        <f>[21]Abril!$H$23</f>
        <v>15.48</v>
      </c>
      <c r="U25" s="11">
        <f>[21]Abril!$H$24</f>
        <v>21.240000000000002</v>
      </c>
      <c r="V25" s="11">
        <f>[21]Abril!$H$25</f>
        <v>21.6</v>
      </c>
      <c r="W25" s="11">
        <f>[21]Abril!$H$26</f>
        <v>17.28</v>
      </c>
      <c r="X25" s="11">
        <f>[21]Abril!$H$27</f>
        <v>10.8</v>
      </c>
      <c r="Y25" s="11">
        <f>[21]Abril!$H$28</f>
        <v>16.559999999999999</v>
      </c>
      <c r="Z25" s="11">
        <f>[21]Abril!$H$29</f>
        <v>23.040000000000003</v>
      </c>
      <c r="AA25" s="11">
        <f>[21]Abril!$H$30</f>
        <v>18</v>
      </c>
      <c r="AB25" s="11">
        <f>[21]Abril!$H$31</f>
        <v>19.8</v>
      </c>
      <c r="AC25" s="11">
        <f>[21]Abril!$H$32</f>
        <v>13.32</v>
      </c>
      <c r="AD25" s="11">
        <f>[21]Abril!$H$33</f>
        <v>5.7600000000000007</v>
      </c>
      <c r="AE25" s="11">
        <f>[21]Abril!$H$34</f>
        <v>19.8</v>
      </c>
      <c r="AF25" s="15">
        <f t="shared" ref="AF25:AF26" si="3">MAX(B25:AE25)</f>
        <v>27.720000000000002</v>
      </c>
      <c r="AG25" s="123">
        <f t="shared" ref="AG25:AG26" si="4">AVERAGE(B25:AE25)</f>
        <v>17.076000000000004</v>
      </c>
      <c r="AH25" s="12" t="s">
        <v>47</v>
      </c>
    </row>
    <row r="26" spans="1:37" x14ac:dyDescent="0.2">
      <c r="A26" s="58" t="s">
        <v>171</v>
      </c>
      <c r="B26" s="11">
        <f>[22]Abril!$H$5</f>
        <v>11.879999999999999</v>
      </c>
      <c r="C26" s="11">
        <f>[22]Abril!$H$6</f>
        <v>17.64</v>
      </c>
      <c r="D26" s="11">
        <f>[22]Abril!$H$7</f>
        <v>14.04</v>
      </c>
      <c r="E26" s="11">
        <f>[22]Abril!$H$8</f>
        <v>21.6</v>
      </c>
      <c r="F26" s="11">
        <f>[22]Abril!$H$9</f>
        <v>26.28</v>
      </c>
      <c r="G26" s="11">
        <f>[22]Abril!$H$10</f>
        <v>10.44</v>
      </c>
      <c r="H26" s="11">
        <f>[22]Abril!$H$11</f>
        <v>14.76</v>
      </c>
      <c r="I26" s="11">
        <f>[22]Abril!$H$12</f>
        <v>10.44</v>
      </c>
      <c r="J26" s="11">
        <f>[22]Abril!$H$13</f>
        <v>9.7200000000000006</v>
      </c>
      <c r="K26" s="11">
        <f>[22]Abril!$H$14</f>
        <v>14.4</v>
      </c>
      <c r="L26" s="11">
        <f>[22]Abril!$H$15</f>
        <v>10.8</v>
      </c>
      <c r="M26" s="11">
        <f>[22]Abril!$H$16</f>
        <v>10.44</v>
      </c>
      <c r="N26" s="11">
        <f>[22]Abril!$H$17</f>
        <v>6.84</v>
      </c>
      <c r="O26" s="11">
        <f>[22]Abril!$H$18</f>
        <v>10.08</v>
      </c>
      <c r="P26" s="11">
        <f>[22]Abril!$H$19</f>
        <v>8.64</v>
      </c>
      <c r="Q26" s="11">
        <f>[22]Abril!$H$20</f>
        <v>9</v>
      </c>
      <c r="R26" s="11">
        <f>[22]Abril!$H$21</f>
        <v>7.9200000000000008</v>
      </c>
      <c r="S26" s="11">
        <f>[22]Abril!$H$22</f>
        <v>10.44</v>
      </c>
      <c r="T26" s="11">
        <f>[22]Abril!$H$23</f>
        <v>9.3600000000000012</v>
      </c>
      <c r="U26" s="11">
        <f>[22]Abril!$H$24</f>
        <v>18</v>
      </c>
      <c r="V26" s="11">
        <f>[22]Abril!$H$25</f>
        <v>20.16</v>
      </c>
      <c r="W26" s="11">
        <f>[22]Abril!$H$26</f>
        <v>14.4</v>
      </c>
      <c r="X26" s="11">
        <f>[22]Abril!$H$27</f>
        <v>11.520000000000001</v>
      </c>
      <c r="Y26" s="11">
        <f>[22]Abril!$H$28</f>
        <v>10.08</v>
      </c>
      <c r="Z26" s="11">
        <f>[22]Abril!$H$29</f>
        <v>11.520000000000001</v>
      </c>
      <c r="AA26" s="11">
        <f>[22]Abril!$H$30</f>
        <v>14.04</v>
      </c>
      <c r="AB26" s="11">
        <f>[22]Abril!$H$31</f>
        <v>17.28</v>
      </c>
      <c r="AC26" s="11">
        <f>[22]Abril!$H$32</f>
        <v>14.76</v>
      </c>
      <c r="AD26" s="11">
        <f>[22]Abril!$H$33</f>
        <v>8.64</v>
      </c>
      <c r="AE26" s="11">
        <f>[22]Abril!$H$34</f>
        <v>11.520000000000001</v>
      </c>
      <c r="AF26" s="15">
        <f t="shared" si="3"/>
        <v>26.28</v>
      </c>
      <c r="AG26" s="123">
        <f t="shared" si="4"/>
        <v>12.888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58" t="s">
        <v>8</v>
      </c>
      <c r="B27" s="11">
        <f>[23]Abril!$H$5</f>
        <v>12.6</v>
      </c>
      <c r="C27" s="11">
        <f>[23]Abril!$H$6</f>
        <v>10.8</v>
      </c>
      <c r="D27" s="11">
        <f>[23]Abril!$H$7</f>
        <v>11.520000000000001</v>
      </c>
      <c r="E27" s="11">
        <f>[23]Abril!$H$8</f>
        <v>15.840000000000002</v>
      </c>
      <c r="F27" s="11">
        <f>[23]Abril!$H$9</f>
        <v>14.4</v>
      </c>
      <c r="G27" s="11">
        <f>[23]Abril!$H$10</f>
        <v>12.24</v>
      </c>
      <c r="H27" s="11">
        <f>[23]Abril!$H$11</f>
        <v>7.9200000000000008</v>
      </c>
      <c r="I27" s="11">
        <f>[23]Abril!$H$12</f>
        <v>10.44</v>
      </c>
      <c r="J27" s="11">
        <f>[23]Abril!$H$13</f>
        <v>14.4</v>
      </c>
      <c r="K27" s="11">
        <f>[23]Abril!$H$14</f>
        <v>20.16</v>
      </c>
      <c r="L27" s="11">
        <f>[23]Abril!$H$15</f>
        <v>14.4</v>
      </c>
      <c r="M27" s="11">
        <f>[23]Abril!$H$16</f>
        <v>10.08</v>
      </c>
      <c r="N27" s="11">
        <f>[23]Abril!$H$17</f>
        <v>11.16</v>
      </c>
      <c r="O27" s="11">
        <f>[23]Abril!$H$18</f>
        <v>10.8</v>
      </c>
      <c r="P27" s="11">
        <f>[23]Abril!$H$19</f>
        <v>12.6</v>
      </c>
      <c r="Q27" s="11">
        <f>[23]Abril!$H$20</f>
        <v>9</v>
      </c>
      <c r="R27" s="11">
        <f>[23]Abril!$H$21</f>
        <v>9.7200000000000006</v>
      </c>
      <c r="S27" s="11">
        <f>[23]Abril!$H$22</f>
        <v>10.44</v>
      </c>
      <c r="T27" s="11" t="str">
        <f>[23]Abril!$H$23</f>
        <v>*</v>
      </c>
      <c r="U27" s="11" t="str">
        <f>[23]Abril!$H$24</f>
        <v>*</v>
      </c>
      <c r="V27" s="11" t="str">
        <f>[23]Abril!$H$25</f>
        <v>*</v>
      </c>
      <c r="W27" s="11" t="str">
        <f>[23]Abril!$H$26</f>
        <v>*</v>
      </c>
      <c r="X27" s="11" t="str">
        <f>[23]Abril!$H$27</f>
        <v>*</v>
      </c>
      <c r="Y27" s="11" t="str">
        <f>[23]Abril!$H$28</f>
        <v>*</v>
      </c>
      <c r="Z27" s="11" t="str">
        <f>[23]Abril!$H$29</f>
        <v>*</v>
      </c>
      <c r="AA27" s="11" t="str">
        <f>[23]Abril!$H$30</f>
        <v>*</v>
      </c>
      <c r="AB27" s="11" t="str">
        <f>[23]Abril!$H$31</f>
        <v>*</v>
      </c>
      <c r="AC27" s="11" t="str">
        <f>[23]Abril!$H$32</f>
        <v>*</v>
      </c>
      <c r="AD27" s="11" t="str">
        <f>[23]Abril!$H$33</f>
        <v>*</v>
      </c>
      <c r="AE27" s="11" t="str">
        <f>[23]Abril!$H$34</f>
        <v>*</v>
      </c>
      <c r="AF27" s="15">
        <f t="shared" si="1"/>
        <v>20.16</v>
      </c>
      <c r="AG27" s="123">
        <f t="shared" si="2"/>
        <v>12.140000000000002</v>
      </c>
      <c r="AJ27" t="s">
        <v>47</v>
      </c>
    </row>
    <row r="28" spans="1:37" x14ac:dyDescent="0.2">
      <c r="A28" s="58" t="s">
        <v>9</v>
      </c>
      <c r="B28" s="11">
        <f>[24]Abril!$H$5</f>
        <v>13.68</v>
      </c>
      <c r="C28" s="11">
        <f>[24]Abril!$H$6</f>
        <v>13.32</v>
      </c>
      <c r="D28" s="11">
        <f>[24]Abril!$H$7</f>
        <v>11.16</v>
      </c>
      <c r="E28" s="11">
        <f>[24]Abril!$H$8</f>
        <v>17.64</v>
      </c>
      <c r="F28" s="11">
        <f>[24]Abril!$H$9</f>
        <v>28.8</v>
      </c>
      <c r="G28" s="11">
        <f>[24]Abril!$H$10</f>
        <v>14.04</v>
      </c>
      <c r="H28" s="11">
        <f>[24]Abril!$H$11</f>
        <v>14.4</v>
      </c>
      <c r="I28" s="11">
        <f>[24]Abril!$H$12</f>
        <v>16.2</v>
      </c>
      <c r="J28" s="11">
        <f>[24]Abril!$H$13</f>
        <v>11.520000000000001</v>
      </c>
      <c r="K28" s="11">
        <f>[24]Abril!$H$14</f>
        <v>12.96</v>
      </c>
      <c r="L28" s="11">
        <f>[24]Abril!$H$15</f>
        <v>12.24</v>
      </c>
      <c r="M28" s="11">
        <f>[24]Abril!$H$16</f>
        <v>9.3600000000000012</v>
      </c>
      <c r="N28" s="11">
        <f>[24]Abril!$H$17</f>
        <v>11.520000000000001</v>
      </c>
      <c r="O28" s="11">
        <f>[24]Abril!$H$18</f>
        <v>10.8</v>
      </c>
      <c r="P28" s="11">
        <f>[24]Abril!$H$19</f>
        <v>10.8</v>
      </c>
      <c r="Q28" s="11">
        <f>[24]Abril!$H$20</f>
        <v>10.8</v>
      </c>
      <c r="R28" s="11">
        <f>[24]Abril!$H$21</f>
        <v>11.520000000000001</v>
      </c>
      <c r="S28" s="11">
        <f>[24]Abril!$H$22</f>
        <v>11.16</v>
      </c>
      <c r="T28" s="11">
        <f>[24]Abril!$H$23</f>
        <v>8.2799999999999994</v>
      </c>
      <c r="U28" s="11">
        <f>[24]Abril!$H$24</f>
        <v>19.079999999999998</v>
      </c>
      <c r="V28" s="11">
        <f>[24]Abril!$H$25</f>
        <v>23.759999999999998</v>
      </c>
      <c r="W28" s="11">
        <f>[24]Abril!$H$26</f>
        <v>16.920000000000002</v>
      </c>
      <c r="X28" s="11">
        <f>[24]Abril!$H$27</f>
        <v>9.3600000000000012</v>
      </c>
      <c r="Y28" s="11">
        <f>[24]Abril!$H$28</f>
        <v>11.879999999999999</v>
      </c>
      <c r="Z28" s="11">
        <f>[24]Abril!$H$29</f>
        <v>11.879999999999999</v>
      </c>
      <c r="AA28" s="11">
        <f>[24]Abril!$H$30</f>
        <v>10.8</v>
      </c>
      <c r="AB28" s="11">
        <f>[24]Abril!$H$31</f>
        <v>21.240000000000002</v>
      </c>
      <c r="AC28" s="11">
        <f>[24]Abril!$H$32</f>
        <v>16.2</v>
      </c>
      <c r="AD28" s="11">
        <f>[24]Abril!$H$33</f>
        <v>12.96</v>
      </c>
      <c r="AE28" s="11">
        <f>[24]Abril!$H$34</f>
        <v>11.879999999999999</v>
      </c>
      <c r="AF28" s="15">
        <f t="shared" si="1"/>
        <v>28.8</v>
      </c>
      <c r="AG28" s="123">
        <f t="shared" si="2"/>
        <v>13.872000000000003</v>
      </c>
      <c r="AJ28" t="s">
        <v>47</v>
      </c>
    </row>
    <row r="29" spans="1:37" x14ac:dyDescent="0.2">
      <c r="A29" s="58" t="s">
        <v>42</v>
      </c>
      <c r="B29" s="11">
        <f>[25]Abril!$H$5</f>
        <v>8.2799999999999994</v>
      </c>
      <c r="C29" s="11">
        <f>[25]Abril!$H$6</f>
        <v>10.44</v>
      </c>
      <c r="D29" s="11">
        <f>[25]Abril!$H$7</f>
        <v>12.6</v>
      </c>
      <c r="E29" s="11">
        <f>[25]Abril!$H$8</f>
        <v>13.32</v>
      </c>
      <c r="F29" s="11">
        <f>[25]Abril!$H$9</f>
        <v>14.04</v>
      </c>
      <c r="G29" s="11">
        <f>[25]Abril!$H$10</f>
        <v>12.24</v>
      </c>
      <c r="H29" s="11">
        <f>[25]Abril!$H$11</f>
        <v>10.8</v>
      </c>
      <c r="I29" s="11">
        <f>[25]Abril!$H$12</f>
        <v>7.5600000000000005</v>
      </c>
      <c r="J29" s="11">
        <f>[25]Abril!$H$13</f>
        <v>6.12</v>
      </c>
      <c r="K29" s="11">
        <f>[25]Abril!$H$14</f>
        <v>9.7200000000000006</v>
      </c>
      <c r="L29" s="11">
        <f>[25]Abril!$H$15</f>
        <v>7.5600000000000005</v>
      </c>
      <c r="M29" s="11">
        <f>[25]Abril!$H$16</f>
        <v>8.64</v>
      </c>
      <c r="N29" s="11">
        <f>[25]Abril!$H$17</f>
        <v>7.2</v>
      </c>
      <c r="O29" s="11">
        <f>[25]Abril!$H$18</f>
        <v>7.9200000000000008</v>
      </c>
      <c r="P29" s="11">
        <f>[25]Abril!$H$19</f>
        <v>9.7200000000000006</v>
      </c>
      <c r="Q29" s="11">
        <f>[25]Abril!$H$20</f>
        <v>12.6</v>
      </c>
      <c r="R29" s="11">
        <f>[25]Abril!$H$21</f>
        <v>6.84</v>
      </c>
      <c r="S29" s="11">
        <f>[25]Abril!$H$22</f>
        <v>9</v>
      </c>
      <c r="T29" s="11">
        <f>[25]Abril!$H$23</f>
        <v>9.7200000000000006</v>
      </c>
      <c r="U29" s="11">
        <f>[25]Abril!$H$24</f>
        <v>13.32</v>
      </c>
      <c r="V29" s="11">
        <f>[25]Abril!$H$25</f>
        <v>6.84</v>
      </c>
      <c r="W29" s="11">
        <f>[25]Abril!$H$26</f>
        <v>13.68</v>
      </c>
      <c r="X29" s="11">
        <f>[25]Abril!$H$27</f>
        <v>9</v>
      </c>
      <c r="Y29" s="11">
        <f>[25]Abril!$H$28</f>
        <v>10.08</v>
      </c>
      <c r="Z29" s="11">
        <f>[25]Abril!$H$29</f>
        <v>12.24</v>
      </c>
      <c r="AA29" s="11">
        <f>[25]Abril!$H$30</f>
        <v>9.3600000000000012</v>
      </c>
      <c r="AB29" s="11">
        <f>[25]Abril!$H$31</f>
        <v>12.6</v>
      </c>
      <c r="AC29" s="11">
        <f>[25]Abril!$H$32</f>
        <v>10.08</v>
      </c>
      <c r="AD29" s="11">
        <f>[25]Abril!$H$33</f>
        <v>6.48</v>
      </c>
      <c r="AE29" s="11">
        <f>[25]Abril!$H$34</f>
        <v>14.76</v>
      </c>
      <c r="AF29" s="15">
        <f t="shared" si="1"/>
        <v>14.76</v>
      </c>
      <c r="AG29" s="123">
        <f t="shared" si="2"/>
        <v>10.092000000000002</v>
      </c>
      <c r="AI29" t="s">
        <v>47</v>
      </c>
    </row>
    <row r="30" spans="1:37" x14ac:dyDescent="0.2">
      <c r="A30" s="58" t="s">
        <v>10</v>
      </c>
      <c r="B30" s="11">
        <f>[26]Abril!$H$5</f>
        <v>7.5600000000000005</v>
      </c>
      <c r="C30" s="11">
        <f>[26]Abril!$H$6</f>
        <v>12.96</v>
      </c>
      <c r="D30" s="11">
        <f>[26]Abril!$H$7</f>
        <v>9.3600000000000012</v>
      </c>
      <c r="E30" s="11">
        <f>[26]Abril!$H$8</f>
        <v>13.32</v>
      </c>
      <c r="F30" s="11">
        <f>[26]Abril!$H$9</f>
        <v>15.48</v>
      </c>
      <c r="G30" s="11">
        <f>[26]Abril!$H$10</f>
        <v>11.16</v>
      </c>
      <c r="H30" s="11">
        <f>[26]Abril!$H$11</f>
        <v>9.7200000000000006</v>
      </c>
      <c r="I30" s="11">
        <f>[26]Abril!$H$12</f>
        <v>6.48</v>
      </c>
      <c r="J30" s="11">
        <f>[26]Abril!$H$13</f>
        <v>8.2799999999999994</v>
      </c>
      <c r="K30" s="11">
        <f>[26]Abril!$H$14</f>
        <v>18</v>
      </c>
      <c r="L30" s="11">
        <f>[26]Abril!$H$15</f>
        <v>9</v>
      </c>
      <c r="M30" s="11">
        <f>[26]Abril!$H$16</f>
        <v>9.3600000000000012</v>
      </c>
      <c r="N30" s="11">
        <f>[26]Abril!$H$17</f>
        <v>10.08</v>
      </c>
      <c r="O30" s="11">
        <f>[26]Abril!$H$18</f>
        <v>8.64</v>
      </c>
      <c r="P30" s="11">
        <f>[26]Abril!$H$19</f>
        <v>11.16</v>
      </c>
      <c r="Q30" s="11">
        <f>[26]Abril!$H$20</f>
        <v>8.2799999999999994</v>
      </c>
      <c r="R30" s="11">
        <f>[26]Abril!$H$21</f>
        <v>6.12</v>
      </c>
      <c r="S30" s="11">
        <f>[26]Abril!$H$22</f>
        <v>7.2</v>
      </c>
      <c r="T30" s="11">
        <f>[26]Abril!$H$23</f>
        <v>10.08</v>
      </c>
      <c r="U30" s="11">
        <f>[26]Abril!$H$24</f>
        <v>21.240000000000002</v>
      </c>
      <c r="V30" s="11">
        <f>[26]Abril!$H$25</f>
        <v>19.8</v>
      </c>
      <c r="W30" s="11">
        <f>[26]Abril!$H$26</f>
        <v>11.16</v>
      </c>
      <c r="X30" s="11">
        <f>[26]Abril!$H$27</f>
        <v>7.9200000000000008</v>
      </c>
      <c r="Y30" s="11">
        <f>[26]Abril!$H$28</f>
        <v>12.24</v>
      </c>
      <c r="Z30" s="11">
        <f>[26]Abril!$H$29</f>
        <v>11.520000000000001</v>
      </c>
      <c r="AA30" s="11">
        <f>[26]Abril!$H$30</f>
        <v>9</v>
      </c>
      <c r="AB30" s="11">
        <f>[26]Abril!$H$31</f>
        <v>16.920000000000002</v>
      </c>
      <c r="AC30" s="11">
        <f>[26]Abril!$H$32</f>
        <v>10.8</v>
      </c>
      <c r="AD30" s="11">
        <f>[26]Abril!$H$33</f>
        <v>3.6</v>
      </c>
      <c r="AE30" s="11">
        <f>[26]Abril!$H$34</f>
        <v>10.08</v>
      </c>
      <c r="AF30" s="15">
        <f t="shared" si="1"/>
        <v>21.240000000000002</v>
      </c>
      <c r="AG30" s="123">
        <f t="shared" si="2"/>
        <v>10.884000000000002</v>
      </c>
      <c r="AK30" t="s">
        <v>47</v>
      </c>
    </row>
    <row r="31" spans="1:37" x14ac:dyDescent="0.2">
      <c r="A31" s="58" t="s">
        <v>172</v>
      </c>
      <c r="B31" s="11">
        <f>[27]Abril!$H$5</f>
        <v>14.4</v>
      </c>
      <c r="C31" s="11">
        <f>[27]Abril!$H$6</f>
        <v>19.440000000000001</v>
      </c>
      <c r="D31" s="11">
        <f>[27]Abril!$H$7</f>
        <v>12.6</v>
      </c>
      <c r="E31" s="11">
        <f>[27]Abril!$H$8</f>
        <v>25.92</v>
      </c>
      <c r="F31" s="11">
        <f>[27]Abril!$H$9</f>
        <v>27.36</v>
      </c>
      <c r="G31" s="11">
        <f>[27]Abril!$H$10</f>
        <v>23.759999999999998</v>
      </c>
      <c r="H31" s="11">
        <f>[27]Abril!$H$11</f>
        <v>18</v>
      </c>
      <c r="I31" s="11">
        <f>[27]Abril!$H$12</f>
        <v>14.04</v>
      </c>
      <c r="J31" s="11">
        <f>[27]Abril!$H$13</f>
        <v>13.68</v>
      </c>
      <c r="K31" s="11">
        <f>[27]Abril!$H$14</f>
        <v>21.240000000000002</v>
      </c>
      <c r="L31" s="11">
        <f>[27]Abril!$H$15</f>
        <v>14.76</v>
      </c>
      <c r="M31" s="11">
        <f>[27]Abril!$H$16</f>
        <v>12.96</v>
      </c>
      <c r="N31" s="11">
        <f>[27]Abril!$H$17</f>
        <v>11.520000000000001</v>
      </c>
      <c r="O31" s="11">
        <f>[27]Abril!$H$18</f>
        <v>10.44</v>
      </c>
      <c r="P31" s="11">
        <f>[27]Abril!$H$19</f>
        <v>10.44</v>
      </c>
      <c r="Q31" s="11">
        <f>[27]Abril!$H$20</f>
        <v>17.28</v>
      </c>
      <c r="R31" s="11">
        <f>[27]Abril!$H$21</f>
        <v>15.120000000000001</v>
      </c>
      <c r="S31" s="11">
        <f>[27]Abril!$H$22</f>
        <v>14.04</v>
      </c>
      <c r="T31" s="11">
        <f>[27]Abril!$H$23</f>
        <v>15.48</v>
      </c>
      <c r="U31" s="11">
        <f>[27]Abril!$H$24</f>
        <v>20.16</v>
      </c>
      <c r="V31" s="11">
        <f>[27]Abril!$H$25</f>
        <v>30.6</v>
      </c>
      <c r="W31" s="11">
        <f>[27]Abril!$H$26</f>
        <v>19.079999999999998</v>
      </c>
      <c r="X31" s="11">
        <f>[27]Abril!$H$27</f>
        <v>15.48</v>
      </c>
      <c r="Y31" s="11">
        <f>[27]Abril!$H$28</f>
        <v>13.32</v>
      </c>
      <c r="Z31" s="11">
        <f>[27]Abril!$H$29</f>
        <v>32.04</v>
      </c>
      <c r="AA31" s="11">
        <f>[27]Abril!$H$30</f>
        <v>13.68</v>
      </c>
      <c r="AB31" s="11">
        <f>[27]Abril!$H$31</f>
        <v>16.920000000000002</v>
      </c>
      <c r="AC31" s="11">
        <f>[27]Abril!$H$32</f>
        <v>14.76</v>
      </c>
      <c r="AD31" s="11">
        <f>[27]Abril!$H$33</f>
        <v>10.8</v>
      </c>
      <c r="AE31" s="11">
        <f>[27]Abril!$H$34</f>
        <v>20.52</v>
      </c>
      <c r="AF31" s="15">
        <f>MAX(B31:AE31)</f>
        <v>32.04</v>
      </c>
      <c r="AG31" s="123">
        <f>AVERAGE(B31:AE31)</f>
        <v>17.328000000000007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[28]Abril!$H$5</f>
        <v>6.48</v>
      </c>
      <c r="C32" s="11">
        <f>[28]Abril!$H$6</f>
        <v>9.3600000000000012</v>
      </c>
      <c r="D32" s="11">
        <f>[28]Abril!$H$7</f>
        <v>5.7600000000000007</v>
      </c>
      <c r="E32" s="11">
        <f>[28]Abril!$H$8</f>
        <v>8.64</v>
      </c>
      <c r="F32" s="11">
        <f>[28]Abril!$H$9</f>
        <v>15.840000000000002</v>
      </c>
      <c r="G32" s="11">
        <f>[28]Abril!$H$10</f>
        <v>10.8</v>
      </c>
      <c r="H32" s="11">
        <f>[28]Abril!$H$11</f>
        <v>10.44</v>
      </c>
      <c r="I32" s="11">
        <f>[28]Abril!$H$12</f>
        <v>10.8</v>
      </c>
      <c r="J32" s="11">
        <f>[28]Abril!$H$13</f>
        <v>6.84</v>
      </c>
      <c r="K32" s="11">
        <f>[28]Abril!$H$14</f>
        <v>9.7200000000000006</v>
      </c>
      <c r="L32" s="11">
        <f>[28]Abril!$H$15</f>
        <v>8.64</v>
      </c>
      <c r="M32" s="11">
        <f>[28]Abril!$H$16</f>
        <v>8.64</v>
      </c>
      <c r="N32" s="11">
        <f>[28]Abril!$H$17</f>
        <v>6.12</v>
      </c>
      <c r="O32" s="11">
        <f>[28]Abril!$H$18</f>
        <v>7.2</v>
      </c>
      <c r="P32" s="11">
        <f>[28]Abril!$H$19</f>
        <v>7.9200000000000008</v>
      </c>
      <c r="Q32" s="11">
        <f>[28]Abril!$H$20</f>
        <v>7.2</v>
      </c>
      <c r="R32" s="11">
        <f>[28]Abril!$H$21</f>
        <v>6.84</v>
      </c>
      <c r="S32" s="11">
        <f>[28]Abril!$H$22</f>
        <v>6.84</v>
      </c>
      <c r="T32" s="11">
        <f>[28]Abril!$H$23</f>
        <v>7.5600000000000005</v>
      </c>
      <c r="U32" s="11">
        <f>[28]Abril!$H$24</f>
        <v>6.48</v>
      </c>
      <c r="V32" s="11">
        <f>[28]Abril!$H$25</f>
        <v>14.76</v>
      </c>
      <c r="W32" s="11">
        <f>[28]Abril!$H$26</f>
        <v>8.2799999999999994</v>
      </c>
      <c r="X32" s="11">
        <f>[28]Abril!$H$27</f>
        <v>2.52</v>
      </c>
      <c r="Y32" s="11">
        <f>[28]Abril!$H$28</f>
        <v>12.24</v>
      </c>
      <c r="Z32" s="11">
        <f>[28]Abril!$H$29</f>
        <v>8.64</v>
      </c>
      <c r="AA32" s="11">
        <f>[28]Abril!$H$30</f>
        <v>4.6800000000000006</v>
      </c>
      <c r="AB32" s="11">
        <f>[28]Abril!$H$31</f>
        <v>18.720000000000002</v>
      </c>
      <c r="AC32" s="11">
        <f>[28]Abril!$H$32</f>
        <v>14.4</v>
      </c>
      <c r="AD32" s="11">
        <f>[28]Abril!$H$33</f>
        <v>5.7600000000000007</v>
      </c>
      <c r="AE32" s="11">
        <f>[28]Abril!$H$34</f>
        <v>9.3600000000000012</v>
      </c>
      <c r="AF32" s="15">
        <f t="shared" si="1"/>
        <v>18.720000000000002</v>
      </c>
      <c r="AG32" s="123">
        <f t="shared" si="2"/>
        <v>8.9160000000000004</v>
      </c>
      <c r="AJ32" t="s">
        <v>47</v>
      </c>
      <c r="AK32" t="s">
        <v>47</v>
      </c>
    </row>
    <row r="33" spans="1:37" s="5" customFormat="1" x14ac:dyDescent="0.2">
      <c r="A33" s="58" t="s">
        <v>12</v>
      </c>
      <c r="B33" s="11">
        <f>[29]Abril!$H$5</f>
        <v>4.32</v>
      </c>
      <c r="C33" s="11">
        <f>[29]Abril!$H$6</f>
        <v>9.7200000000000006</v>
      </c>
      <c r="D33" s="11">
        <f>[29]Abril!$H$7</f>
        <v>6.84</v>
      </c>
      <c r="E33" s="11">
        <f>[29]Abril!$H$8</f>
        <v>10.44</v>
      </c>
      <c r="F33" s="11">
        <f>[29]Abril!$H$9</f>
        <v>14.4</v>
      </c>
      <c r="G33" s="11">
        <f>[29]Abril!$H$10</f>
        <v>11.520000000000001</v>
      </c>
      <c r="H33" s="11">
        <f>[29]Abril!$H$11</f>
        <v>4.6800000000000006</v>
      </c>
      <c r="I33" s="11">
        <f>[29]Abril!$H$12</f>
        <v>6.48</v>
      </c>
      <c r="J33" s="11">
        <f>[29]Abril!$H$13</f>
        <v>2.52</v>
      </c>
      <c r="K33" s="11">
        <f>[29]Abril!$H$14</f>
        <v>2.52</v>
      </c>
      <c r="L33" s="11">
        <f>[29]Abril!$H$15</f>
        <v>2.16</v>
      </c>
      <c r="M33" s="11">
        <f>[29]Abril!$H$16</f>
        <v>1.4400000000000002</v>
      </c>
      <c r="N33" s="11">
        <f>[29]Abril!$H$17</f>
        <v>3.6</v>
      </c>
      <c r="O33" s="11">
        <f>[29]Abril!$H$18</f>
        <v>2.16</v>
      </c>
      <c r="P33" s="11">
        <f>[29]Abril!$H$19</f>
        <v>2.16</v>
      </c>
      <c r="Q33" s="11">
        <f>[29]Abril!$H$20</f>
        <v>4.6800000000000006</v>
      </c>
      <c r="R33" s="11">
        <f>[29]Abril!$H$21</f>
        <v>2.8800000000000003</v>
      </c>
      <c r="S33" s="11">
        <f>[29]Abril!$H$22</f>
        <v>1.8</v>
      </c>
      <c r="T33" s="11">
        <f>[29]Abril!$H$23</f>
        <v>9.7200000000000006</v>
      </c>
      <c r="U33" s="11">
        <f>[29]Abril!$H$24</f>
        <v>10.44</v>
      </c>
      <c r="V33" s="11">
        <f>[29]Abril!$H$25</f>
        <v>11.520000000000001</v>
      </c>
      <c r="W33" s="11">
        <f>[29]Abril!$H$26</f>
        <v>15.120000000000001</v>
      </c>
      <c r="X33" s="11">
        <f>[29]Abril!$H$27</f>
        <v>4.32</v>
      </c>
      <c r="Y33" s="11">
        <f>[29]Abril!$H$28</f>
        <v>6.12</v>
      </c>
      <c r="Z33" s="11">
        <f>[29]Abril!$H$29</f>
        <v>8.2799999999999994</v>
      </c>
      <c r="AA33" s="11">
        <f>[29]Abril!$H$30</f>
        <v>5.4</v>
      </c>
      <c r="AB33" s="11">
        <f>[29]Abril!$H$31</f>
        <v>12.6</v>
      </c>
      <c r="AC33" s="11">
        <f>[29]Abril!$H$32</f>
        <v>6.12</v>
      </c>
      <c r="AD33" s="11">
        <f>[29]Abril!$H$33</f>
        <v>4.32</v>
      </c>
      <c r="AE33" s="11">
        <f>[29]Abril!$H$34</f>
        <v>9.3600000000000012</v>
      </c>
      <c r="AF33" s="15">
        <f t="shared" si="1"/>
        <v>15.120000000000001</v>
      </c>
      <c r="AG33" s="123">
        <f t="shared" si="2"/>
        <v>6.5879999999999992</v>
      </c>
      <c r="AJ33" s="5" t="s">
        <v>47</v>
      </c>
      <c r="AK33" s="5" t="s">
        <v>47</v>
      </c>
    </row>
    <row r="34" spans="1:37" x14ac:dyDescent="0.2">
      <c r="A34" s="58" t="s">
        <v>13</v>
      </c>
      <c r="B34" s="11">
        <f>[30]Abril!$H$5</f>
        <v>17.64</v>
      </c>
      <c r="C34" s="11">
        <f>[30]Abril!$H$6</f>
        <v>14.04</v>
      </c>
      <c r="D34" s="11">
        <f>[30]Abril!$H$7</f>
        <v>17.28</v>
      </c>
      <c r="E34" s="11">
        <f>[30]Abril!$H$8</f>
        <v>20.16</v>
      </c>
      <c r="F34" s="11">
        <f>[30]Abril!$H$9</f>
        <v>22.68</v>
      </c>
      <c r="G34" s="11">
        <f>[30]Abril!$H$10</f>
        <v>19.079999999999998</v>
      </c>
      <c r="H34" s="11">
        <f>[30]Abril!$H$11</f>
        <v>12.24</v>
      </c>
      <c r="I34" s="11">
        <f>[30]Abril!$H$12</f>
        <v>11.879999999999999</v>
      </c>
      <c r="J34" s="11">
        <f>[30]Abril!$H$13</f>
        <v>7.5600000000000005</v>
      </c>
      <c r="K34" s="11">
        <f>[30]Abril!$H$14</f>
        <v>14.4</v>
      </c>
      <c r="L34" s="11">
        <f>[30]Abril!$H$15</f>
        <v>12.6</v>
      </c>
      <c r="M34" s="11">
        <f>[30]Abril!$H$16</f>
        <v>7.5600000000000005</v>
      </c>
      <c r="N34" s="11">
        <f>[30]Abril!$H$17</f>
        <v>16.2</v>
      </c>
      <c r="O34" s="11">
        <f>[30]Abril!$H$18</f>
        <v>11.879999999999999</v>
      </c>
      <c r="P34" s="11">
        <f>[30]Abril!$H$19</f>
        <v>6.84</v>
      </c>
      <c r="Q34" s="11">
        <f>[30]Abril!$H$20</f>
        <v>18.720000000000002</v>
      </c>
      <c r="R34" s="11">
        <f>[30]Abril!$H$21</f>
        <v>10.44</v>
      </c>
      <c r="S34" s="11">
        <f>[30]Abril!$H$22</f>
        <v>13.32</v>
      </c>
      <c r="T34" s="11">
        <f>[30]Abril!$H$23</f>
        <v>12.96</v>
      </c>
      <c r="U34" s="11">
        <f>[30]Abril!$H$24</f>
        <v>10.8</v>
      </c>
      <c r="V34" s="11">
        <f>[30]Abril!$H$25</f>
        <v>18.720000000000002</v>
      </c>
      <c r="W34" s="11">
        <f>[30]Abril!$H$26</f>
        <v>27.720000000000002</v>
      </c>
      <c r="X34" s="11">
        <f>[30]Abril!$H$27</f>
        <v>12.6</v>
      </c>
      <c r="Y34" s="11">
        <f>[30]Abril!$H$28</f>
        <v>14.4</v>
      </c>
      <c r="Z34" s="11">
        <f>[30]Abril!$H$29</f>
        <v>18</v>
      </c>
      <c r="AA34" s="11">
        <f>[30]Abril!$H$30</f>
        <v>12.96</v>
      </c>
      <c r="AB34" s="11">
        <f>[30]Abril!$H$31</f>
        <v>15.840000000000002</v>
      </c>
      <c r="AC34" s="11">
        <f>[30]Abril!$H$32</f>
        <v>11.879999999999999</v>
      </c>
      <c r="AD34" s="11">
        <f>[30]Abril!$H$33</f>
        <v>12.24</v>
      </c>
      <c r="AE34" s="11">
        <f>[30]Abril!$H$34</f>
        <v>18.720000000000002</v>
      </c>
      <c r="AF34" s="15">
        <f t="shared" si="1"/>
        <v>27.720000000000002</v>
      </c>
      <c r="AG34" s="123">
        <f t="shared" si="2"/>
        <v>14.712</v>
      </c>
      <c r="AJ34" t="s">
        <v>47</v>
      </c>
      <c r="AK34" t="s">
        <v>47</v>
      </c>
    </row>
    <row r="35" spans="1:37" x14ac:dyDescent="0.2">
      <c r="A35" s="58" t="s">
        <v>173</v>
      </c>
      <c r="B35" s="11">
        <f>[31]Abril!$H$5</f>
        <v>13.68</v>
      </c>
      <c r="C35" s="11">
        <f>[31]Abril!$H$6</f>
        <v>12.24</v>
      </c>
      <c r="D35" s="11">
        <f>[31]Abril!$H$7</f>
        <v>12.96</v>
      </c>
      <c r="E35" s="11">
        <f>[31]Abril!$H$8</f>
        <v>16.559999999999999</v>
      </c>
      <c r="F35" s="11">
        <f>[31]Abril!$H$9</f>
        <v>19.079999999999998</v>
      </c>
      <c r="G35" s="11">
        <f>[31]Abril!$H$10</f>
        <v>9.7200000000000006</v>
      </c>
      <c r="H35" s="11">
        <f>[31]Abril!$H$11</f>
        <v>9.3600000000000012</v>
      </c>
      <c r="I35" s="11">
        <f>[31]Abril!$H$12</f>
        <v>10.08</v>
      </c>
      <c r="J35" s="11">
        <f>[31]Abril!$H$13</f>
        <v>9</v>
      </c>
      <c r="K35" s="11">
        <f>[31]Abril!$H$14</f>
        <v>17.28</v>
      </c>
      <c r="L35" s="11">
        <f>[31]Abril!$H$15</f>
        <v>14.04</v>
      </c>
      <c r="M35" s="11">
        <f>[31]Abril!$H$16</f>
        <v>8.64</v>
      </c>
      <c r="N35" s="11">
        <f>[31]Abril!$H$17</f>
        <v>9</v>
      </c>
      <c r="O35" s="11">
        <f>[31]Abril!$H$18</f>
        <v>9.7200000000000006</v>
      </c>
      <c r="P35" s="11">
        <f>[31]Abril!$H$19</f>
        <v>9.7200000000000006</v>
      </c>
      <c r="Q35" s="11">
        <f>[31]Abril!$H$20</f>
        <v>9</v>
      </c>
      <c r="R35" s="11">
        <f>[31]Abril!$H$21</f>
        <v>6.84</v>
      </c>
      <c r="S35" s="11">
        <f>[31]Abril!$H$22</f>
        <v>8.64</v>
      </c>
      <c r="T35" s="11">
        <f>[31]Abril!$H$23</f>
        <v>11.520000000000001</v>
      </c>
      <c r="U35" s="11">
        <f>[31]Abril!$H$24</f>
        <v>14.76</v>
      </c>
      <c r="V35" s="11">
        <f>[31]Abril!$H$25</f>
        <v>23.759999999999998</v>
      </c>
      <c r="W35" s="11">
        <f>[31]Abril!$H$26</f>
        <v>13.68</v>
      </c>
      <c r="X35" s="11">
        <f>[31]Abril!$H$27</f>
        <v>10.44</v>
      </c>
      <c r="Y35" s="11">
        <f>[31]Abril!$H$28</f>
        <v>11.16</v>
      </c>
      <c r="Z35" s="11">
        <f>[31]Abril!$H$29</f>
        <v>11.879999999999999</v>
      </c>
      <c r="AA35" s="11">
        <f>[31]Abril!$H$30</f>
        <v>11.16</v>
      </c>
      <c r="AB35" s="11">
        <f>[31]Abril!$H$31</f>
        <v>17.28</v>
      </c>
      <c r="AC35" s="11">
        <f>[31]Abril!$H$32</f>
        <v>9.7200000000000006</v>
      </c>
      <c r="AD35" s="11">
        <f>[31]Abril!$H$33</f>
        <v>9.3600000000000012</v>
      </c>
      <c r="AE35" s="11">
        <f>[31]Abril!$H$34</f>
        <v>32.4</v>
      </c>
      <c r="AF35" s="15">
        <f>MAX(B35:AE35)</f>
        <v>32.4</v>
      </c>
      <c r="AG35" s="123">
        <f>AVERAGE(B35:AE35)</f>
        <v>12.756000000000002</v>
      </c>
      <c r="AJ35" t="s">
        <v>47</v>
      </c>
    </row>
    <row r="36" spans="1:37" x14ac:dyDescent="0.2">
      <c r="A36" s="58" t="s">
        <v>144</v>
      </c>
      <c r="B36" s="11" t="str">
        <f>[32]Abril!$H$5</f>
        <v>*</v>
      </c>
      <c r="C36" s="11" t="str">
        <f>[32]Abril!$H$6</f>
        <v>*</v>
      </c>
      <c r="D36" s="11" t="str">
        <f>[32]Abril!$H$7</f>
        <v>*</v>
      </c>
      <c r="E36" s="11" t="str">
        <f>[32]Abril!$H$8</f>
        <v>*</v>
      </c>
      <c r="F36" s="11" t="str">
        <f>[32]Abril!$H$9</f>
        <v>*</v>
      </c>
      <c r="G36" s="11" t="str">
        <f>[32]Abril!$H$10</f>
        <v>*</v>
      </c>
      <c r="H36" s="11" t="str">
        <f>[32]Abril!$H$11</f>
        <v>*</v>
      </c>
      <c r="I36" s="11" t="str">
        <f>[32]Abril!$H$12</f>
        <v>*</v>
      </c>
      <c r="J36" s="11" t="str">
        <f>[32]Abril!$H$13</f>
        <v>*</v>
      </c>
      <c r="K36" s="11" t="str">
        <f>[32]Abril!$H$14</f>
        <v>*</v>
      </c>
      <c r="L36" s="11" t="str">
        <f>[32]Abril!$H$15</f>
        <v>*</v>
      </c>
      <c r="M36" s="11" t="str">
        <f>[32]Abril!$H$16</f>
        <v>*</v>
      </c>
      <c r="N36" s="11" t="str">
        <f>[32]Abril!$H$17</f>
        <v>*</v>
      </c>
      <c r="O36" s="11" t="str">
        <f>[32]Abril!$H$18</f>
        <v>*</v>
      </c>
      <c r="P36" s="11" t="str">
        <f>[32]Abril!$H$19</f>
        <v>*</v>
      </c>
      <c r="Q36" s="11" t="str">
        <f>[32]Abril!$H$20</f>
        <v>*</v>
      </c>
      <c r="R36" s="11" t="str">
        <f>[32]Abril!$H$21</f>
        <v>*</v>
      </c>
      <c r="S36" s="11" t="str">
        <f>[32]Abril!$H$22</f>
        <v>*</v>
      </c>
      <c r="T36" s="11" t="str">
        <f>[32]Abril!$H$23</f>
        <v>*</v>
      </c>
      <c r="U36" s="11" t="str">
        <f>[32]Abril!$H$24</f>
        <v>*</v>
      </c>
      <c r="V36" s="11" t="str">
        <f>[32]Abril!$H$25</f>
        <v>*</v>
      </c>
      <c r="W36" s="11" t="str">
        <f>[32]Abril!$H$26</f>
        <v>*</v>
      </c>
      <c r="X36" s="11" t="str">
        <f>[32]Abril!$H$27</f>
        <v>*</v>
      </c>
      <c r="Y36" s="11" t="str">
        <f>[32]Abril!$H$28</f>
        <v>*</v>
      </c>
      <c r="Z36" s="11" t="str">
        <f>[32]Abril!$H$29</f>
        <v>*</v>
      </c>
      <c r="AA36" s="11" t="str">
        <f>[32]Abril!$H$30</f>
        <v>*</v>
      </c>
      <c r="AB36" s="11" t="str">
        <f>[32]Abril!$H$31</f>
        <v>*</v>
      </c>
      <c r="AC36" s="11" t="str">
        <f>[32]Abril!$H$32</f>
        <v>*</v>
      </c>
      <c r="AD36" s="11" t="str">
        <f>[32]Abril!$H$33</f>
        <v>*</v>
      </c>
      <c r="AE36" s="11" t="str">
        <f>[32]Abril!$H$34</f>
        <v>*</v>
      </c>
      <c r="AF36" s="93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>
        <f>[33]Abril!$H$5</f>
        <v>2.16</v>
      </c>
      <c r="C37" s="11">
        <f>[33]Abril!$H$6</f>
        <v>0.36000000000000004</v>
      </c>
      <c r="D37" s="11">
        <f>[33]Abril!$H$7</f>
        <v>17.28</v>
      </c>
      <c r="E37" s="11">
        <f>[33]Abril!$H$8</f>
        <v>6.12</v>
      </c>
      <c r="F37" s="11">
        <f>[33]Abril!$H$9</f>
        <v>15.120000000000001</v>
      </c>
      <c r="G37" s="11">
        <f>[33]Abril!$H$10</f>
        <v>14.04</v>
      </c>
      <c r="H37" s="11">
        <f>[33]Abril!$H$11</f>
        <v>0</v>
      </c>
      <c r="I37" s="11">
        <f>[33]Abril!$H$12</f>
        <v>0</v>
      </c>
      <c r="J37" s="11">
        <f>[33]Abril!$H$13</f>
        <v>0</v>
      </c>
      <c r="K37" s="11">
        <f>[33]Abril!$H$14</f>
        <v>0</v>
      </c>
      <c r="L37" s="11">
        <f>[33]Abril!$H$15</f>
        <v>3.24</v>
      </c>
      <c r="M37" s="11">
        <f>[33]Abril!$H$16</f>
        <v>1.08</v>
      </c>
      <c r="N37" s="11">
        <f>[33]Abril!$H$17</f>
        <v>11.879999999999999</v>
      </c>
      <c r="O37" s="11">
        <f>[33]Abril!$H$18</f>
        <v>0</v>
      </c>
      <c r="P37" s="11">
        <f>[33]Abril!$H$19</f>
        <v>6.12</v>
      </c>
      <c r="Q37" s="11">
        <f>[33]Abril!$H$20</f>
        <v>0</v>
      </c>
      <c r="R37" s="11">
        <f>[33]Abril!$H$21</f>
        <v>0</v>
      </c>
      <c r="S37" s="11">
        <f>[33]Abril!$H$22</f>
        <v>0.72000000000000008</v>
      </c>
      <c r="T37" s="11">
        <f>[33]Abril!$H$23</f>
        <v>0</v>
      </c>
      <c r="U37" s="11">
        <f>[33]Abril!$H$24</f>
        <v>0</v>
      </c>
      <c r="V37" s="11">
        <f>[33]Abril!$H$25</f>
        <v>0</v>
      </c>
      <c r="W37" s="11">
        <f>[33]Abril!$H$26</f>
        <v>12.96</v>
      </c>
      <c r="X37" s="11">
        <f>[33]Abril!$H$27</f>
        <v>0</v>
      </c>
      <c r="Y37" s="11">
        <f>[33]Abril!$H$28</f>
        <v>0</v>
      </c>
      <c r="Z37" s="11">
        <f>[33]Abril!$H$29</f>
        <v>1.4400000000000002</v>
      </c>
      <c r="AA37" s="11">
        <f>[33]Abril!$H$30</f>
        <v>11.16</v>
      </c>
      <c r="AB37" s="11">
        <f>[33]Abril!$H$31</f>
        <v>12.6</v>
      </c>
      <c r="AC37" s="11">
        <f>[33]Abril!$H$32</f>
        <v>23.400000000000002</v>
      </c>
      <c r="AD37" s="11">
        <f>[33]Abril!$H$33</f>
        <v>12.24</v>
      </c>
      <c r="AE37" s="11">
        <f>[33]Abril!$H$34</f>
        <v>10.8</v>
      </c>
      <c r="AF37" s="15">
        <f t="shared" si="1"/>
        <v>23.400000000000002</v>
      </c>
      <c r="AG37" s="123">
        <f t="shared" si="2"/>
        <v>5.4240000000000013</v>
      </c>
      <c r="AJ37" t="s">
        <v>47</v>
      </c>
    </row>
    <row r="38" spans="1:37" x14ac:dyDescent="0.2">
      <c r="A38" s="58" t="s">
        <v>174</v>
      </c>
      <c r="B38" s="11">
        <f>[34]Abril!$H$5</f>
        <v>3.9600000000000004</v>
      </c>
      <c r="C38" s="11">
        <f>[34]Abril!$H$6</f>
        <v>7.2</v>
      </c>
      <c r="D38" s="11">
        <f>[34]Abril!$H$7</f>
        <v>14.04</v>
      </c>
      <c r="E38" s="11">
        <f>[34]Abril!$H$8</f>
        <v>10.8</v>
      </c>
      <c r="F38" s="11">
        <f>[34]Abril!$H$9</f>
        <v>10.44</v>
      </c>
      <c r="G38" s="11">
        <f>[34]Abril!$H$10</f>
        <v>13.68</v>
      </c>
      <c r="H38" s="11">
        <f>[34]Abril!$H$11</f>
        <v>12.24</v>
      </c>
      <c r="I38" s="11">
        <f>[34]Abril!$H$12</f>
        <v>13.32</v>
      </c>
      <c r="J38" s="11">
        <f>[34]Abril!$H$13</f>
        <v>12.6</v>
      </c>
      <c r="K38" s="11">
        <f>[34]Abril!$H$14</f>
        <v>9.7200000000000006</v>
      </c>
      <c r="L38" s="11">
        <f>[34]Abril!$H$15</f>
        <v>9.3600000000000012</v>
      </c>
      <c r="M38" s="11">
        <f>[34]Abril!$H$16</f>
        <v>7.2</v>
      </c>
      <c r="N38" s="11">
        <f>[34]Abril!$H$17</f>
        <v>6.12</v>
      </c>
      <c r="O38" s="11">
        <f>[34]Abril!$H$18</f>
        <v>7.5600000000000005</v>
      </c>
      <c r="P38" s="11">
        <f>[34]Abril!$H$19</f>
        <v>10.8</v>
      </c>
      <c r="Q38" s="11">
        <f>[34]Abril!$H$20</f>
        <v>5.7600000000000007</v>
      </c>
      <c r="R38" s="11">
        <f>[34]Abril!$H$21</f>
        <v>5.04</v>
      </c>
      <c r="S38" s="11">
        <f>[34]Abril!$H$22</f>
        <v>14.04</v>
      </c>
      <c r="T38" s="11">
        <f>[34]Abril!$H$23</f>
        <v>9.3600000000000012</v>
      </c>
      <c r="U38" s="11">
        <f>[34]Abril!$H$24</f>
        <v>5.4</v>
      </c>
      <c r="V38" s="11">
        <f>[34]Abril!$H$25</f>
        <v>6.48</v>
      </c>
      <c r="W38" s="11">
        <f>[34]Abril!$H$26</f>
        <v>12.6</v>
      </c>
      <c r="X38" s="11">
        <f>[34]Abril!$H$27</f>
        <v>7.2</v>
      </c>
      <c r="Y38" s="11">
        <f>[34]Abril!$H$28</f>
        <v>8.64</v>
      </c>
      <c r="Z38" s="11">
        <f>[34]Abril!$H$29</f>
        <v>3.6</v>
      </c>
      <c r="AA38" s="11">
        <f>[34]Abril!$H$30</f>
        <v>6.12</v>
      </c>
      <c r="AB38" s="11">
        <f>[34]Abril!$H$31</f>
        <v>4.32</v>
      </c>
      <c r="AC38" s="11">
        <f>[34]Abril!$H$32</f>
        <v>11.879999999999999</v>
      </c>
      <c r="AD38" s="11">
        <f>[34]Abril!$H$33</f>
        <v>4.6800000000000006</v>
      </c>
      <c r="AE38" s="11">
        <f>[34]Abril!$H$34</f>
        <v>11.520000000000001</v>
      </c>
      <c r="AF38" s="15">
        <f>MAX(B38:AE38)</f>
        <v>14.04</v>
      </c>
      <c r="AG38" s="123">
        <f>AVERAGE(B38:AE38)</f>
        <v>8.8559999999999999</v>
      </c>
    </row>
    <row r="39" spans="1:37" x14ac:dyDescent="0.2">
      <c r="A39" s="58" t="s">
        <v>15</v>
      </c>
      <c r="B39" s="11">
        <f>[35]Abril!$H$5</f>
        <v>11.520000000000001</v>
      </c>
      <c r="C39" s="11">
        <f>[35]Abril!$H$6</f>
        <v>14.04</v>
      </c>
      <c r="D39" s="11">
        <f>[35]Abril!$H$7</f>
        <v>14.04</v>
      </c>
      <c r="E39" s="11">
        <f>[35]Abril!$H$8</f>
        <v>12.6</v>
      </c>
      <c r="F39" s="11">
        <f>[35]Abril!$H$9</f>
        <v>20.52</v>
      </c>
      <c r="G39" s="11">
        <f>[35]Abril!$H$10</f>
        <v>15.120000000000001</v>
      </c>
      <c r="H39" s="11">
        <f>[35]Abril!$H$11</f>
        <v>12.96</v>
      </c>
      <c r="I39" s="11">
        <f>[35]Abril!$H$12</f>
        <v>9.3600000000000012</v>
      </c>
      <c r="J39" s="11">
        <f>[35]Abril!$H$13</f>
        <v>13.32</v>
      </c>
      <c r="K39" s="11">
        <f>[35]Abril!$H$14</f>
        <v>20.52</v>
      </c>
      <c r="L39" s="11">
        <f>[35]Abril!$H$15</f>
        <v>14.4</v>
      </c>
      <c r="M39" s="11">
        <f>[35]Abril!$H$16</f>
        <v>11.520000000000001</v>
      </c>
      <c r="N39" s="11">
        <f>[35]Abril!$H$17</f>
        <v>14.4</v>
      </c>
      <c r="O39" s="11">
        <f>[35]Abril!$H$18</f>
        <v>12.24</v>
      </c>
      <c r="P39" s="11">
        <f>[35]Abril!$H$19</f>
        <v>14.04</v>
      </c>
      <c r="Q39" s="11">
        <f>[35]Abril!$H$20</f>
        <v>11.520000000000001</v>
      </c>
      <c r="R39" s="11">
        <f>[35]Abril!$H$21</f>
        <v>11.879999999999999</v>
      </c>
      <c r="S39" s="11">
        <f>[35]Abril!$H$22</f>
        <v>11.520000000000001</v>
      </c>
      <c r="T39" s="11">
        <f>[35]Abril!$H$23</f>
        <v>14.76</v>
      </c>
      <c r="U39" s="11">
        <f>[35]Abril!$H$24</f>
        <v>15.120000000000001</v>
      </c>
      <c r="V39" s="11">
        <f>[35]Abril!$H$25</f>
        <v>20.88</v>
      </c>
      <c r="W39" s="11">
        <f>[35]Abril!$H$26</f>
        <v>17.64</v>
      </c>
      <c r="X39" s="11">
        <f>[35]Abril!$H$27</f>
        <v>14.4</v>
      </c>
      <c r="Y39" s="11">
        <f>[35]Abril!$H$28</f>
        <v>14.4</v>
      </c>
      <c r="Z39" s="11">
        <f>[35]Abril!$H$29</f>
        <v>13.68</v>
      </c>
      <c r="AA39" s="11">
        <f>[35]Abril!$H$30</f>
        <v>11.520000000000001</v>
      </c>
      <c r="AB39" s="11">
        <f>[35]Abril!$H$31</f>
        <v>14.04</v>
      </c>
      <c r="AC39" s="11">
        <f>[35]Abril!$H$32</f>
        <v>13.68</v>
      </c>
      <c r="AD39" s="11">
        <f>[35]Abril!$H$33</f>
        <v>13.32</v>
      </c>
      <c r="AE39" s="11">
        <f>[35]Abril!$H$34</f>
        <v>15.840000000000002</v>
      </c>
      <c r="AF39" s="15">
        <f t="shared" si="1"/>
        <v>20.88</v>
      </c>
      <c r="AG39" s="123">
        <f t="shared" si="2"/>
        <v>14.16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[36]Abril!$H$5</f>
        <v>17.64</v>
      </c>
      <c r="C40" s="11">
        <f>[36]Abril!$H$6</f>
        <v>7.9200000000000008</v>
      </c>
      <c r="D40" s="11">
        <f>[36]Abril!$H$7</f>
        <v>12.6</v>
      </c>
      <c r="E40" s="11">
        <f>[36]Abril!$H$8</f>
        <v>12.6</v>
      </c>
      <c r="F40" s="11">
        <f>[36]Abril!$H$9</f>
        <v>23.400000000000002</v>
      </c>
      <c r="G40" s="11">
        <f>[36]Abril!$H$10</f>
        <v>10.8</v>
      </c>
      <c r="H40" s="11">
        <f>[36]Abril!$H$11</f>
        <v>10.8</v>
      </c>
      <c r="I40" s="11">
        <f>[36]Abril!$H$12</f>
        <v>9.3600000000000012</v>
      </c>
      <c r="J40" s="11">
        <f>[36]Abril!$H$13</f>
        <v>5.04</v>
      </c>
      <c r="K40" s="11">
        <f>[36]Abril!$H$14</f>
        <v>4.6800000000000006</v>
      </c>
      <c r="L40" s="11">
        <f>[36]Abril!$H$15</f>
        <v>10.08</v>
      </c>
      <c r="M40" s="11">
        <f>[36]Abril!$H$16</f>
        <v>7.9200000000000008</v>
      </c>
      <c r="N40" s="11">
        <f>[36]Abril!$H$17</f>
        <v>7.5600000000000005</v>
      </c>
      <c r="O40" s="11">
        <f>[36]Abril!$H$18</f>
        <v>7.2</v>
      </c>
      <c r="P40" s="11">
        <f>[36]Abril!$H$19</f>
        <v>9</v>
      </c>
      <c r="Q40" s="11">
        <f>[36]Abril!$H$20</f>
        <v>11.16</v>
      </c>
      <c r="R40" s="11">
        <f>[36]Abril!$H$21</f>
        <v>6.84</v>
      </c>
      <c r="S40" s="11">
        <f>[36]Abril!$H$22</f>
        <v>5.7600000000000007</v>
      </c>
      <c r="T40" s="11">
        <f>[36]Abril!$H$23</f>
        <v>9.7200000000000006</v>
      </c>
      <c r="U40" s="11">
        <f>[36]Abril!$H$24</f>
        <v>11.16</v>
      </c>
      <c r="V40" s="11">
        <f>[36]Abril!$H$25</f>
        <v>19.440000000000001</v>
      </c>
      <c r="W40" s="11">
        <f>[36]Abril!$H$26</f>
        <v>21.96</v>
      </c>
      <c r="X40" s="11">
        <f>[36]Abril!$H$27</f>
        <v>5.4</v>
      </c>
      <c r="Y40" s="11">
        <f>[36]Abril!$H$28</f>
        <v>4.6800000000000006</v>
      </c>
      <c r="Z40" s="11">
        <f>[36]Abril!$H$29</f>
        <v>6.12</v>
      </c>
      <c r="AA40" s="11">
        <f>[36]Abril!$H$30</f>
        <v>9.7200000000000006</v>
      </c>
      <c r="AB40" s="11">
        <f>[36]Abril!$H$31</f>
        <v>8.64</v>
      </c>
      <c r="AC40" s="11">
        <f>[36]Abril!$H$32</f>
        <v>7.5600000000000005</v>
      </c>
      <c r="AD40" s="11">
        <f>[36]Abril!$H$33</f>
        <v>6.48</v>
      </c>
      <c r="AE40" s="11">
        <f>[36]Abril!$H$34</f>
        <v>12.96</v>
      </c>
      <c r="AF40" s="15">
        <f t="shared" si="1"/>
        <v>23.400000000000002</v>
      </c>
      <c r="AG40" s="123">
        <f t="shared" si="2"/>
        <v>10.139999999999999</v>
      </c>
      <c r="AJ40" t="s">
        <v>47</v>
      </c>
    </row>
    <row r="41" spans="1:37" x14ac:dyDescent="0.2">
      <c r="A41" s="58" t="s">
        <v>175</v>
      </c>
      <c r="B41" s="11">
        <f>[37]Abril!$H$5</f>
        <v>11.520000000000001</v>
      </c>
      <c r="C41" s="11">
        <f>[37]Abril!$H$6</f>
        <v>9.3600000000000012</v>
      </c>
      <c r="D41" s="11">
        <f>[37]Abril!$H$7</f>
        <v>22.32</v>
      </c>
      <c r="E41" s="11">
        <f>[37]Abril!$H$8</f>
        <v>15.120000000000001</v>
      </c>
      <c r="F41" s="11">
        <f>[37]Abril!$H$9</f>
        <v>21.240000000000002</v>
      </c>
      <c r="G41" s="11">
        <f>[37]Abril!$H$10</f>
        <v>15.120000000000001</v>
      </c>
      <c r="H41" s="11">
        <f>[37]Abril!$H$11</f>
        <v>14.76</v>
      </c>
      <c r="I41" s="11">
        <f>[37]Abril!$H$12</f>
        <v>10.8</v>
      </c>
      <c r="J41" s="11">
        <f>[37]Abril!$H$13</f>
        <v>11.16</v>
      </c>
      <c r="K41" s="11">
        <f>[37]Abril!$H$14</f>
        <v>11.879999999999999</v>
      </c>
      <c r="L41" s="11">
        <f>[37]Abril!$H$15</f>
        <v>14.4</v>
      </c>
      <c r="M41" s="11">
        <f>[37]Abril!$H$16</f>
        <v>9.7200000000000006</v>
      </c>
      <c r="N41" s="11">
        <f>[37]Abril!$H$17</f>
        <v>10.44</v>
      </c>
      <c r="O41" s="11">
        <f>[37]Abril!$H$18</f>
        <v>16.2</v>
      </c>
      <c r="P41" s="11">
        <f>[37]Abril!$H$19</f>
        <v>8.2799999999999994</v>
      </c>
      <c r="Q41" s="11">
        <f>[37]Abril!$H$20</f>
        <v>12.24</v>
      </c>
      <c r="R41" s="11">
        <f>[37]Abril!$H$21</f>
        <v>8.2799999999999994</v>
      </c>
      <c r="S41" s="11">
        <f>[37]Abril!$H$22</f>
        <v>10.8</v>
      </c>
      <c r="T41" s="11">
        <f>[37]Abril!$H$23</f>
        <v>11.879999999999999</v>
      </c>
      <c r="U41" s="11">
        <f>[37]Abril!$H$24</f>
        <v>16.2</v>
      </c>
      <c r="V41" s="11">
        <f>[37]Abril!$H$25</f>
        <v>17.28</v>
      </c>
      <c r="W41" s="11">
        <f>[37]Abril!$H$26</f>
        <v>18</v>
      </c>
      <c r="X41" s="11">
        <f>[37]Abril!$H$27</f>
        <v>7.2</v>
      </c>
      <c r="Y41" s="11">
        <f>[37]Abril!$H$28</f>
        <v>9.7200000000000006</v>
      </c>
      <c r="Z41" s="11">
        <f>[37]Abril!$H$29</f>
        <v>10.44</v>
      </c>
      <c r="AA41" s="11">
        <f>[37]Abril!$H$30</f>
        <v>13.68</v>
      </c>
      <c r="AB41" s="11">
        <f>[37]Abril!$H$31</f>
        <v>16.920000000000002</v>
      </c>
      <c r="AC41" s="11">
        <f>[37]Abril!$H$32</f>
        <v>9.7200000000000006</v>
      </c>
      <c r="AD41" s="11">
        <f>[37]Abril!$H$33</f>
        <v>16.2</v>
      </c>
      <c r="AE41" s="11">
        <f>[37]Abril!$H$34</f>
        <v>13.32</v>
      </c>
      <c r="AF41" s="15">
        <f t="shared" ref="AF41" si="5">MAX(B41:AE41)</f>
        <v>22.32</v>
      </c>
      <c r="AG41" s="123">
        <f t="shared" ref="AG41" si="6">AVERAGE(B41:AE41)</f>
        <v>13.140000000000002</v>
      </c>
      <c r="AJ41" t="s">
        <v>47</v>
      </c>
    </row>
    <row r="42" spans="1:37" x14ac:dyDescent="0.2">
      <c r="A42" s="58" t="s">
        <v>17</v>
      </c>
      <c r="B42" s="11">
        <f>[38]Abril!$H$5</f>
        <v>11.16</v>
      </c>
      <c r="C42" s="11">
        <f>[38]Abril!$H$6</f>
        <v>15.48</v>
      </c>
      <c r="D42" s="11">
        <f>[38]Abril!$H$7</f>
        <v>15.48</v>
      </c>
      <c r="E42" s="11">
        <f>[38]Abril!$H$8</f>
        <v>20.52</v>
      </c>
      <c r="F42" s="11">
        <f>[38]Abril!$H$9</f>
        <v>21.96</v>
      </c>
      <c r="G42" s="11">
        <f>[38]Abril!$H$10</f>
        <v>11.520000000000001</v>
      </c>
      <c r="H42" s="11">
        <f>[38]Abril!$H$11</f>
        <v>10.44</v>
      </c>
      <c r="I42" s="11">
        <f>[38]Abril!$H$12</f>
        <v>9.7200000000000006</v>
      </c>
      <c r="J42" s="11">
        <f>[38]Abril!$H$13</f>
        <v>10.08</v>
      </c>
      <c r="K42" s="11">
        <f>[38]Abril!$H$14</f>
        <v>11.520000000000001</v>
      </c>
      <c r="L42" s="11">
        <f>[38]Abril!$H$15</f>
        <v>10.08</v>
      </c>
      <c r="M42" s="11">
        <f>[38]Abril!$H$16</f>
        <v>6.48</v>
      </c>
      <c r="N42" s="11">
        <f>[38]Abril!$H$17</f>
        <v>10.8</v>
      </c>
      <c r="O42" s="11">
        <f>[38]Abril!$H$18</f>
        <v>7.5600000000000005</v>
      </c>
      <c r="P42" s="11">
        <f>[38]Abril!$H$19</f>
        <v>8.64</v>
      </c>
      <c r="Q42" s="11">
        <f>[38]Abril!$H$20</f>
        <v>8.64</v>
      </c>
      <c r="R42" s="11">
        <f>[38]Abril!$H$21</f>
        <v>7.5600000000000005</v>
      </c>
      <c r="S42" s="11">
        <f>[38]Abril!$H$22</f>
        <v>8.64</v>
      </c>
      <c r="T42" s="11">
        <f>[38]Abril!$H$23</f>
        <v>8.64</v>
      </c>
      <c r="U42" s="11">
        <f>[38]Abril!$H$24</f>
        <v>14.04</v>
      </c>
      <c r="V42" s="11">
        <f>[38]Abril!$H$25</f>
        <v>23.759999999999998</v>
      </c>
      <c r="W42" s="11">
        <f>[38]Abril!$H$26</f>
        <v>10.8</v>
      </c>
      <c r="X42" s="11">
        <f>[38]Abril!$H$27</f>
        <v>12.24</v>
      </c>
      <c r="Y42" s="11">
        <f>[38]Abril!$H$28</f>
        <v>8.2799999999999994</v>
      </c>
      <c r="Z42" s="11">
        <f>[38]Abril!$H$29</f>
        <v>13.32</v>
      </c>
      <c r="AA42" s="11">
        <f>[38]Abril!$H$30</f>
        <v>9</v>
      </c>
      <c r="AB42" s="11">
        <f>[38]Abril!$H$31</f>
        <v>18.36</v>
      </c>
      <c r="AC42" s="11">
        <f>[38]Abril!$H$32</f>
        <v>15.48</v>
      </c>
      <c r="AD42" s="11">
        <f>[38]Abril!$H$33</f>
        <v>7.9200000000000008</v>
      </c>
      <c r="AE42" s="11">
        <f>[38]Abril!$H$34</f>
        <v>18.36</v>
      </c>
      <c r="AF42" s="15">
        <f t="shared" si="1"/>
        <v>23.759999999999998</v>
      </c>
      <c r="AG42" s="123">
        <f t="shared" si="2"/>
        <v>12.215999999999999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[39]Abri!$H$5</f>
        <v>18.36</v>
      </c>
      <c r="C43" s="11">
        <f>[39]Abri!$H$6</f>
        <v>16.559999999999999</v>
      </c>
      <c r="D43" s="11">
        <f>[39]Abri!$H$7</f>
        <v>11.520000000000001</v>
      </c>
      <c r="E43" s="11">
        <f>[39]Abri!$H$8</f>
        <v>15.48</v>
      </c>
      <c r="F43" s="11">
        <f>[39]Abri!$H$9</f>
        <v>30.96</v>
      </c>
      <c r="G43" s="11">
        <f>[39]Abri!$H$10</f>
        <v>10.08</v>
      </c>
      <c r="H43" s="11">
        <f>[39]Abri!$H$11</f>
        <v>14.04</v>
      </c>
      <c r="I43" s="11">
        <f>[39]Abri!$H$12</f>
        <v>15.120000000000001</v>
      </c>
      <c r="J43" s="11">
        <f>[39]Abri!$H$13</f>
        <v>14.4</v>
      </c>
      <c r="K43" s="11">
        <f>[39]Abri!$H$14</f>
        <v>26.28</v>
      </c>
      <c r="L43" s="11">
        <f>[39]Abri!$H$15</f>
        <v>15.48</v>
      </c>
      <c r="M43" s="11">
        <f>[39]Abri!$H$16</f>
        <v>15.120000000000001</v>
      </c>
      <c r="N43" s="11">
        <f>[39]Abri!$H$17</f>
        <v>24.48</v>
      </c>
      <c r="O43" s="11">
        <f>[39]Abri!$H$18</f>
        <v>17.28</v>
      </c>
      <c r="P43" s="11">
        <f>[39]Abri!$H$19</f>
        <v>13.68</v>
      </c>
      <c r="Q43" s="11">
        <f>[39]Abri!$H$20</f>
        <v>15.840000000000002</v>
      </c>
      <c r="R43" s="11">
        <f>[39]Abri!$H$21</f>
        <v>12.24</v>
      </c>
      <c r="S43" s="11">
        <f>[39]Abri!$H$22</f>
        <v>11.879999999999999</v>
      </c>
      <c r="T43" s="11">
        <f>[39]Abri!$H$23</f>
        <v>12.96</v>
      </c>
      <c r="U43" s="11">
        <f>[39]Abri!$H$24</f>
        <v>14.76</v>
      </c>
      <c r="V43" s="11">
        <f>[39]Abri!$H$25</f>
        <v>16.920000000000002</v>
      </c>
      <c r="W43" s="11">
        <f>[39]Abri!$H$26</f>
        <v>14.76</v>
      </c>
      <c r="X43" s="11">
        <f>[39]Abri!$H$27</f>
        <v>12.24</v>
      </c>
      <c r="Y43" s="11">
        <f>[39]Abri!$H$28</f>
        <v>16.2</v>
      </c>
      <c r="Z43" s="11">
        <f>[39]Abri!$H$29</f>
        <v>14.76</v>
      </c>
      <c r="AA43" s="11">
        <f>[39]Abri!$H$30</f>
        <v>13.32</v>
      </c>
      <c r="AB43" s="11">
        <f>[39]Abri!$H$31</f>
        <v>16.920000000000002</v>
      </c>
      <c r="AC43" s="11">
        <f>[39]Abri!$H$32</f>
        <v>14.76</v>
      </c>
      <c r="AD43" s="11">
        <f>[39]Abri!$H$33</f>
        <v>14.04</v>
      </c>
      <c r="AE43" s="11">
        <f>[39]Abri!$H$34</f>
        <v>14.04</v>
      </c>
      <c r="AF43" s="15">
        <f t="shared" ref="AF43" si="7">MAX(B43:AE43)</f>
        <v>30.96</v>
      </c>
      <c r="AG43" s="123">
        <f t="shared" ref="AG43" si="8">AVERAGE(B43:AE43)</f>
        <v>15.815999999999999</v>
      </c>
      <c r="AJ43" t="s">
        <v>47</v>
      </c>
      <c r="AK43" t="s">
        <v>47</v>
      </c>
    </row>
    <row r="44" spans="1:37" x14ac:dyDescent="0.2">
      <c r="A44" s="58" t="s">
        <v>18</v>
      </c>
      <c r="B44" s="11">
        <f>[40]Abril!$H$5</f>
        <v>12.24</v>
      </c>
      <c r="C44" s="11">
        <f>[40]Abril!$H$6</f>
        <v>11.16</v>
      </c>
      <c r="D44" s="11">
        <f>[40]Abril!$H$7</f>
        <v>23.040000000000003</v>
      </c>
      <c r="E44" s="11">
        <f>[40]Abril!$H$8</f>
        <v>14.76</v>
      </c>
      <c r="F44" s="11">
        <f>[40]Abril!$H$9</f>
        <v>22.68</v>
      </c>
      <c r="G44" s="11">
        <f>[40]Abril!$H$10</f>
        <v>17.64</v>
      </c>
      <c r="H44" s="11">
        <f>[40]Abril!$H$11</f>
        <v>18</v>
      </c>
      <c r="I44" s="11">
        <f>[40]Abril!$H$12</f>
        <v>12.6</v>
      </c>
      <c r="J44" s="11">
        <f>[40]Abril!$H$13</f>
        <v>11.879999999999999</v>
      </c>
      <c r="K44" s="11">
        <f>[40]Abril!$H$14</f>
        <v>14.76</v>
      </c>
      <c r="L44" s="11">
        <f>[40]Abril!$H$15</f>
        <v>11.16</v>
      </c>
      <c r="M44" s="11">
        <f>[40]Abril!$H$16</f>
        <v>10.8</v>
      </c>
      <c r="N44" s="11">
        <f>[40]Abril!$H$17</f>
        <v>11.16</v>
      </c>
      <c r="O44" s="11">
        <f>[40]Abril!$H$18</f>
        <v>13.32</v>
      </c>
      <c r="P44" s="11">
        <f>[40]Abril!$H$19</f>
        <v>9</v>
      </c>
      <c r="Q44" s="11">
        <f>[40]Abril!$H$20</f>
        <v>18.36</v>
      </c>
      <c r="R44" s="11">
        <f>[40]Abril!$H$21</f>
        <v>9.3600000000000012</v>
      </c>
      <c r="S44" s="11">
        <f>[40]Abril!$H$22</f>
        <v>14.04</v>
      </c>
      <c r="T44" s="11">
        <f>[40]Abril!$H$23</f>
        <v>14.4</v>
      </c>
      <c r="U44" s="11">
        <f>[40]Abril!$H$24</f>
        <v>12.96</v>
      </c>
      <c r="V44" s="11">
        <f>[40]Abril!$H$25</f>
        <v>11.16</v>
      </c>
      <c r="W44" s="11">
        <f>[40]Abril!$H$26</f>
        <v>11.879999999999999</v>
      </c>
      <c r="X44" s="11">
        <f>[40]Abril!$H$27</f>
        <v>9.7200000000000006</v>
      </c>
      <c r="Y44" s="11">
        <f>[40]Abril!$H$28</f>
        <v>14.04</v>
      </c>
      <c r="Z44" s="11">
        <f>[40]Abril!$H$29</f>
        <v>10.8</v>
      </c>
      <c r="AA44" s="11">
        <f>[40]Abril!$H$30</f>
        <v>15.48</v>
      </c>
      <c r="AB44" s="11">
        <f>[40]Abril!$H$31</f>
        <v>12.24</v>
      </c>
      <c r="AC44" s="11">
        <f>[40]Abril!$H$32</f>
        <v>18.720000000000002</v>
      </c>
      <c r="AD44" s="11">
        <f>[40]Abril!$H$33</f>
        <v>8.64</v>
      </c>
      <c r="AE44" s="11">
        <f>[40]Abril!$H$34</f>
        <v>16.2</v>
      </c>
      <c r="AF44" s="15">
        <f t="shared" si="1"/>
        <v>23.040000000000003</v>
      </c>
      <c r="AG44" s="123">
        <f t="shared" si="2"/>
        <v>13.740000000000004</v>
      </c>
      <c r="AI44" t="s">
        <v>47</v>
      </c>
      <c r="AJ44" t="s">
        <v>47</v>
      </c>
      <c r="AK44" t="s">
        <v>47</v>
      </c>
    </row>
    <row r="45" spans="1:37" x14ac:dyDescent="0.2">
      <c r="A45" s="58" t="s">
        <v>162</v>
      </c>
      <c r="B45" s="11">
        <f>[41]Abril!$H$5</f>
        <v>17.28</v>
      </c>
      <c r="C45" s="11">
        <f>[41]Abril!$H$6</f>
        <v>12.96</v>
      </c>
      <c r="D45" s="11">
        <f>[41]Abril!$H$7</f>
        <v>14.4</v>
      </c>
      <c r="E45" s="11">
        <f>[41]Abril!$H$8</f>
        <v>15.48</v>
      </c>
      <c r="F45" s="11">
        <f>[41]Abril!$H$9</f>
        <v>32.04</v>
      </c>
      <c r="G45" s="11">
        <f>[41]Abril!$H$10</f>
        <v>17.28</v>
      </c>
      <c r="H45" s="11">
        <f>[41]Abril!$H$11</f>
        <v>14.04</v>
      </c>
      <c r="I45" s="11">
        <f>[41]Abril!$H$12</f>
        <v>10.8</v>
      </c>
      <c r="J45" s="11">
        <f>[41]Abril!$H$13</f>
        <v>11.879999999999999</v>
      </c>
      <c r="K45" s="11">
        <f>[41]Abril!$H$14</f>
        <v>16.2</v>
      </c>
      <c r="L45" s="11">
        <f>[41]Abril!$H$15</f>
        <v>15.840000000000002</v>
      </c>
      <c r="M45" s="11">
        <f>[41]Abril!$H$16</f>
        <v>10.44</v>
      </c>
      <c r="N45" s="11">
        <f>[41]Abril!$H$17</f>
        <v>13.68</v>
      </c>
      <c r="O45" s="11">
        <f>[41]Abril!$H$18</f>
        <v>16.559999999999999</v>
      </c>
      <c r="P45" s="11">
        <f>[41]Abril!$H$19</f>
        <v>11.520000000000001</v>
      </c>
      <c r="Q45" s="11">
        <f>[41]Abril!$H$20</f>
        <v>10.08</v>
      </c>
      <c r="R45" s="11">
        <f>[41]Abril!$H$21</f>
        <v>8.2799999999999994</v>
      </c>
      <c r="S45" s="11">
        <f>[41]Abril!$H$22</f>
        <v>9.7200000000000006</v>
      </c>
      <c r="T45" s="11">
        <f>[41]Abril!$H$23</f>
        <v>10.44</v>
      </c>
      <c r="U45" s="11">
        <f>[41]Abril!$H$24</f>
        <v>12.24</v>
      </c>
      <c r="V45" s="11">
        <f>[41]Abril!$H$25</f>
        <v>14.04</v>
      </c>
      <c r="W45" s="11">
        <f>[41]Abril!$H$26</f>
        <v>19.440000000000001</v>
      </c>
      <c r="X45" s="11">
        <f>[41]Abril!$H$27</f>
        <v>8.64</v>
      </c>
      <c r="Y45" s="11">
        <f>[41]Abril!$H$28</f>
        <v>13.68</v>
      </c>
      <c r="Z45" s="11">
        <f>[41]Abril!$H$29</f>
        <v>12.96</v>
      </c>
      <c r="AA45" s="11">
        <f>[41]Abril!$H$30</f>
        <v>13.32</v>
      </c>
      <c r="AB45" s="11">
        <f>[41]Abril!$H$31</f>
        <v>16.2</v>
      </c>
      <c r="AC45" s="11">
        <f>[41]Abril!$H$32</f>
        <v>19.440000000000001</v>
      </c>
      <c r="AD45" s="11">
        <f>[41]Abril!$H$33</f>
        <v>11.16</v>
      </c>
      <c r="AE45" s="11">
        <f>[41]Abril!$H$34</f>
        <v>14.04</v>
      </c>
      <c r="AF45" s="15">
        <f t="shared" ref="AF45" si="9">MAX(B45:AE45)</f>
        <v>32.04</v>
      </c>
      <c r="AG45" s="123">
        <f t="shared" ref="AG45" si="10">AVERAGE(B45:AE45)</f>
        <v>14.136000000000001</v>
      </c>
    </row>
    <row r="46" spans="1:37" x14ac:dyDescent="0.2">
      <c r="A46" s="58" t="s">
        <v>19</v>
      </c>
      <c r="B46" s="11">
        <f>[42]Abril!$H$5</f>
        <v>9</v>
      </c>
      <c r="C46" s="11">
        <f>[42]Abril!$H$6</f>
        <v>10.8</v>
      </c>
      <c r="D46" s="11">
        <f>[42]Abril!$H$7</f>
        <v>7.5600000000000005</v>
      </c>
      <c r="E46" s="11">
        <f>[42]Abril!$H$8</f>
        <v>13.68</v>
      </c>
      <c r="F46" s="11">
        <f>[42]Abril!$H$9</f>
        <v>9.3600000000000012</v>
      </c>
      <c r="G46" s="11">
        <f>[42]Abril!$H$10</f>
        <v>10.44</v>
      </c>
      <c r="H46" s="11">
        <f>[42]Abril!$H$11</f>
        <v>7.5600000000000005</v>
      </c>
      <c r="I46" s="11">
        <f>[42]Abril!$H$12</f>
        <v>7.2</v>
      </c>
      <c r="J46" s="11">
        <f>[42]Abril!$H$13</f>
        <v>10.8</v>
      </c>
      <c r="K46" s="11">
        <f>[42]Abril!$H$14</f>
        <v>18.720000000000002</v>
      </c>
      <c r="L46" s="11">
        <f>[42]Abril!$H$15</f>
        <v>14.76</v>
      </c>
      <c r="M46" s="11">
        <f>[42]Abril!$H$16</f>
        <v>4.6800000000000006</v>
      </c>
      <c r="N46" s="11">
        <f>[42]Abril!$H$17</f>
        <v>7.2</v>
      </c>
      <c r="O46" s="11">
        <f>[42]Abril!$H$18</f>
        <v>11.879999999999999</v>
      </c>
      <c r="P46" s="11">
        <f>[42]Abril!$H$19</f>
        <v>13.32</v>
      </c>
      <c r="Q46" s="11">
        <f>[42]Abril!$H$20</f>
        <v>5.7600000000000007</v>
      </c>
      <c r="R46" s="11">
        <f>[42]Abril!$H$21</f>
        <v>8.64</v>
      </c>
      <c r="S46" s="11">
        <f>[42]Abril!$H$22</f>
        <v>0</v>
      </c>
      <c r="T46" s="11">
        <f>[42]Abril!$H$23</f>
        <v>8.64</v>
      </c>
      <c r="U46" s="11">
        <f>[42]Abril!$H$24</f>
        <v>10.08</v>
      </c>
      <c r="V46" s="11">
        <f>[42]Abril!$H$25</f>
        <v>18</v>
      </c>
      <c r="W46" s="11">
        <f>[42]Abril!$H$26</f>
        <v>12.6</v>
      </c>
      <c r="X46" s="11">
        <f>[42]Abril!$H$27</f>
        <v>10.44</v>
      </c>
      <c r="Y46" s="11">
        <f>[42]Abril!$H$28</f>
        <v>15.840000000000002</v>
      </c>
      <c r="Z46" s="11">
        <f>[42]Abril!$H$29</f>
        <v>11.520000000000001</v>
      </c>
      <c r="AA46" s="11">
        <f>[42]Abril!$H$30</f>
        <v>11.520000000000001</v>
      </c>
      <c r="AB46" s="11">
        <f>[42]Abril!$H$31</f>
        <v>9.7200000000000006</v>
      </c>
      <c r="AC46" s="11">
        <f>[42]Abril!$H$32</f>
        <v>7.5600000000000005</v>
      </c>
      <c r="AD46" s="11">
        <f>[42]Abril!$H$33</f>
        <v>6.84</v>
      </c>
      <c r="AE46" s="11">
        <f>[42]Abril!$H$34</f>
        <v>12.24</v>
      </c>
      <c r="AF46" s="15">
        <f t="shared" si="1"/>
        <v>18.720000000000002</v>
      </c>
      <c r="AG46" s="123">
        <f t="shared" si="2"/>
        <v>10.211999999999998</v>
      </c>
      <c r="AH46" s="12" t="s">
        <v>47</v>
      </c>
    </row>
    <row r="47" spans="1:37" x14ac:dyDescent="0.2">
      <c r="A47" s="58" t="s">
        <v>31</v>
      </c>
      <c r="B47" s="11">
        <f>[43]Abril!$H$5</f>
        <v>14.4</v>
      </c>
      <c r="C47" s="11">
        <f>[43]Abril!$H$6</f>
        <v>9</v>
      </c>
      <c r="D47" s="11">
        <f>[43]Abril!$H$7</f>
        <v>10.8</v>
      </c>
      <c r="E47" s="11">
        <f>[43]Abril!$H$8</f>
        <v>14.04</v>
      </c>
      <c r="F47" s="11">
        <f>[43]Abril!$H$9</f>
        <v>15.48</v>
      </c>
      <c r="G47" s="11">
        <f>[43]Abril!$H$10</f>
        <v>12.24</v>
      </c>
      <c r="H47" s="11">
        <f>[43]Abril!$H$11</f>
        <v>9.3600000000000012</v>
      </c>
      <c r="I47" s="11">
        <f>[43]Abril!$H$12</f>
        <v>10.8</v>
      </c>
      <c r="J47" s="11">
        <f>[43]Abril!$H$13</f>
        <v>10.08</v>
      </c>
      <c r="K47" s="11">
        <f>[43]Abril!$H$14</f>
        <v>18.36</v>
      </c>
      <c r="L47" s="11">
        <f>[43]Abril!$H$15</f>
        <v>12.6</v>
      </c>
      <c r="M47" s="11">
        <f>[43]Abril!$H$16</f>
        <v>8.2799999999999994</v>
      </c>
      <c r="N47" s="11">
        <f>[43]Abril!$H$17</f>
        <v>13.68</v>
      </c>
      <c r="O47" s="11">
        <f>[43]Abril!$H$18</f>
        <v>8.64</v>
      </c>
      <c r="P47" s="11">
        <f>[43]Abril!$H$19</f>
        <v>10.8</v>
      </c>
      <c r="Q47" s="11">
        <f>[43]Abril!$H$20</f>
        <v>8.2799999999999994</v>
      </c>
      <c r="R47" s="11">
        <f>[43]Abril!$H$21</f>
        <v>7.9200000000000008</v>
      </c>
      <c r="S47" s="11">
        <f>[43]Abril!$H$22</f>
        <v>10.08</v>
      </c>
      <c r="T47" s="11">
        <f>[43]Abril!$H$23</f>
        <v>10.44</v>
      </c>
      <c r="U47" s="11">
        <f>[43]Abril!$H$24</f>
        <v>12.24</v>
      </c>
      <c r="V47" s="11">
        <f>[43]Abril!$H$25</f>
        <v>15.48</v>
      </c>
      <c r="W47" s="11">
        <f>[43]Abril!$H$26</f>
        <v>17.28</v>
      </c>
      <c r="X47" s="11">
        <f>[43]Abril!$H$27</f>
        <v>7.9200000000000008</v>
      </c>
      <c r="Y47" s="11">
        <f>[43]Abril!$H$28</f>
        <v>8.64</v>
      </c>
      <c r="Z47" s="11">
        <f>[43]Abril!$H$29</f>
        <v>13.32</v>
      </c>
      <c r="AA47" s="11">
        <f>[43]Abril!$H$30</f>
        <v>11.520000000000001</v>
      </c>
      <c r="AB47" s="11">
        <f>[43]Abril!$H$31</f>
        <v>12.6</v>
      </c>
      <c r="AC47" s="11">
        <f>[43]Abril!$H$32</f>
        <v>9.7200000000000006</v>
      </c>
      <c r="AD47" s="11">
        <f>[43]Abril!$H$33</f>
        <v>5.7600000000000007</v>
      </c>
      <c r="AE47" s="11">
        <f>[43]Abril!$H$34</f>
        <v>12.6</v>
      </c>
      <c r="AF47" s="15">
        <f t="shared" si="1"/>
        <v>18.36</v>
      </c>
      <c r="AG47" s="123">
        <f t="shared" si="2"/>
        <v>11.412000000000001</v>
      </c>
    </row>
    <row r="48" spans="1:37" x14ac:dyDescent="0.2">
      <c r="A48" s="58" t="s">
        <v>44</v>
      </c>
      <c r="B48" s="11">
        <f>[44]Abril!$H$5</f>
        <v>14.4</v>
      </c>
      <c r="C48" s="11">
        <f>[44]Abril!$H$6</f>
        <v>13.68</v>
      </c>
      <c r="D48" s="11">
        <f>[44]Abril!$H$7</f>
        <v>20.52</v>
      </c>
      <c r="E48" s="11">
        <f>[44]Abril!$H$8</f>
        <v>19.440000000000001</v>
      </c>
      <c r="F48" s="11">
        <f>[44]Abril!$H$9</f>
        <v>21.240000000000002</v>
      </c>
      <c r="G48" s="11">
        <f>[44]Abril!$H$10</f>
        <v>15.840000000000002</v>
      </c>
      <c r="H48" s="11">
        <f>[44]Abril!$H$11</f>
        <v>13.68</v>
      </c>
      <c r="I48" s="11">
        <f>[44]Abril!$H$12</f>
        <v>16.2</v>
      </c>
      <c r="J48" s="11">
        <f>[44]Abril!$H$13</f>
        <v>18.720000000000002</v>
      </c>
      <c r="K48" s="11">
        <f>[44]Abril!$H$14</f>
        <v>17.28</v>
      </c>
      <c r="L48" s="11">
        <f>[44]Abril!$H$15</f>
        <v>12.96</v>
      </c>
      <c r="M48" s="11">
        <f>[44]Abril!$H$16</f>
        <v>16.559999999999999</v>
      </c>
      <c r="N48" s="11">
        <f>[44]Abril!$H$17</f>
        <v>16.920000000000002</v>
      </c>
      <c r="O48" s="11">
        <f>[44]Abril!$H$18</f>
        <v>16.2</v>
      </c>
      <c r="P48" s="11">
        <f>[44]Abril!$H$19</f>
        <v>23.400000000000002</v>
      </c>
      <c r="Q48" s="11">
        <f>[44]Abril!$H$20</f>
        <v>14.04</v>
      </c>
      <c r="R48" s="11">
        <f>[44]Abril!$H$21</f>
        <v>12.6</v>
      </c>
      <c r="S48" s="11">
        <f>[44]Abril!$H$22</f>
        <v>23.040000000000003</v>
      </c>
      <c r="T48" s="11">
        <f>[44]Abril!$H$23</f>
        <v>15.120000000000001</v>
      </c>
      <c r="U48" s="11">
        <f>[44]Abril!$H$24</f>
        <v>18.720000000000002</v>
      </c>
      <c r="V48" s="11">
        <f>[44]Abril!$H$25</f>
        <v>25.2</v>
      </c>
      <c r="W48" s="11">
        <f>[44]Abril!$H$26</f>
        <v>23.759999999999998</v>
      </c>
      <c r="X48" s="11">
        <f>[44]Abril!$H$27</f>
        <v>12.6</v>
      </c>
      <c r="Y48" s="11">
        <f>[44]Abril!$H$28</f>
        <v>15.120000000000001</v>
      </c>
      <c r="Z48" s="11">
        <f>[44]Abril!$H$29</f>
        <v>15.120000000000001</v>
      </c>
      <c r="AA48" s="11">
        <f>[44]Abril!$H$30</f>
        <v>15.48</v>
      </c>
      <c r="AB48" s="11">
        <f>[44]Abril!$H$31</f>
        <v>17.64</v>
      </c>
      <c r="AC48" s="11">
        <f>[44]Abril!$H$32</f>
        <v>12.96</v>
      </c>
      <c r="AD48" s="11">
        <f>[44]Abril!$H$33</f>
        <v>15.120000000000001</v>
      </c>
      <c r="AE48" s="11">
        <f>[44]Abril!$H$34</f>
        <v>25.56</v>
      </c>
      <c r="AF48" s="15">
        <f t="shared" si="1"/>
        <v>25.56</v>
      </c>
      <c r="AG48" s="123">
        <f t="shared" si="2"/>
        <v>17.303999999999998</v>
      </c>
      <c r="AH48" s="12" t="s">
        <v>47</v>
      </c>
    </row>
    <row r="49" spans="1:37" x14ac:dyDescent="0.2">
      <c r="A49" s="58" t="s">
        <v>20</v>
      </c>
      <c r="B49" s="11">
        <f>[45]Abril!$H$5</f>
        <v>9.3600000000000012</v>
      </c>
      <c r="C49" s="11">
        <f>[45]Abril!$H$6</f>
        <v>7.9200000000000008</v>
      </c>
      <c r="D49" s="11">
        <f>[45]Abril!$H$7</f>
        <v>6.84</v>
      </c>
      <c r="E49" s="11">
        <f>[45]Abril!$H$8</f>
        <v>8.2799999999999994</v>
      </c>
      <c r="F49" s="11">
        <f>[45]Abril!$H$9</f>
        <v>21.6</v>
      </c>
      <c r="G49" s="11">
        <f>[45]Abril!$H$10</f>
        <v>11.16</v>
      </c>
      <c r="H49" s="11">
        <f>[45]Abril!$H$11</f>
        <v>10.08</v>
      </c>
      <c r="I49" s="11">
        <f>[45]Abril!$H$12</f>
        <v>7.5600000000000005</v>
      </c>
      <c r="J49" s="11">
        <f>[45]Abril!$H$13</f>
        <v>6.48</v>
      </c>
      <c r="K49" s="11">
        <f>[45]Abril!$H$14</f>
        <v>9.3600000000000012</v>
      </c>
      <c r="L49" s="11">
        <f>[45]Abril!$H$15</f>
        <v>6.12</v>
      </c>
      <c r="M49" s="11">
        <f>[45]Abril!$H$16</f>
        <v>6.48</v>
      </c>
      <c r="N49" s="11">
        <f>[45]Abril!$H$17</f>
        <v>7.5600000000000005</v>
      </c>
      <c r="O49" s="11">
        <f>[45]Abril!$H$18</f>
        <v>9.7200000000000006</v>
      </c>
      <c r="P49" s="11">
        <f>[45]Abril!$H$19</f>
        <v>5.7600000000000007</v>
      </c>
      <c r="Q49" s="11">
        <f>[45]Abril!$H$20</f>
        <v>7.9200000000000008</v>
      </c>
      <c r="R49" s="11">
        <f>[45]Abril!$H$21</f>
        <v>7.5600000000000005</v>
      </c>
      <c r="S49" s="11">
        <f>[45]Abril!$H$22</f>
        <v>7.9200000000000008</v>
      </c>
      <c r="T49" s="11">
        <f>[45]Abril!$H$23</f>
        <v>7.5600000000000005</v>
      </c>
      <c r="U49" s="11">
        <f>[45]Abril!$H$24</f>
        <v>8.64</v>
      </c>
      <c r="V49" s="11">
        <f>[45]Abril!$H$25</f>
        <v>10.08</v>
      </c>
      <c r="W49" s="11">
        <f>[45]Abril!$H$26</f>
        <v>13.32</v>
      </c>
      <c r="X49" s="11">
        <f>[45]Abril!$H$27</f>
        <v>6.84</v>
      </c>
      <c r="Y49" s="11">
        <f>[45]Abril!$H$28</f>
        <v>7.2</v>
      </c>
      <c r="Z49" s="11">
        <f>[45]Abril!$H$29</f>
        <v>8.64</v>
      </c>
      <c r="AA49" s="11">
        <f>[45]Abril!$H$30</f>
        <v>8.64</v>
      </c>
      <c r="AB49" s="11">
        <f>[45]Abril!$H$31</f>
        <v>10.8</v>
      </c>
      <c r="AC49" s="11">
        <f>[45]Abril!$H$32</f>
        <v>16.559999999999999</v>
      </c>
      <c r="AD49" s="11">
        <f>[45]Abril!$H$33</f>
        <v>4.6800000000000006</v>
      </c>
      <c r="AE49" s="11">
        <f>[45]Abril!$H$34</f>
        <v>11.520000000000001</v>
      </c>
      <c r="AF49" s="15">
        <f t="shared" si="1"/>
        <v>21.6</v>
      </c>
      <c r="AG49" s="123">
        <f t="shared" si="2"/>
        <v>9.0719999999999992</v>
      </c>
    </row>
    <row r="50" spans="1:37" s="5" customFormat="1" ht="17.100000000000001" customHeight="1" x14ac:dyDescent="0.2">
      <c r="A50" s="59" t="s">
        <v>33</v>
      </c>
      <c r="B50" s="13">
        <f t="shared" ref="B50:AF50" si="11">MAX(B5:B49)</f>
        <v>20.16</v>
      </c>
      <c r="C50" s="13">
        <f t="shared" si="11"/>
        <v>22.32</v>
      </c>
      <c r="D50" s="13">
        <f t="shared" si="11"/>
        <v>25.2</v>
      </c>
      <c r="E50" s="13">
        <f t="shared" si="11"/>
        <v>27.720000000000002</v>
      </c>
      <c r="F50" s="13">
        <f t="shared" si="11"/>
        <v>35.64</v>
      </c>
      <c r="G50" s="13">
        <f t="shared" si="11"/>
        <v>23.759999999999998</v>
      </c>
      <c r="H50" s="13">
        <f t="shared" si="11"/>
        <v>19.440000000000001</v>
      </c>
      <c r="I50" s="13">
        <f t="shared" si="11"/>
        <v>18.720000000000002</v>
      </c>
      <c r="J50" s="13">
        <f t="shared" si="11"/>
        <v>18.720000000000002</v>
      </c>
      <c r="K50" s="13">
        <f t="shared" si="11"/>
        <v>27</v>
      </c>
      <c r="L50" s="13">
        <f t="shared" si="11"/>
        <v>19.079999999999998</v>
      </c>
      <c r="M50" s="13">
        <f t="shared" si="11"/>
        <v>16.920000000000002</v>
      </c>
      <c r="N50" s="13">
        <f t="shared" si="11"/>
        <v>24.48</v>
      </c>
      <c r="O50" s="13">
        <f t="shared" si="11"/>
        <v>22.68</v>
      </c>
      <c r="P50" s="13">
        <f t="shared" si="11"/>
        <v>23.400000000000002</v>
      </c>
      <c r="Q50" s="13">
        <f t="shared" si="11"/>
        <v>20.52</v>
      </c>
      <c r="R50" s="13">
        <f t="shared" si="11"/>
        <v>16.2</v>
      </c>
      <c r="S50" s="13">
        <f t="shared" si="11"/>
        <v>23.040000000000003</v>
      </c>
      <c r="T50" s="13">
        <f t="shared" si="11"/>
        <v>16.559999999999999</v>
      </c>
      <c r="U50" s="13">
        <f t="shared" si="11"/>
        <v>23.400000000000002</v>
      </c>
      <c r="V50" s="13">
        <f t="shared" si="11"/>
        <v>30.6</v>
      </c>
      <c r="W50" s="13">
        <f t="shared" si="11"/>
        <v>27.720000000000002</v>
      </c>
      <c r="X50" s="13">
        <f t="shared" si="11"/>
        <v>15.48</v>
      </c>
      <c r="Y50" s="13">
        <f t="shared" si="11"/>
        <v>16.559999999999999</v>
      </c>
      <c r="Z50" s="13">
        <f t="shared" si="11"/>
        <v>32.04</v>
      </c>
      <c r="AA50" s="13">
        <f t="shared" si="11"/>
        <v>18</v>
      </c>
      <c r="AB50" s="13">
        <f t="shared" si="11"/>
        <v>21.240000000000002</v>
      </c>
      <c r="AC50" s="13">
        <f t="shared" si="11"/>
        <v>23.400000000000002</v>
      </c>
      <c r="AD50" s="13">
        <f t="shared" si="11"/>
        <v>16.2</v>
      </c>
      <c r="AE50" s="13">
        <f t="shared" si="11"/>
        <v>32.4</v>
      </c>
      <c r="AF50" s="15">
        <f t="shared" si="11"/>
        <v>35.64</v>
      </c>
      <c r="AG50" s="94">
        <f>AVERAGE(AG5:AG49)</f>
        <v>12.058076225045374</v>
      </c>
      <c r="AJ50" s="5" t="s">
        <v>47</v>
      </c>
      <c r="AK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52"/>
      <c r="AG51" s="54"/>
      <c r="AJ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2" t="s">
        <v>97</v>
      </c>
      <c r="U52" s="152"/>
      <c r="V52" s="152"/>
      <c r="W52" s="152"/>
      <c r="X52" s="152"/>
      <c r="Y52" s="90"/>
      <c r="Z52" s="90"/>
      <c r="AA52" s="90"/>
      <c r="AB52" s="90"/>
      <c r="AC52" s="90"/>
      <c r="AD52" s="90"/>
      <c r="AE52" s="90"/>
      <c r="AF52" s="52"/>
      <c r="AG52" s="51"/>
      <c r="AI52" t="s">
        <v>47</v>
      </c>
      <c r="AJ52" t="s">
        <v>47</v>
      </c>
      <c r="AK52" t="s">
        <v>47</v>
      </c>
    </row>
    <row r="53" spans="1:37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53" t="s">
        <v>98</v>
      </c>
      <c r="U53" s="153"/>
      <c r="V53" s="153"/>
      <c r="W53" s="153"/>
      <c r="X53" s="153"/>
      <c r="Y53" s="90"/>
      <c r="Z53" s="90"/>
      <c r="AA53" s="90"/>
      <c r="AB53" s="90"/>
      <c r="AC53" s="90"/>
      <c r="AD53" s="55"/>
      <c r="AE53" s="55"/>
      <c r="AF53" s="52"/>
      <c r="AG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2"/>
      <c r="AG54" s="95"/>
      <c r="AK54" t="s">
        <v>47</v>
      </c>
    </row>
    <row r="55" spans="1:37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2"/>
      <c r="AG55" s="54"/>
    </row>
    <row r="56" spans="1:37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2"/>
      <c r="AG56" s="54"/>
      <c r="AJ56" t="s">
        <v>47</v>
      </c>
    </row>
    <row r="57" spans="1:37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</row>
    <row r="61" spans="1:37" x14ac:dyDescent="0.2">
      <c r="U61" s="3" t="s">
        <v>47</v>
      </c>
      <c r="AK61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X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  <c r="AB65" s="3" t="s">
        <v>47</v>
      </c>
      <c r="AC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N66" sqref="AN6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45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7"/>
    </row>
    <row r="2" spans="1:37" s="4" customFormat="1" ht="16.5" customHeight="1" x14ac:dyDescent="0.2">
      <c r="A2" s="176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72"/>
    </row>
    <row r="3" spans="1:37" s="5" customFormat="1" ht="12" customHeight="1" x14ac:dyDescent="0.2">
      <c r="A3" s="177"/>
      <c r="B3" s="178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4">
        <v>30</v>
      </c>
      <c r="AF3" s="119" t="s">
        <v>222</v>
      </c>
    </row>
    <row r="4" spans="1:37" s="5" customFormat="1" ht="13.5" customHeight="1" x14ac:dyDescent="0.2">
      <c r="A4" s="177"/>
      <c r="B4" s="17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75"/>
      <c r="AF4" s="120" t="s">
        <v>35</v>
      </c>
    </row>
    <row r="5" spans="1:37" s="5" customFormat="1" x14ac:dyDescent="0.2">
      <c r="A5" s="98" t="s">
        <v>40</v>
      </c>
      <c r="B5" s="131" t="str">
        <f>[1]Abril!$I$5</f>
        <v>SO</v>
      </c>
      <c r="C5" s="131" t="str">
        <f>[1]Abril!$I$6</f>
        <v>SO</v>
      </c>
      <c r="D5" s="131" t="str">
        <f>[1]Abril!$I$7</f>
        <v>SO</v>
      </c>
      <c r="E5" s="131" t="str">
        <f>[1]Abril!$I$8</f>
        <v>SO</v>
      </c>
      <c r="F5" s="131" t="str">
        <f>[1]Abril!$I$9</f>
        <v>SO</v>
      </c>
      <c r="G5" s="131" t="str">
        <f>[1]Abril!$I$10</f>
        <v>SO</v>
      </c>
      <c r="H5" s="131" t="str">
        <f>[1]Abril!$I$11</f>
        <v>SO</v>
      </c>
      <c r="I5" s="131" t="str">
        <f>[1]Abril!$I$12</f>
        <v>SO</v>
      </c>
      <c r="J5" s="131" t="str">
        <f>[1]Abril!$I$13</f>
        <v>SO</v>
      </c>
      <c r="K5" s="131" t="str">
        <f>[1]Abril!$I$14</f>
        <v>SO</v>
      </c>
      <c r="L5" s="131" t="str">
        <f>[1]Abril!$I$15</f>
        <v>SO</v>
      </c>
      <c r="M5" s="131" t="str">
        <f>[1]Abril!$I$16</f>
        <v>SO</v>
      </c>
      <c r="N5" s="131" t="str">
        <f>[1]Abril!$I$17</f>
        <v>SO</v>
      </c>
      <c r="O5" s="131" t="str">
        <f>[1]Abril!$I$18</f>
        <v>SO</v>
      </c>
      <c r="P5" s="131" t="str">
        <f>[1]Abril!$I$19</f>
        <v>SO</v>
      </c>
      <c r="Q5" s="131" t="str">
        <f>[1]Abril!$I$20</f>
        <v>SO</v>
      </c>
      <c r="R5" s="131" t="str">
        <f>[1]Abril!$I$21</f>
        <v>SO</v>
      </c>
      <c r="S5" s="131" t="str">
        <f>[1]Abril!$I$22</f>
        <v>SO</v>
      </c>
      <c r="T5" s="131" t="str">
        <f>[1]Abril!$I$23</f>
        <v>SO</v>
      </c>
      <c r="U5" s="131" t="str">
        <f>[1]Abril!$I$24</f>
        <v>SO</v>
      </c>
      <c r="V5" s="131" t="str">
        <f>[1]Abril!$I$25</f>
        <v>SO</v>
      </c>
      <c r="W5" s="131" t="str">
        <f>[1]Abril!$I$26</f>
        <v>SO</v>
      </c>
      <c r="X5" s="131" t="str">
        <f>[1]Abril!$I$27</f>
        <v>SO</v>
      </c>
      <c r="Y5" s="131" t="str">
        <f>[1]Abril!$I$28</f>
        <v>SO</v>
      </c>
      <c r="Z5" s="131" t="str">
        <f>[1]Abril!$I$29</f>
        <v>SO</v>
      </c>
      <c r="AA5" s="131" t="str">
        <f>[1]Abril!$I$30</f>
        <v>SO</v>
      </c>
      <c r="AB5" s="131" t="str">
        <f>[1]Abril!$I$31</f>
        <v>SO</v>
      </c>
      <c r="AC5" s="131" t="str">
        <f>[1]Abril!$I$32</f>
        <v>SO</v>
      </c>
      <c r="AD5" s="131" t="str">
        <f>[1]Abril!$I$33</f>
        <v>SO</v>
      </c>
      <c r="AE5" s="131" t="str">
        <f>[1]Abril!$I$34</f>
        <v>SO</v>
      </c>
      <c r="AF5" s="136" t="str">
        <f>[1]Abril!$I$35</f>
        <v>SO</v>
      </c>
    </row>
    <row r="6" spans="1:37" x14ac:dyDescent="0.2">
      <c r="A6" s="98" t="s">
        <v>0</v>
      </c>
      <c r="B6" s="11" t="str">
        <f>[2]Abril!$I$5</f>
        <v>SO</v>
      </c>
      <c r="C6" s="11" t="str">
        <f>[2]Abril!$I$6</f>
        <v>SO</v>
      </c>
      <c r="D6" s="11" t="str">
        <f>[2]Abril!$I$7</f>
        <v>SO</v>
      </c>
      <c r="E6" s="11" t="str">
        <f>[2]Abril!$I$8</f>
        <v>SO</v>
      </c>
      <c r="F6" s="11" t="str">
        <f>[2]Abril!$I$9</f>
        <v>SO</v>
      </c>
      <c r="G6" s="11" t="str">
        <f>[2]Abril!$I$10</f>
        <v>SO</v>
      </c>
      <c r="H6" s="11" t="str">
        <f>[2]Abril!$I$11</f>
        <v>SO</v>
      </c>
      <c r="I6" s="11" t="str">
        <f>[2]Abril!$I$12</f>
        <v>SO</v>
      </c>
      <c r="J6" s="11" t="str">
        <f>[2]Abril!$I$13</f>
        <v>SO</v>
      </c>
      <c r="K6" s="11" t="str">
        <f>[2]Abril!$I$14</f>
        <v>SO</v>
      </c>
      <c r="L6" s="11" t="str">
        <f>[2]Abril!$I$15</f>
        <v>SO</v>
      </c>
      <c r="M6" s="11" t="str">
        <f>[2]Abril!$I$16</f>
        <v>SO</v>
      </c>
      <c r="N6" s="11" t="str">
        <f>[2]Abril!$I$17</f>
        <v>SO</v>
      </c>
      <c r="O6" s="11" t="str">
        <f>[2]Abril!$I$18</f>
        <v>SO</v>
      </c>
      <c r="P6" s="11" t="str">
        <f>[2]Abril!$I$19</f>
        <v>SO</v>
      </c>
      <c r="Q6" s="11" t="str">
        <f>[2]Abril!$I$20</f>
        <v>SO</v>
      </c>
      <c r="R6" s="11" t="str">
        <f>[2]Abril!$I$21</f>
        <v>SO</v>
      </c>
      <c r="S6" s="11" t="str">
        <f>[2]Abril!$I$22</f>
        <v>SO</v>
      </c>
      <c r="T6" s="128" t="str">
        <f>[2]Abril!$I$23</f>
        <v>SO</v>
      </c>
      <c r="U6" s="128" t="str">
        <f>[2]Abril!$I$24</f>
        <v>SO</v>
      </c>
      <c r="V6" s="128" t="str">
        <f>[2]Abril!$I$25</f>
        <v>SO</v>
      </c>
      <c r="W6" s="128" t="str">
        <f>[2]Abril!$I$26</f>
        <v>SO</v>
      </c>
      <c r="X6" s="128" t="str">
        <f>[2]Abril!$I$27</f>
        <v>SO</v>
      </c>
      <c r="Y6" s="128" t="str">
        <f>[2]Abril!$I$28</f>
        <v>SO</v>
      </c>
      <c r="Z6" s="128" t="str">
        <f>[2]Abril!$I$29</f>
        <v>SO</v>
      </c>
      <c r="AA6" s="128" t="str">
        <f>[2]Abril!$I$30</f>
        <v>SO</v>
      </c>
      <c r="AB6" s="128" t="str">
        <f>[2]Abril!$I$31</f>
        <v>SO</v>
      </c>
      <c r="AC6" s="128" t="str">
        <f>[2]Abril!$I$32</f>
        <v>SO</v>
      </c>
      <c r="AD6" s="128" t="str">
        <f>[2]Abril!$I$33</f>
        <v>SO</v>
      </c>
      <c r="AE6" s="128" t="str">
        <f>[2]Abril!$I$34</f>
        <v>SO</v>
      </c>
      <c r="AF6" s="124" t="str">
        <f>[2]Abril!$I$35</f>
        <v>SO</v>
      </c>
    </row>
    <row r="7" spans="1:37" x14ac:dyDescent="0.2">
      <c r="A7" s="98" t="s">
        <v>104</v>
      </c>
      <c r="B7" s="128" t="str">
        <f>[3]Abril!$I$5</f>
        <v>SE</v>
      </c>
      <c r="C7" s="128" t="str">
        <f>[3]Abril!$I$6</f>
        <v>SE</v>
      </c>
      <c r="D7" s="128" t="str">
        <f>[3]Abril!$I$7</f>
        <v>SE</v>
      </c>
      <c r="E7" s="128" t="str">
        <f>[3]Abril!$I$8</f>
        <v>NE</v>
      </c>
      <c r="F7" s="128" t="str">
        <f>[3]Abril!$I$9</f>
        <v>NO</v>
      </c>
      <c r="G7" s="128" t="str">
        <f>[3]Abril!$I$10</f>
        <v>SO</v>
      </c>
      <c r="H7" s="128" t="str">
        <f>[3]Abril!$I$11</f>
        <v>SO</v>
      </c>
      <c r="I7" s="128" t="str">
        <f>[3]Abril!$I$12</f>
        <v>SO</v>
      </c>
      <c r="J7" s="128" t="str">
        <f>[3]Abril!$I$13</f>
        <v>SO</v>
      </c>
      <c r="K7" s="128" t="str">
        <f>[3]Abril!$I$14</f>
        <v>SE</v>
      </c>
      <c r="L7" s="128" t="str">
        <f>[3]Abril!$I$15</f>
        <v>S</v>
      </c>
      <c r="M7" s="128" t="str">
        <f>[3]Abril!$I$16</f>
        <v>S</v>
      </c>
      <c r="N7" s="128" t="str">
        <f>[3]Abril!$I$17</f>
        <v>SE</v>
      </c>
      <c r="O7" s="128" t="str">
        <f>[3]Abril!$I$18</f>
        <v>L</v>
      </c>
      <c r="P7" s="128" t="str">
        <f>[3]Abril!$I$19</f>
        <v>SE</v>
      </c>
      <c r="Q7" s="128" t="str">
        <f>[3]Abril!$I$20</f>
        <v>S</v>
      </c>
      <c r="R7" s="128" t="str">
        <f>[3]Abril!$I$21</f>
        <v>S</v>
      </c>
      <c r="S7" s="128" t="str">
        <f>[3]Abril!$I$22</f>
        <v>S</v>
      </c>
      <c r="T7" s="128" t="str">
        <f>[3]Abril!$I$23</f>
        <v>SE</v>
      </c>
      <c r="U7" s="128" t="str">
        <f>[3]Abril!$I$24</f>
        <v>N</v>
      </c>
      <c r="V7" s="128" t="str">
        <f>[3]Abril!$I$25</f>
        <v>L</v>
      </c>
      <c r="W7" s="128" t="str">
        <f>[3]Abril!$I$26</f>
        <v>O</v>
      </c>
      <c r="X7" s="128" t="str">
        <f>[3]Abril!$I$27</f>
        <v>SE</v>
      </c>
      <c r="Y7" s="128" t="str">
        <f>[3]Abril!$I$28</f>
        <v>SE</v>
      </c>
      <c r="Z7" s="128" t="str">
        <f>[3]Abril!$I$29</f>
        <v>SE</v>
      </c>
      <c r="AA7" s="128" t="str">
        <f>[3]Abril!$I$30</f>
        <v>L</v>
      </c>
      <c r="AB7" s="128" t="str">
        <f>[3]Abril!$I$31</f>
        <v>NO</v>
      </c>
      <c r="AC7" s="128" t="str">
        <f>[3]Abril!$I$32</f>
        <v>SO</v>
      </c>
      <c r="AD7" s="128" t="str">
        <f>[3]Abril!$I$33</f>
        <v>S</v>
      </c>
      <c r="AE7" s="128" t="str">
        <f>[3]Abril!$I$34</f>
        <v>NE</v>
      </c>
      <c r="AF7" s="124" t="str">
        <f>[3]Abril!$I$35</f>
        <v>SE</v>
      </c>
    </row>
    <row r="8" spans="1:37" x14ac:dyDescent="0.2">
      <c r="A8" s="98" t="s">
        <v>1</v>
      </c>
      <c r="B8" s="11" t="str">
        <f>[4]Abril!$I$5</f>
        <v>SE</v>
      </c>
      <c r="C8" s="11" t="str">
        <f>[4]Abril!$I$6</f>
        <v>O</v>
      </c>
      <c r="D8" s="11" t="str">
        <f>[4]Abril!$I$7</f>
        <v>N</v>
      </c>
      <c r="E8" s="11" t="str">
        <f>[4]Abril!$I$8</f>
        <v>N</v>
      </c>
      <c r="F8" s="11" t="str">
        <f>[4]Abril!$I$9</f>
        <v>NE</v>
      </c>
      <c r="G8" s="11" t="str">
        <f>[4]Abril!$I$10</f>
        <v>S</v>
      </c>
      <c r="H8" s="11" t="str">
        <f>[4]Abril!$I$11</f>
        <v>S</v>
      </c>
      <c r="I8" s="11" t="str">
        <f>[4]Abril!$I$12</f>
        <v>S</v>
      </c>
      <c r="J8" s="11" t="str">
        <f>[4]Abril!$I$13</f>
        <v>SO</v>
      </c>
      <c r="K8" s="11" t="str">
        <f>[4]Abril!$I$14</f>
        <v>SE</v>
      </c>
      <c r="L8" s="11" t="str">
        <f>[4]Abril!$I$15</f>
        <v>O</v>
      </c>
      <c r="M8" s="11" t="str">
        <f>[4]Abril!$I$16</f>
        <v>SE</v>
      </c>
      <c r="N8" s="11" t="str">
        <f>[4]Abril!$I$17</f>
        <v>N</v>
      </c>
      <c r="O8" s="11" t="str">
        <f>[4]Abril!$I$18</f>
        <v>SE</v>
      </c>
      <c r="P8" s="11" t="str">
        <f>[4]Abril!$I$19</f>
        <v>NE</v>
      </c>
      <c r="Q8" s="11" t="str">
        <f>[4]Abril!$I$20</f>
        <v>S</v>
      </c>
      <c r="R8" s="11" t="str">
        <f>[4]Abril!$I$21</f>
        <v>S</v>
      </c>
      <c r="S8" s="11" t="str">
        <f>[4]Abril!$I$22</f>
        <v>L</v>
      </c>
      <c r="T8" s="128" t="str">
        <f>[4]Abril!$I$23</f>
        <v>NE</v>
      </c>
      <c r="U8" s="128" t="str">
        <f>[4]Abril!$I$24</f>
        <v>NO</v>
      </c>
      <c r="V8" s="128" t="str">
        <f>[4]Abril!$I$25</f>
        <v>SE</v>
      </c>
      <c r="W8" s="128" t="str">
        <f>[4]Abril!$I$26</f>
        <v>SE</v>
      </c>
      <c r="X8" s="128" t="str">
        <f>[4]Abril!$I$27</f>
        <v>NO</v>
      </c>
      <c r="Y8" s="128" t="str">
        <f>[4]Abril!$I$28</f>
        <v>NO</v>
      </c>
      <c r="Z8" s="128" t="str">
        <f>[4]Abril!$I$29</f>
        <v>SE</v>
      </c>
      <c r="AA8" s="128" t="str">
        <f>[4]Abril!$I$30</f>
        <v>N</v>
      </c>
      <c r="AB8" s="128" t="str">
        <f>[4]Abril!$I$31</f>
        <v>L</v>
      </c>
      <c r="AC8" s="128" t="str">
        <f>[4]Abril!$I$32</f>
        <v>NO</v>
      </c>
      <c r="AD8" s="128" t="str">
        <f>[4]Abril!$I$33</f>
        <v>NO</v>
      </c>
      <c r="AE8" s="128" t="str">
        <f>[4]Abril!$I$34</f>
        <v>NO</v>
      </c>
      <c r="AF8" s="124" t="str">
        <f>[4]Abril!$I$35</f>
        <v>SE</v>
      </c>
    </row>
    <row r="9" spans="1:37" x14ac:dyDescent="0.2">
      <c r="A9" s="98" t="s">
        <v>167</v>
      </c>
      <c r="B9" s="11" t="str">
        <f>[5]Abril!$I$5</f>
        <v>NE</v>
      </c>
      <c r="C9" s="11" t="str">
        <f>[5]Abril!$I$6</f>
        <v>NE</v>
      </c>
      <c r="D9" s="11" t="str">
        <f>[5]Abril!$I$7</f>
        <v>NE</v>
      </c>
      <c r="E9" s="11" t="str">
        <f>[5]Abril!$I$8</f>
        <v>N</v>
      </c>
      <c r="F9" s="11" t="str">
        <f>[5]Abril!$I$9</f>
        <v>N</v>
      </c>
      <c r="G9" s="11" t="str">
        <f>[5]Abril!$I$10</f>
        <v>SO</v>
      </c>
      <c r="H9" s="11" t="str">
        <f>[5]Abril!$I$11</f>
        <v>SO</v>
      </c>
      <c r="I9" s="11" t="str">
        <f>[5]Abril!$I$12</f>
        <v>SO</v>
      </c>
      <c r="J9" s="11" t="str">
        <f>[5]Abril!$I$13</f>
        <v>L</v>
      </c>
      <c r="K9" s="11" t="str">
        <f>[5]Abril!$I$14</f>
        <v>NE</v>
      </c>
      <c r="L9" s="11" t="str">
        <f>[5]Abril!$I$15</f>
        <v>NE</v>
      </c>
      <c r="M9" s="11" t="str">
        <f>[5]Abril!$I$16</f>
        <v>L</v>
      </c>
      <c r="N9" s="11" t="str">
        <f>[5]Abril!$I$17</f>
        <v>NE</v>
      </c>
      <c r="O9" s="11" t="str">
        <f>[5]Abril!$I$18</f>
        <v>NE</v>
      </c>
      <c r="P9" s="11" t="str">
        <f>[5]Abril!$I$19</f>
        <v>NE</v>
      </c>
      <c r="Q9" s="11" t="str">
        <f>[5]Abril!$I$20</f>
        <v>NE</v>
      </c>
      <c r="R9" s="11" t="str">
        <f>[5]Abril!$I$21</f>
        <v>SE</v>
      </c>
      <c r="S9" s="11" t="str">
        <f>[5]Abril!$I$22</f>
        <v>L</v>
      </c>
      <c r="T9" s="128" t="str">
        <f>[5]Abril!$I$23</f>
        <v>NE</v>
      </c>
      <c r="U9" s="128" t="str">
        <f>[5]Abril!$I$24</f>
        <v>N</v>
      </c>
      <c r="V9" s="128" t="str">
        <f>[5]Abril!$I$25</f>
        <v>NE</v>
      </c>
      <c r="W9" s="128" t="str">
        <f>[5]Abril!$I$26</f>
        <v>NE</v>
      </c>
      <c r="X9" s="128" t="str">
        <f>[5]Abril!$I$27</f>
        <v>NE</v>
      </c>
      <c r="Y9" s="128" t="str">
        <f>[5]Abril!$I$28</f>
        <v>L</v>
      </c>
      <c r="Z9" s="128" t="str">
        <f>[5]Abril!$I$29</f>
        <v>NE</v>
      </c>
      <c r="AA9" s="128" t="str">
        <f>[5]Abril!$I$30</f>
        <v>NE</v>
      </c>
      <c r="AB9" s="128" t="str">
        <f>[5]Abril!$I$31</f>
        <v>N</v>
      </c>
      <c r="AC9" s="128" t="str">
        <f>[5]Abril!$I$32</f>
        <v>SO</v>
      </c>
      <c r="AD9" s="128" t="str">
        <f>[5]Abril!$I$33</f>
        <v>NE</v>
      </c>
      <c r="AE9" s="128" t="str">
        <f>[5]Abril!$I$34</f>
        <v>NE</v>
      </c>
      <c r="AF9" s="136" t="str">
        <f>[5]Abril!$I$35</f>
        <v>NE</v>
      </c>
    </row>
    <row r="10" spans="1:37" x14ac:dyDescent="0.2">
      <c r="A10" s="98" t="s">
        <v>111</v>
      </c>
      <c r="B10" s="11" t="str">
        <f>[6]Abril!$I$5</f>
        <v>*</v>
      </c>
      <c r="C10" s="11" t="str">
        <f>[6]Abril!$I$6</f>
        <v>*</v>
      </c>
      <c r="D10" s="11" t="str">
        <f>[6]Abril!$I$7</f>
        <v>*</v>
      </c>
      <c r="E10" s="11" t="str">
        <f>[6]Abril!$I$8</f>
        <v>*</v>
      </c>
      <c r="F10" s="11" t="str">
        <f>[6]Abril!$I$9</f>
        <v>*</v>
      </c>
      <c r="G10" s="11" t="str">
        <f>[6]Abril!$I$10</f>
        <v>*</v>
      </c>
      <c r="H10" s="11" t="str">
        <f>[6]Abril!$I$11</f>
        <v>*</v>
      </c>
      <c r="I10" s="11" t="str">
        <f>[6]Abril!$I$12</f>
        <v>*</v>
      </c>
      <c r="J10" s="11" t="str">
        <f>[6]Abril!$I$13</f>
        <v>*</v>
      </c>
      <c r="K10" s="11" t="str">
        <f>[6]Abril!$I$14</f>
        <v>*</v>
      </c>
      <c r="L10" s="11" t="str">
        <f>[6]Abril!$I$15</f>
        <v>*</v>
      </c>
      <c r="M10" s="11" t="str">
        <f>[6]Abril!$I$16</f>
        <v>*</v>
      </c>
      <c r="N10" s="11" t="str">
        <f>[6]Abril!$I$17</f>
        <v>*</v>
      </c>
      <c r="O10" s="11" t="str">
        <f>[6]Abril!$I$18</f>
        <v>*</v>
      </c>
      <c r="P10" s="11" t="str">
        <f>[6]Abril!$I$19</f>
        <v>*</v>
      </c>
      <c r="Q10" s="11" t="str">
        <f>[6]Abril!$I$20</f>
        <v>*</v>
      </c>
      <c r="R10" s="11" t="str">
        <f>[6]Abril!$I$21</f>
        <v>*</v>
      </c>
      <c r="S10" s="11" t="str">
        <f>[6]Abril!$I$22</f>
        <v>*</v>
      </c>
      <c r="T10" s="128" t="str">
        <f>[6]Abril!$I$23</f>
        <v>*</v>
      </c>
      <c r="U10" s="128" t="str">
        <f>[6]Abril!$I$24</f>
        <v>*</v>
      </c>
      <c r="V10" s="128" t="str">
        <f>[6]Abril!$I$25</f>
        <v>*</v>
      </c>
      <c r="W10" s="128" t="str">
        <f>[6]Abril!$I$26</f>
        <v>*</v>
      </c>
      <c r="X10" s="128" t="str">
        <f>[6]Abril!$I$27</f>
        <v>*</v>
      </c>
      <c r="Y10" s="128" t="str">
        <f>[6]Abril!$I$28</f>
        <v>*</v>
      </c>
      <c r="Z10" s="128" t="str">
        <f>[6]Abril!$I$29</f>
        <v>*</v>
      </c>
      <c r="AA10" s="128" t="str">
        <f>[6]Abril!$I$30</f>
        <v>*</v>
      </c>
      <c r="AB10" s="128" t="str">
        <f>[6]Abril!$I$31</f>
        <v>*</v>
      </c>
      <c r="AC10" s="128" t="str">
        <f>[6]Abril!$I$32</f>
        <v>*</v>
      </c>
      <c r="AD10" s="128" t="str">
        <f>[6]Abril!$I$33</f>
        <v>*</v>
      </c>
      <c r="AE10" s="128" t="str">
        <f>[6]Abril!$I$34</f>
        <v>*</v>
      </c>
      <c r="AF10" s="136" t="str">
        <f>[6]Abril!$I$35</f>
        <v>*</v>
      </c>
    </row>
    <row r="11" spans="1:37" x14ac:dyDescent="0.2">
      <c r="A11" s="98" t="s">
        <v>64</v>
      </c>
      <c r="B11" s="11" t="str">
        <f>[7]Abril!$I$5</f>
        <v>L</v>
      </c>
      <c r="C11" s="11" t="str">
        <f>[7]Abril!$I$6</f>
        <v>L</v>
      </c>
      <c r="D11" s="11" t="str">
        <f>[7]Abril!$I$7</f>
        <v>SE</v>
      </c>
      <c r="E11" s="11" t="str">
        <f>[7]Abril!$I$8</f>
        <v>NO</v>
      </c>
      <c r="F11" s="11" t="str">
        <f>[7]Abril!$I$9</f>
        <v>NO</v>
      </c>
      <c r="G11" s="11" t="str">
        <f>[7]Abril!$I$10</f>
        <v>SO</v>
      </c>
      <c r="H11" s="11" t="str">
        <f>[7]Abril!$I$11</f>
        <v>O</v>
      </c>
      <c r="I11" s="11" t="str">
        <f>[7]Abril!$I$12</f>
        <v>O</v>
      </c>
      <c r="J11" s="11" t="str">
        <f>[7]Abril!$I$13</f>
        <v>L</v>
      </c>
      <c r="K11" s="11" t="str">
        <f>[7]Abril!$I$14</f>
        <v>L</v>
      </c>
      <c r="L11" s="11" t="str">
        <f>[7]Abril!$I$15</f>
        <v>L</v>
      </c>
      <c r="M11" s="11" t="str">
        <f>[7]Abril!$I$16</f>
        <v>L</v>
      </c>
      <c r="N11" s="11" t="str">
        <f>[7]Abril!$I$17</f>
        <v>L</v>
      </c>
      <c r="O11" s="11" t="str">
        <f>[7]Abril!$I$18</f>
        <v>NE</v>
      </c>
      <c r="P11" s="11" t="str">
        <f>[7]Abril!$I$19</f>
        <v>NE</v>
      </c>
      <c r="Q11" s="11" t="str">
        <f>[7]Abril!$I$20</f>
        <v>L</v>
      </c>
      <c r="R11" s="11" t="str">
        <f>[7]Abril!$I$21</f>
        <v>SE</v>
      </c>
      <c r="S11" s="11" t="str">
        <f>[7]Abril!$I$22</f>
        <v>SE</v>
      </c>
      <c r="T11" s="128" t="str">
        <f>[7]Abril!$I$23</f>
        <v>L</v>
      </c>
      <c r="U11" s="128" t="str">
        <f>[7]Abril!$I$24</f>
        <v>N</v>
      </c>
      <c r="V11" s="128" t="str">
        <f>[7]Abril!$I$25</f>
        <v>NE</v>
      </c>
      <c r="W11" s="128" t="str">
        <f>[7]Abril!$I$26</f>
        <v>*</v>
      </c>
      <c r="X11" s="128" t="str">
        <f>[7]Abril!$I$27</f>
        <v>NE</v>
      </c>
      <c r="Y11" s="128" t="str">
        <f>[7]Abril!$I$28</f>
        <v>L</v>
      </c>
      <c r="Z11" s="128" t="str">
        <f>[7]Abril!$I$29</f>
        <v>L</v>
      </c>
      <c r="AA11" s="128" t="str">
        <f>[7]Abril!$I$30</f>
        <v>NE</v>
      </c>
      <c r="AB11" s="128" t="str">
        <f>[7]Abril!$I$31</f>
        <v>N</v>
      </c>
      <c r="AC11" s="128" t="str">
        <f>[7]Abril!$I$32</f>
        <v>NO</v>
      </c>
      <c r="AD11" s="128" t="str">
        <f>[7]Abril!$I$33</f>
        <v>S</v>
      </c>
      <c r="AE11" s="128" t="str">
        <f>[7]Abril!$I$34</f>
        <v>L</v>
      </c>
      <c r="AF11" s="124" t="str">
        <f>[7]Abril!$I$35</f>
        <v>L</v>
      </c>
    </row>
    <row r="12" spans="1:37" x14ac:dyDescent="0.2">
      <c r="A12" s="98" t="s">
        <v>41</v>
      </c>
      <c r="B12" s="132" t="str">
        <f>[8]Abril!$I$5</f>
        <v>NE</v>
      </c>
      <c r="C12" s="132" t="str">
        <f>[8]Abril!$I$6</f>
        <v>N</v>
      </c>
      <c r="D12" s="132" t="str">
        <f>[8]Abril!$I$7</f>
        <v>NE</v>
      </c>
      <c r="E12" s="132" t="str">
        <f>[8]Abril!$I$8</f>
        <v>N</v>
      </c>
      <c r="F12" s="132" t="str">
        <f>[8]Abril!$I$9</f>
        <v>N</v>
      </c>
      <c r="G12" s="132" t="str">
        <f>[8]Abril!$I$10</f>
        <v>S</v>
      </c>
      <c r="H12" s="132" t="str">
        <f>[8]Abril!$I$11</f>
        <v>SO</v>
      </c>
      <c r="I12" s="132" t="str">
        <f>[8]Abril!$I$12</f>
        <v>SO</v>
      </c>
      <c r="J12" s="132" t="str">
        <f>[8]Abril!$I$13</f>
        <v>SO</v>
      </c>
      <c r="K12" s="132" t="str">
        <f>[8]Abril!$I$14</f>
        <v>NE</v>
      </c>
      <c r="L12" s="132" t="str">
        <f>[8]Abril!$I$15</f>
        <v>L</v>
      </c>
      <c r="M12" s="132" t="str">
        <f>[8]Abril!$I$16</f>
        <v>SO</v>
      </c>
      <c r="N12" s="132" t="str">
        <f>[8]Abril!$I$17</f>
        <v>NE</v>
      </c>
      <c r="O12" s="132" t="str">
        <f>[8]Abril!$I$18</f>
        <v>NE</v>
      </c>
      <c r="P12" s="132" t="str">
        <f>[8]Abril!$I$19</f>
        <v>NE</v>
      </c>
      <c r="Q12" s="132" t="str">
        <f>[8]Abril!$I$20</f>
        <v>NE</v>
      </c>
      <c r="R12" s="132" t="str">
        <f>[8]Abril!$I$21</f>
        <v>SO</v>
      </c>
      <c r="S12" s="132" t="str">
        <f>[8]Abril!$I$22</f>
        <v>NE</v>
      </c>
      <c r="T12" s="128" t="str">
        <f>[8]Abril!$I$23</f>
        <v>NE</v>
      </c>
      <c r="U12" s="128" t="str">
        <f>[8]Abril!$I$24</f>
        <v>N</v>
      </c>
      <c r="V12" s="128" t="str">
        <f>[8]Abril!$I$25</f>
        <v>NE</v>
      </c>
      <c r="W12" s="128" t="str">
        <f>[8]Abril!$I$26</f>
        <v>NE</v>
      </c>
      <c r="X12" s="128" t="str">
        <f>[8]Abril!$I$27</f>
        <v>NE</v>
      </c>
      <c r="Y12" s="128" t="str">
        <f>[8]Abril!$I$28</f>
        <v>N</v>
      </c>
      <c r="Z12" s="128" t="str">
        <f>[8]Abril!$I$29</f>
        <v>NE</v>
      </c>
      <c r="AA12" s="128" t="str">
        <f>[8]Abril!$I$30</f>
        <v>NE</v>
      </c>
      <c r="AB12" s="128" t="str">
        <f>[8]Abril!$I$31</f>
        <v>SO</v>
      </c>
      <c r="AC12" s="128" t="str">
        <f>[8]Abril!$I$32</f>
        <v>SO</v>
      </c>
      <c r="AD12" s="128" t="str">
        <f>[8]Abril!$I$33</f>
        <v>NE</v>
      </c>
      <c r="AE12" s="128" t="str">
        <f>[8]Abril!$I$34</f>
        <v>NE</v>
      </c>
      <c r="AF12" s="124" t="str">
        <f>[8]Abril!$I$35</f>
        <v>NE</v>
      </c>
      <c r="AI12" t="s">
        <v>47</v>
      </c>
    </row>
    <row r="13" spans="1:37" x14ac:dyDescent="0.2">
      <c r="A13" s="98" t="s">
        <v>114</v>
      </c>
      <c r="B13" s="11" t="str">
        <f>[9]Abril!$I$5</f>
        <v>*</v>
      </c>
      <c r="C13" s="11" t="str">
        <f>[9]Abril!$I$6</f>
        <v>*</v>
      </c>
      <c r="D13" s="11" t="str">
        <f>[9]Abril!$I$7</f>
        <v>*</v>
      </c>
      <c r="E13" s="11" t="str">
        <f>[9]Abril!$I$8</f>
        <v>*</v>
      </c>
      <c r="F13" s="11" t="str">
        <f>[9]Abril!$I$9</f>
        <v>*</v>
      </c>
      <c r="G13" s="11" t="str">
        <f>[9]Abril!$I$10</f>
        <v>*</v>
      </c>
      <c r="H13" s="11" t="str">
        <f>[9]Abril!$I$11</f>
        <v>*</v>
      </c>
      <c r="I13" s="11" t="str">
        <f>[9]Abril!$I$12</f>
        <v>*</v>
      </c>
      <c r="J13" s="11" t="str">
        <f>[9]Abril!$I$13</f>
        <v>*</v>
      </c>
      <c r="K13" s="11" t="str">
        <f>[9]Abril!$I$14</f>
        <v>*</v>
      </c>
      <c r="L13" s="11" t="str">
        <f>[9]Abril!$I$15</f>
        <v>*</v>
      </c>
      <c r="M13" s="11" t="str">
        <f>[9]Abril!$I$16</f>
        <v>*</v>
      </c>
      <c r="N13" s="11" t="str">
        <f>[9]Abril!$I$17</f>
        <v>*</v>
      </c>
      <c r="O13" s="11" t="str">
        <f>[9]Abril!$I$18</f>
        <v>*</v>
      </c>
      <c r="P13" s="11" t="str">
        <f>[9]Abril!$I$19</f>
        <v>*</v>
      </c>
      <c r="Q13" s="11" t="str">
        <f>[9]Abril!$I$20</f>
        <v>*</v>
      </c>
      <c r="R13" s="11" t="str">
        <f>[9]Abril!$I$21</f>
        <v>*</v>
      </c>
      <c r="S13" s="11" t="str">
        <f>[9]Abril!$I$22</f>
        <v>*</v>
      </c>
      <c r="T13" s="11" t="str">
        <f>[9]Abril!$I$23</f>
        <v>*</v>
      </c>
      <c r="U13" s="11" t="str">
        <f>[9]Abril!$I$24</f>
        <v>*</v>
      </c>
      <c r="V13" s="11" t="str">
        <f>[9]Abril!$I$25</f>
        <v>*</v>
      </c>
      <c r="W13" s="11" t="str">
        <f>[9]Abril!$I$26</f>
        <v>*</v>
      </c>
      <c r="X13" s="11" t="str">
        <f>[9]Abril!$I$27</f>
        <v>*</v>
      </c>
      <c r="Y13" s="11" t="str">
        <f>[9]Abril!$I$28</f>
        <v>*</v>
      </c>
      <c r="Z13" s="11" t="str">
        <f>[9]Abril!$I$29</f>
        <v>*</v>
      </c>
      <c r="AA13" s="11" t="str">
        <f>[9]Abril!$I$30</f>
        <v>*</v>
      </c>
      <c r="AB13" s="11" t="str">
        <f>[9]Abril!$I$31</f>
        <v>*</v>
      </c>
      <c r="AC13" s="11" t="str">
        <f>[9]Abril!$I$32</f>
        <v>*</v>
      </c>
      <c r="AD13" s="11" t="str">
        <f>[9]Abril!$I$33</f>
        <v>*</v>
      </c>
      <c r="AE13" s="11" t="str">
        <f>[9]Abril!$I$34</f>
        <v>*</v>
      </c>
      <c r="AF13" s="136" t="str">
        <f>[9]Abril!$I$35</f>
        <v>*</v>
      </c>
      <c r="AK13" t="s">
        <v>47</v>
      </c>
    </row>
    <row r="14" spans="1:37" x14ac:dyDescent="0.2">
      <c r="A14" s="98" t="s">
        <v>118</v>
      </c>
      <c r="B14" s="132" t="str">
        <f>[10]Abril!$I$5</f>
        <v>N</v>
      </c>
      <c r="C14" s="132" t="str">
        <f>[10]Abril!$I$6</f>
        <v>N</v>
      </c>
      <c r="D14" s="132" t="str">
        <f>[10]Abril!$I$7</f>
        <v>N</v>
      </c>
      <c r="E14" s="132" t="str">
        <f>[10]Abril!$I$8</f>
        <v>N</v>
      </c>
      <c r="F14" s="132" t="str">
        <f>[10]Abril!$I$9</f>
        <v>N</v>
      </c>
      <c r="G14" s="132" t="str">
        <f>[10]Abril!$I$10</f>
        <v>N</v>
      </c>
      <c r="H14" s="132" t="str">
        <f>[10]Abril!$I$11</f>
        <v>N</v>
      </c>
      <c r="I14" s="132" t="str">
        <f>[10]Abril!$I$12</f>
        <v>N</v>
      </c>
      <c r="J14" s="132" t="str">
        <f>[10]Abril!$I$13</f>
        <v>N</v>
      </c>
      <c r="K14" s="132" t="str">
        <f>[10]Abril!$I$14</f>
        <v>N</v>
      </c>
      <c r="L14" s="132" t="str">
        <f>[10]Abril!$I$15</f>
        <v>N</v>
      </c>
      <c r="M14" s="132" t="str">
        <f>[10]Abril!$I$16</f>
        <v>N</v>
      </c>
      <c r="N14" s="132" t="str">
        <f>[10]Abril!$I$17</f>
        <v>N</v>
      </c>
      <c r="O14" s="132" t="str">
        <f>[10]Abril!$I$18</f>
        <v>N</v>
      </c>
      <c r="P14" s="132" t="str">
        <f>[10]Abril!$I$19</f>
        <v>N</v>
      </c>
      <c r="Q14" s="132" t="str">
        <f>[10]Abril!$I$20</f>
        <v>N</v>
      </c>
      <c r="R14" s="132" t="str">
        <f>[10]Abril!$I$21</f>
        <v>N</v>
      </c>
      <c r="S14" s="132" t="str">
        <f>[10]Abril!$I$22</f>
        <v>N</v>
      </c>
      <c r="T14" s="128" t="str">
        <f>[10]Abril!$I$23</f>
        <v>N</v>
      </c>
      <c r="U14" s="128" t="str">
        <f>[10]Abril!$I$24</f>
        <v>N</v>
      </c>
      <c r="V14" s="128" t="str">
        <f>[10]Abril!$I$25</f>
        <v>N</v>
      </c>
      <c r="W14" s="128" t="str">
        <f>[10]Abril!$I$26</f>
        <v>N</v>
      </c>
      <c r="X14" s="128" t="str">
        <f>[10]Abril!$I$27</f>
        <v>N</v>
      </c>
      <c r="Y14" s="128" t="str">
        <f>[10]Abril!$I$28</f>
        <v>N</v>
      </c>
      <c r="Z14" s="128" t="str">
        <f>[10]Abril!$I$29</f>
        <v>N</v>
      </c>
      <c r="AA14" s="128" t="str">
        <f>[10]Abril!$I$30</f>
        <v>N</v>
      </c>
      <c r="AB14" s="128" t="str">
        <f>[10]Abril!$I$31</f>
        <v>N</v>
      </c>
      <c r="AC14" s="128" t="str">
        <f>[10]Abril!$I$32</f>
        <v>N</v>
      </c>
      <c r="AD14" s="128" t="str">
        <f>[10]Abril!$I$33</f>
        <v>N</v>
      </c>
      <c r="AE14" s="128" t="str">
        <f>[10]Abril!$I$34</f>
        <v>N</v>
      </c>
      <c r="AF14" s="136" t="str">
        <f>[10]Abril!$I$35</f>
        <v>N</v>
      </c>
    </row>
    <row r="15" spans="1:37" x14ac:dyDescent="0.2">
      <c r="A15" s="98" t="s">
        <v>121</v>
      </c>
      <c r="B15" s="132" t="str">
        <f>[11]Abril!$I$5</f>
        <v>NE</v>
      </c>
      <c r="C15" s="132" t="str">
        <f>[11]Abril!$I$6</f>
        <v>L</v>
      </c>
      <c r="D15" s="132" t="str">
        <f>[11]Abril!$I$7</f>
        <v>NE</v>
      </c>
      <c r="E15" s="132" t="str">
        <f>[11]Abril!$I$8</f>
        <v>N</v>
      </c>
      <c r="F15" s="132" t="str">
        <f>[11]Abril!$I$9</f>
        <v>S</v>
      </c>
      <c r="G15" s="132" t="str">
        <f>[11]Abril!$I$10</f>
        <v>SO</v>
      </c>
      <c r="H15" s="132" t="str">
        <f>[11]Abril!$I$11</f>
        <v>SO</v>
      </c>
      <c r="I15" s="132" t="str">
        <f>[11]Abril!$I$12</f>
        <v>S</v>
      </c>
      <c r="J15" s="132" t="str">
        <f>[11]Abril!$I$13</f>
        <v>L</v>
      </c>
      <c r="K15" s="132" t="str">
        <f>[11]Abril!$I$14</f>
        <v>NE</v>
      </c>
      <c r="L15" s="132" t="str">
        <f>[11]Abril!$I$15</f>
        <v>NE</v>
      </c>
      <c r="M15" s="132" t="str">
        <f>[11]Abril!$I$16</f>
        <v>NE</v>
      </c>
      <c r="N15" s="132" t="str">
        <f>[11]Abril!$I$17</f>
        <v>NE</v>
      </c>
      <c r="O15" s="132" t="str">
        <f>[11]Abril!$I$18</f>
        <v>NE</v>
      </c>
      <c r="P15" s="132" t="str">
        <f>[11]Abril!$I$19</f>
        <v>NE</v>
      </c>
      <c r="Q15" s="132" t="str">
        <f>[11]Abril!$I$20</f>
        <v>O</v>
      </c>
      <c r="R15" s="132" t="str">
        <f>[11]Abril!$I$21</f>
        <v>S</v>
      </c>
      <c r="S15" s="132" t="str">
        <f>[11]Abril!$I$22</f>
        <v>L</v>
      </c>
      <c r="T15" s="128" t="str">
        <f>[11]Abril!$I$23</f>
        <v>NE</v>
      </c>
      <c r="U15" s="128" t="str">
        <f>[11]Abril!$I$24</f>
        <v>N</v>
      </c>
      <c r="V15" s="132" t="str">
        <f>[11]Abril!$I$25</f>
        <v>N</v>
      </c>
      <c r="W15" s="128" t="str">
        <f>[11]Abril!$I$26</f>
        <v>N</v>
      </c>
      <c r="X15" s="128" t="str">
        <f>[11]Abril!$I$27</f>
        <v>N</v>
      </c>
      <c r="Y15" s="128" t="str">
        <f>[11]Abril!$I$28</f>
        <v>SE</v>
      </c>
      <c r="Z15" s="128" t="str">
        <f>[11]Abril!$I$29</f>
        <v>NE</v>
      </c>
      <c r="AA15" s="128" t="str">
        <f>[11]Abril!$I$30</f>
        <v>N</v>
      </c>
      <c r="AB15" s="128" t="str">
        <f>[11]Abril!$I$31</f>
        <v>NO</v>
      </c>
      <c r="AC15" s="128" t="str">
        <f>[11]Abril!$I$32</f>
        <v>SO</v>
      </c>
      <c r="AD15" s="128" t="str">
        <f>[11]Abril!$I$33</f>
        <v>NE</v>
      </c>
      <c r="AE15" s="128" t="str">
        <f>[11]Abril!$I$34</f>
        <v>NE</v>
      </c>
      <c r="AF15" s="136" t="str">
        <f>[11]Abril!$I$35</f>
        <v>NE</v>
      </c>
    </row>
    <row r="16" spans="1:37" x14ac:dyDescent="0.2">
      <c r="A16" s="98" t="s">
        <v>168</v>
      </c>
      <c r="B16" s="132" t="str">
        <f>[12]Abril!$I$5</f>
        <v>*</v>
      </c>
      <c r="C16" s="132" t="str">
        <f>[12]Abril!$I$6</f>
        <v>*</v>
      </c>
      <c r="D16" s="132" t="str">
        <f>[12]Abril!$I$7</f>
        <v>*</v>
      </c>
      <c r="E16" s="132" t="str">
        <f>[12]Abril!$I$8</f>
        <v>*</v>
      </c>
      <c r="F16" s="132" t="str">
        <f>[12]Abril!$I$9</f>
        <v>*</v>
      </c>
      <c r="G16" s="132" t="str">
        <f>[12]Abril!$I$10</f>
        <v>*</v>
      </c>
      <c r="H16" s="132" t="str">
        <f>[12]Abril!$I$11</f>
        <v>*</v>
      </c>
      <c r="I16" s="132" t="str">
        <f>[12]Abril!$I$12</f>
        <v>*</v>
      </c>
      <c r="J16" s="132" t="str">
        <f>[12]Abril!$I$13</f>
        <v>*</v>
      </c>
      <c r="K16" s="132" t="str">
        <f>[12]Abril!$I$14</f>
        <v>*</v>
      </c>
      <c r="L16" s="132" t="str">
        <f>[12]Abril!$I$15</f>
        <v>*</v>
      </c>
      <c r="M16" s="132" t="str">
        <f>[12]Abril!$I$16</f>
        <v>*</v>
      </c>
      <c r="N16" s="132" t="str">
        <f>[12]Abril!$I$17</f>
        <v>*</v>
      </c>
      <c r="O16" s="132" t="str">
        <f>[12]Abril!$I$18</f>
        <v>*</v>
      </c>
      <c r="P16" s="132" t="str">
        <f>[12]Abril!$I$19</f>
        <v>*</v>
      </c>
      <c r="Q16" s="132" t="str">
        <f>[12]Abril!$I$20</f>
        <v>*</v>
      </c>
      <c r="R16" s="132" t="str">
        <f>[12]Abril!$I$21</f>
        <v>*</v>
      </c>
      <c r="S16" s="132" t="str">
        <f>[12]Abril!$I$22</f>
        <v>*</v>
      </c>
      <c r="T16" s="128" t="str">
        <f>[12]Abril!$I$23</f>
        <v>*</v>
      </c>
      <c r="U16" s="128" t="str">
        <f>[12]Abril!$I$24</f>
        <v>*</v>
      </c>
      <c r="V16" s="128" t="str">
        <f>[12]Abril!$I$25</f>
        <v>*</v>
      </c>
      <c r="W16" s="128" t="str">
        <f>[12]Abril!$I$26</f>
        <v>*</v>
      </c>
      <c r="X16" s="128" t="str">
        <f>[12]Abril!$I$27</f>
        <v>*</v>
      </c>
      <c r="Y16" s="128" t="str">
        <f>[12]Abril!$I$28</f>
        <v>*</v>
      </c>
      <c r="Z16" s="128" t="str">
        <f>[12]Abril!$I$29</f>
        <v>*</v>
      </c>
      <c r="AA16" s="128" t="str">
        <f>[12]Abril!$I$30</f>
        <v>*</v>
      </c>
      <c r="AB16" s="128" t="str">
        <f>[12]Abril!$I$31</f>
        <v>*</v>
      </c>
      <c r="AC16" s="128" t="str">
        <f>[12]Abril!$I$32</f>
        <v>*</v>
      </c>
      <c r="AD16" s="128" t="str">
        <f>[12]Abril!$I$33</f>
        <v>*</v>
      </c>
      <c r="AE16" s="128" t="str">
        <f>[12]Abril!$I$34</f>
        <v>*</v>
      </c>
      <c r="AF16" s="136" t="str">
        <f>[12]Abril!$I$35</f>
        <v>*</v>
      </c>
      <c r="AI16" t="s">
        <v>47</v>
      </c>
    </row>
    <row r="17" spans="1:39" x14ac:dyDescent="0.2">
      <c r="A17" s="98" t="s">
        <v>2</v>
      </c>
      <c r="B17" s="132" t="str">
        <f>[13]Abril!$I$5</f>
        <v>L</v>
      </c>
      <c r="C17" s="132" t="str">
        <f>[13]Abril!$I$6</f>
        <v>NE</v>
      </c>
      <c r="D17" s="132" t="str">
        <f>[13]Abril!$I$7</f>
        <v>N</v>
      </c>
      <c r="E17" s="132" t="str">
        <f>[13]Abril!$I$8</f>
        <v>N</v>
      </c>
      <c r="F17" s="132" t="str">
        <f>[13]Abril!$I$9</f>
        <v>N</v>
      </c>
      <c r="G17" s="132" t="str">
        <f>[13]Abril!$I$10</f>
        <v>N</v>
      </c>
      <c r="H17" s="132" t="str">
        <f>[13]Abril!$I$11</f>
        <v>N</v>
      </c>
      <c r="I17" s="132" t="str">
        <f>[13]Abril!$I$12</f>
        <v>N</v>
      </c>
      <c r="J17" s="132" t="str">
        <f>[13]Abril!$I$13</f>
        <v>SE</v>
      </c>
      <c r="K17" s="132" t="str">
        <f>[13]Abril!$I$14</f>
        <v>L</v>
      </c>
      <c r="L17" s="132" t="str">
        <f>[13]Abril!$I$15</f>
        <v>SE</v>
      </c>
      <c r="M17" s="132" t="str">
        <f>[13]Abril!$I$16</f>
        <v>SE</v>
      </c>
      <c r="N17" s="132" t="str">
        <f>[13]Abril!$I$17</f>
        <v>N</v>
      </c>
      <c r="O17" s="132" t="str">
        <f>[13]Abril!$I$18</f>
        <v>N</v>
      </c>
      <c r="P17" s="132" t="str">
        <f>[13]Abril!$I$19</f>
        <v>L</v>
      </c>
      <c r="Q17" s="132" t="str">
        <f>[13]Abril!$I$20</f>
        <v>N</v>
      </c>
      <c r="R17" s="132" t="str">
        <f>[13]Abril!$I$21</f>
        <v>N</v>
      </c>
      <c r="S17" s="132" t="str">
        <f>[13]Abril!$I$22</f>
        <v>SE</v>
      </c>
      <c r="T17" s="128" t="str">
        <f>[13]Abril!$I$23</f>
        <v>L</v>
      </c>
      <c r="U17" s="128" t="str">
        <f>[13]Abril!$I$24</f>
        <v>NE</v>
      </c>
      <c r="V17" s="132" t="str">
        <f>[13]Abril!$I$25</f>
        <v>N</v>
      </c>
      <c r="W17" s="128" t="str">
        <f>[13]Abril!$I$26</f>
        <v>SE</v>
      </c>
      <c r="X17" s="128" t="str">
        <f>[13]Abril!$I$27</f>
        <v>N</v>
      </c>
      <c r="Y17" s="128" t="str">
        <f>[13]Abril!$I$28</f>
        <v>L</v>
      </c>
      <c r="Z17" s="128" t="str">
        <f>[13]Abril!$I$29</f>
        <v>L</v>
      </c>
      <c r="AA17" s="128" t="str">
        <f>[13]Abril!$I$30</f>
        <v>L</v>
      </c>
      <c r="AB17" s="128" t="str">
        <f>[13]Abril!$I$31</f>
        <v>N</v>
      </c>
      <c r="AC17" s="128" t="str">
        <f>[13]Abril!$I$32</f>
        <v>N</v>
      </c>
      <c r="AD17" s="128" t="str">
        <f>[13]Abril!$I$33</f>
        <v>N</v>
      </c>
      <c r="AE17" s="128" t="str">
        <f>[13]Abril!$I$34</f>
        <v>L</v>
      </c>
      <c r="AF17" s="124" t="str">
        <f>[13]Abril!$I$35</f>
        <v>N</v>
      </c>
      <c r="AH17" s="12" t="s">
        <v>47</v>
      </c>
      <c r="AI17" t="s">
        <v>47</v>
      </c>
    </row>
    <row r="18" spans="1:39" x14ac:dyDescent="0.2">
      <c r="A18" s="98" t="s">
        <v>3</v>
      </c>
      <c r="B18" s="132" t="str">
        <f>[14]Abril!$I$5</f>
        <v>SO</v>
      </c>
      <c r="C18" s="132" t="str">
        <f>[14]Abril!$I$6</f>
        <v>SO</v>
      </c>
      <c r="D18" s="132" t="str">
        <f>[14]Abril!$I$7</f>
        <v>O</v>
      </c>
      <c r="E18" s="132" t="str">
        <f>[14]Abril!$I$8</f>
        <v>NO</v>
      </c>
      <c r="F18" s="132" t="str">
        <f>[14]Abril!$I$9</f>
        <v>NO</v>
      </c>
      <c r="G18" s="132" t="str">
        <f>[14]Abril!$I$10</f>
        <v>O</v>
      </c>
      <c r="H18" s="132" t="str">
        <f>[14]Abril!$I$11</f>
        <v>O</v>
      </c>
      <c r="I18" s="132" t="str">
        <f>[14]Abril!$I$12</f>
        <v>SO</v>
      </c>
      <c r="J18" s="132" t="str">
        <f>[14]Abril!$I$13</f>
        <v>SO</v>
      </c>
      <c r="K18" s="132" t="str">
        <f>[14]Abril!$I$14</f>
        <v>SO</v>
      </c>
      <c r="L18" s="132" t="str">
        <f>[14]Abril!$I$15</f>
        <v>SO</v>
      </c>
      <c r="M18" s="132" t="str">
        <f>[14]Abril!$I$16</f>
        <v>NO</v>
      </c>
      <c r="N18" s="132" t="str">
        <f>[14]Abril!$I$17</f>
        <v>NO</v>
      </c>
      <c r="O18" s="132" t="str">
        <f>[14]Abril!$I$18</f>
        <v>NO</v>
      </c>
      <c r="P18" s="132" t="str">
        <f>[14]Abril!$I$19</f>
        <v>SO</v>
      </c>
      <c r="Q18" s="132" t="str">
        <f>[14]Abril!$I$20</f>
        <v>SO</v>
      </c>
      <c r="R18" s="132" t="str">
        <f>[14]Abril!$I$21</f>
        <v>NO</v>
      </c>
      <c r="S18" s="132" t="str">
        <f>[14]Abril!$I$22</f>
        <v>SO</v>
      </c>
      <c r="T18" s="128" t="str">
        <f>[14]Abril!$I$23</f>
        <v>O</v>
      </c>
      <c r="U18" s="128" t="str">
        <f>[14]Abril!$I$24</f>
        <v>O</v>
      </c>
      <c r="V18" s="128" t="str">
        <f>[14]Abril!$I$25</f>
        <v>SO</v>
      </c>
      <c r="W18" s="128" t="str">
        <f>[14]Abril!$I$26</f>
        <v>SO</v>
      </c>
      <c r="X18" s="128" t="str">
        <f>[14]Abril!$I$27</f>
        <v>O</v>
      </c>
      <c r="Y18" s="128" t="str">
        <f>[14]Abril!$I$28</f>
        <v>SO</v>
      </c>
      <c r="Z18" s="128" t="str">
        <f>[14]Abril!$I$29</f>
        <v>SO</v>
      </c>
      <c r="AA18" s="128" t="str">
        <f>[14]Abril!$I$30</f>
        <v>O</v>
      </c>
      <c r="AB18" s="128" t="str">
        <f>[14]Abril!$I$31</f>
        <v>SO</v>
      </c>
      <c r="AC18" s="128" t="str">
        <f>[14]Abril!$I$32</f>
        <v>SO</v>
      </c>
      <c r="AD18" s="128" t="str">
        <f>[14]Abril!$I$33</f>
        <v>O</v>
      </c>
      <c r="AE18" s="128" t="str">
        <f>[14]Abril!$I$34</f>
        <v>O</v>
      </c>
      <c r="AF18" s="124" t="str">
        <f>[14]Abril!$I$35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98" t="s">
        <v>4</v>
      </c>
      <c r="B19" s="132" t="str">
        <f>[15]Abril!$I$5</f>
        <v>NO</v>
      </c>
      <c r="C19" s="132" t="str">
        <f>[15]Abril!$I$6</f>
        <v>O</v>
      </c>
      <c r="D19" s="132" t="str">
        <f>[15]Abril!$I$7</f>
        <v>O</v>
      </c>
      <c r="E19" s="132" t="str">
        <f>[15]Abril!$I$8</f>
        <v>S</v>
      </c>
      <c r="F19" s="132" t="str">
        <f>[15]Abril!$I$9</f>
        <v>S</v>
      </c>
      <c r="G19" s="132" t="str">
        <f>[15]Abril!$I$10</f>
        <v>SO</v>
      </c>
      <c r="H19" s="132" t="str">
        <f>[15]Abril!$I$11</f>
        <v>L</v>
      </c>
      <c r="I19" s="132" t="str">
        <f>[15]Abril!$I$12</f>
        <v>N</v>
      </c>
      <c r="J19" s="132" t="str">
        <f>[15]Abril!$I$13</f>
        <v>NO</v>
      </c>
      <c r="K19" s="132" t="str">
        <f>[15]Abril!$I$14</f>
        <v>NO</v>
      </c>
      <c r="L19" s="132" t="str">
        <f>[15]Abril!$I$15</f>
        <v>NO</v>
      </c>
      <c r="M19" s="132" t="str">
        <f>[15]Abril!$I$16</f>
        <v>NO</v>
      </c>
      <c r="N19" s="132" t="str">
        <f>[15]Abril!$I$17</f>
        <v>O</v>
      </c>
      <c r="O19" s="132" t="str">
        <f>[15]Abril!$I$18</f>
        <v>S</v>
      </c>
      <c r="P19" s="132" t="str">
        <f>[15]Abril!$I$19</f>
        <v>NO</v>
      </c>
      <c r="Q19" s="132" t="str">
        <f>[15]Abril!$I$20</f>
        <v>O</v>
      </c>
      <c r="R19" s="132" t="str">
        <f>[15]Abril!$I$21</f>
        <v>L</v>
      </c>
      <c r="S19" s="132" t="str">
        <f>[15]Abril!$I$22</f>
        <v>NO</v>
      </c>
      <c r="T19" s="128" t="str">
        <f>[15]Abril!$I$23</f>
        <v>O</v>
      </c>
      <c r="U19" s="128" t="str">
        <f>[15]Abril!$I$24</f>
        <v>O</v>
      </c>
      <c r="V19" s="128" t="str">
        <f>[15]Abril!$I$25</f>
        <v>SO</v>
      </c>
      <c r="W19" s="128" t="str">
        <f>[15]Abril!$I$26</f>
        <v>S</v>
      </c>
      <c r="X19" s="128" t="str">
        <f>[15]Abril!$I$27</f>
        <v>O</v>
      </c>
      <c r="Y19" s="128" t="str">
        <f>[15]Abril!$I$28</f>
        <v>NO</v>
      </c>
      <c r="Z19" s="128" t="str">
        <f>[15]Abril!$I$29</f>
        <v>O</v>
      </c>
      <c r="AA19" s="128" t="str">
        <f>[15]Abril!$I$30</f>
        <v>O</v>
      </c>
      <c r="AB19" s="128" t="str">
        <f>[15]Abril!$I$31</f>
        <v>SO</v>
      </c>
      <c r="AC19" s="128" t="str">
        <f>[15]Abril!$I$32</f>
        <v>SE</v>
      </c>
      <c r="AD19" s="128" t="str">
        <f>[15]Abril!$I$33</f>
        <v>SO</v>
      </c>
      <c r="AE19" s="128" t="str">
        <f>[15]Abril!$I$34</f>
        <v>O</v>
      </c>
      <c r="AF19" s="124" t="str">
        <f>[15]Abril!$I$35</f>
        <v>O</v>
      </c>
      <c r="AI19" t="s">
        <v>47</v>
      </c>
    </row>
    <row r="20" spans="1:39" x14ac:dyDescent="0.2">
      <c r="A20" s="98" t="s">
        <v>5</v>
      </c>
      <c r="B20" s="128" t="str">
        <f>[16]Abril!$I$5</f>
        <v>SE</v>
      </c>
      <c r="C20" s="128" t="str">
        <f>[16]Abril!$I$6</f>
        <v>SE</v>
      </c>
      <c r="D20" s="128" t="str">
        <f>[16]Abril!$I$7</f>
        <v>NE</v>
      </c>
      <c r="E20" s="128" t="str">
        <f>[16]Abril!$I$8</f>
        <v>N</v>
      </c>
      <c r="F20" s="128" t="str">
        <f>[16]Abril!$I$9</f>
        <v>NE</v>
      </c>
      <c r="G20" s="128" t="str">
        <f>[16]Abril!$I$10</f>
        <v>SO</v>
      </c>
      <c r="H20" s="128" t="str">
        <f>[16]Abril!$I$11</f>
        <v>SO</v>
      </c>
      <c r="I20" s="128" t="str">
        <f>[16]Abril!$I$12</f>
        <v>S</v>
      </c>
      <c r="J20" s="128" t="str">
        <f>[16]Abril!$I$13</f>
        <v>NO</v>
      </c>
      <c r="K20" s="128" t="str">
        <f>[16]Abril!$I$14</f>
        <v>L</v>
      </c>
      <c r="L20" s="128" t="str">
        <f>[16]Abril!$I$15</f>
        <v>L</v>
      </c>
      <c r="M20" s="128" t="str">
        <f>[16]Abril!$I$16</f>
        <v>L</v>
      </c>
      <c r="N20" s="128" t="str">
        <f>[16]Abril!$I$17</f>
        <v>L</v>
      </c>
      <c r="O20" s="128" t="str">
        <f>[16]Abril!$I$18</f>
        <v>L</v>
      </c>
      <c r="P20" s="128" t="str">
        <f>[16]Abril!$I$19</f>
        <v>SE</v>
      </c>
      <c r="Q20" s="128" t="str">
        <f>[16]Abril!$I$20</f>
        <v>SO</v>
      </c>
      <c r="R20" s="128" t="str">
        <f>[16]Abril!$I$21</f>
        <v>NO</v>
      </c>
      <c r="S20" s="128" t="str">
        <f>[16]Abril!$I$22</f>
        <v>L</v>
      </c>
      <c r="T20" s="128" t="str">
        <f>[16]Abril!$I$23</f>
        <v>L</v>
      </c>
      <c r="U20" s="128" t="str">
        <f>[16]Abril!$I$24</f>
        <v>L</v>
      </c>
      <c r="V20" s="128" t="str">
        <f>[16]Abril!$I$25</f>
        <v>L</v>
      </c>
      <c r="W20" s="128" t="str">
        <f>[16]Abril!$I$26</f>
        <v>L</v>
      </c>
      <c r="X20" s="128" t="str">
        <f>[16]Abril!$I$27</f>
        <v>L</v>
      </c>
      <c r="Y20" s="128" t="str">
        <f>[16]Abril!$I$28</f>
        <v>SE</v>
      </c>
      <c r="Z20" s="128" t="str">
        <f>[16]Abril!$I$29</f>
        <v>L</v>
      </c>
      <c r="AA20" s="128" t="str">
        <f>[16]Abril!$I$30</f>
        <v>L</v>
      </c>
      <c r="AB20" s="128" t="str">
        <f>[16]Abril!$I$31</f>
        <v>SO</v>
      </c>
      <c r="AC20" s="128" t="str">
        <f>[16]Abril!$I$32</f>
        <v>SO</v>
      </c>
      <c r="AD20" s="128" t="str">
        <f>[16]Abril!$I$33</f>
        <v>L</v>
      </c>
      <c r="AE20" s="128" t="str">
        <f>[16]Abril!$I$34</f>
        <v>L</v>
      </c>
      <c r="AF20" s="124" t="str">
        <f>[16]Abril!$I$35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8" t="s">
        <v>43</v>
      </c>
      <c r="B21" s="128" t="str">
        <f>[17]Abril!$I$5</f>
        <v>NE</v>
      </c>
      <c r="C21" s="128" t="str">
        <f>[17]Abril!$I$6</f>
        <v>NE</v>
      </c>
      <c r="D21" s="128" t="str">
        <f>[17]Abril!$I$7</f>
        <v>NE</v>
      </c>
      <c r="E21" s="128" t="str">
        <f>[17]Abril!$I$8</f>
        <v>NE</v>
      </c>
      <c r="F21" s="128" t="str">
        <f>[17]Abril!$I$9</f>
        <v>NO</v>
      </c>
      <c r="G21" s="128" t="str">
        <f>[17]Abril!$I$10</f>
        <v>NE</v>
      </c>
      <c r="H21" s="128" t="str">
        <f>[17]Abril!$I$11</f>
        <v>O</v>
      </c>
      <c r="I21" s="128" t="str">
        <f>[17]Abril!$I$12</f>
        <v>S</v>
      </c>
      <c r="J21" s="128" t="str">
        <f>[17]Abril!$I$13</f>
        <v>L</v>
      </c>
      <c r="K21" s="128" t="str">
        <f>[17]Abril!$I$14</f>
        <v>L</v>
      </c>
      <c r="L21" s="128" t="str">
        <f>[17]Abril!$I$15</f>
        <v>NE</v>
      </c>
      <c r="M21" s="128" t="str">
        <f>[17]Abril!$I$16</f>
        <v>L</v>
      </c>
      <c r="N21" s="128" t="str">
        <f>[17]Abril!$I$17</f>
        <v>NE</v>
      </c>
      <c r="O21" s="128" t="str">
        <f>[17]Abril!$I$18</f>
        <v>NE</v>
      </c>
      <c r="P21" s="128" t="str">
        <f>[17]Abril!$I$19</f>
        <v>SE</v>
      </c>
      <c r="Q21" s="128" t="str">
        <f>[17]Abril!$I$20</f>
        <v>NE</v>
      </c>
      <c r="R21" s="128" t="str">
        <f>[17]Abril!$I$21</f>
        <v>NE</v>
      </c>
      <c r="S21" s="128" t="str">
        <f>[17]Abril!$I$22</f>
        <v>NE</v>
      </c>
      <c r="T21" s="128" t="str">
        <f>[17]Abril!$I$23</f>
        <v>NE</v>
      </c>
      <c r="U21" s="128" t="str">
        <f>[17]Abril!$I$24</f>
        <v>NE</v>
      </c>
      <c r="V21" s="128" t="str">
        <f>[17]Abril!$I$25</f>
        <v>NE</v>
      </c>
      <c r="W21" s="128" t="str">
        <f>[17]Abril!$I$26</f>
        <v>NE</v>
      </c>
      <c r="X21" s="128" t="str">
        <f>[17]Abril!$I$27</f>
        <v>NE</v>
      </c>
      <c r="Y21" s="128" t="str">
        <f>[17]Abril!$I$28</f>
        <v>L</v>
      </c>
      <c r="Z21" s="128" t="str">
        <f>[17]Abril!$I$29</f>
        <v>NE</v>
      </c>
      <c r="AA21" s="128" t="str">
        <f>[17]Abril!$I$30</f>
        <v>NE</v>
      </c>
      <c r="AB21" s="128" t="str">
        <f>[17]Abril!$I$31</f>
        <v>NE</v>
      </c>
      <c r="AC21" s="128" t="str">
        <f>[17]Abril!$I$32</f>
        <v>N</v>
      </c>
      <c r="AD21" s="128" t="str">
        <f>[17]Abril!$I$33</f>
        <v>NE</v>
      </c>
      <c r="AE21" s="128" t="str">
        <f>[17]Abril!$I$34</f>
        <v>NE</v>
      </c>
      <c r="AF21" s="124" t="str">
        <f>[17]Abril!$I$35</f>
        <v>NE</v>
      </c>
      <c r="AJ21" t="s">
        <v>47</v>
      </c>
    </row>
    <row r="22" spans="1:39" x14ac:dyDescent="0.2">
      <c r="A22" s="98" t="s">
        <v>6</v>
      </c>
      <c r="B22" s="128" t="str">
        <f>[18]Abril!$I$5</f>
        <v>SE</v>
      </c>
      <c r="C22" s="128" t="str">
        <f>[18]Abril!$I$6</f>
        <v>NE</v>
      </c>
      <c r="D22" s="128" t="str">
        <f>[18]Abril!$I$7</f>
        <v>S</v>
      </c>
      <c r="E22" s="128" t="str">
        <f>[18]Abril!$I$8</f>
        <v>NO</v>
      </c>
      <c r="F22" s="128" t="str">
        <f>[18]Abril!$I$9</f>
        <v>O</v>
      </c>
      <c r="G22" s="128" t="str">
        <f>[18]Abril!$I$10</f>
        <v>O</v>
      </c>
      <c r="H22" s="128" t="str">
        <f>[18]Abril!$I$11</f>
        <v>O</v>
      </c>
      <c r="I22" s="128" t="str">
        <f>[18]Abril!$I$12</f>
        <v>SO</v>
      </c>
      <c r="J22" s="128" t="str">
        <f>[18]Abril!$I$13</f>
        <v>SE</v>
      </c>
      <c r="K22" s="128" t="str">
        <f>[18]Abril!$I$14</f>
        <v>S</v>
      </c>
      <c r="L22" s="128" t="str">
        <f>[18]Abril!$I$15</f>
        <v>O</v>
      </c>
      <c r="M22" s="128" t="str">
        <f>[18]Abril!$I$16</f>
        <v>SE</v>
      </c>
      <c r="N22" s="128" t="str">
        <f>[18]Abril!$I$17</f>
        <v>NE</v>
      </c>
      <c r="O22" s="128" t="str">
        <f>[18]Abril!$I$18</f>
        <v>S</v>
      </c>
      <c r="P22" s="128" t="str">
        <f>[18]Abril!$I$19</f>
        <v>L</v>
      </c>
      <c r="Q22" s="128" t="str">
        <f>[18]Abril!$I$20</f>
        <v>SE</v>
      </c>
      <c r="R22" s="128" t="str">
        <f>[18]Abril!$I$21</f>
        <v>L</v>
      </c>
      <c r="S22" s="128" t="str">
        <f>[18]Abril!$I$22</f>
        <v>O</v>
      </c>
      <c r="T22" s="128" t="str">
        <f>[18]Abril!$I$23</f>
        <v>NE</v>
      </c>
      <c r="U22" s="128" t="str">
        <f>[18]Abril!$I$24</f>
        <v>SE</v>
      </c>
      <c r="V22" s="128" t="str">
        <f>[18]Abril!$I$25</f>
        <v>N</v>
      </c>
      <c r="W22" s="128" t="str">
        <f>[18]Abril!$I$26</f>
        <v>L</v>
      </c>
      <c r="X22" s="128" t="str">
        <f>[18]Abril!$I$27</f>
        <v>L</v>
      </c>
      <c r="Y22" s="128" t="str">
        <f>[18]Abril!$I$28</f>
        <v>SE</v>
      </c>
      <c r="Z22" s="128" t="str">
        <f>[18]Abril!$I$29</f>
        <v>SE</v>
      </c>
      <c r="AA22" s="128" t="str">
        <f>[18]Abril!$I$30</f>
        <v>L</v>
      </c>
      <c r="AB22" s="128" t="str">
        <f>[18]Abril!$I$31</f>
        <v>O</v>
      </c>
      <c r="AC22" s="128" t="str">
        <f>[18]Abril!$I$32</f>
        <v>NO</v>
      </c>
      <c r="AD22" s="128" t="str">
        <f>[18]Abril!$I$33</f>
        <v>SE</v>
      </c>
      <c r="AE22" s="128" t="str">
        <f>[18]Abril!$I$34</f>
        <v>L</v>
      </c>
      <c r="AF22" s="124" t="str">
        <f>[18]Abril!$I$35</f>
        <v>SE</v>
      </c>
      <c r="AJ22" t="s">
        <v>47</v>
      </c>
    </row>
    <row r="23" spans="1:39" x14ac:dyDescent="0.2">
      <c r="A23" s="98" t="s">
        <v>7</v>
      </c>
      <c r="B23" s="132" t="str">
        <f>[19]Abril!$I$5</f>
        <v>SO</v>
      </c>
      <c r="C23" s="132" t="str">
        <f>[19]Abril!$I$6</f>
        <v>SO</v>
      </c>
      <c r="D23" s="132" t="str">
        <f>[19]Abril!$I$7</f>
        <v>S</v>
      </c>
      <c r="E23" s="132" t="str">
        <f>[19]Abril!$I$8</f>
        <v>S</v>
      </c>
      <c r="F23" s="132" t="str">
        <f>[19]Abril!$I$9</f>
        <v>SE</v>
      </c>
      <c r="G23" s="132" t="str">
        <f>[19]Abril!$I$10</f>
        <v>N</v>
      </c>
      <c r="H23" s="132" t="str">
        <f>[19]Abril!$I$11</f>
        <v>N</v>
      </c>
      <c r="I23" s="132" t="str">
        <f>[19]Abril!$I$12</f>
        <v>N</v>
      </c>
      <c r="J23" s="132" t="str">
        <f>[19]Abril!$I$13</f>
        <v>N</v>
      </c>
      <c r="K23" s="132" t="str">
        <f>[19]Abril!$I$14</f>
        <v>SO</v>
      </c>
      <c r="L23" s="132" t="str">
        <f>[19]Abril!$I$15</f>
        <v>NO</v>
      </c>
      <c r="M23" s="132" t="str">
        <f>[19]Abril!$I$16</f>
        <v>NO</v>
      </c>
      <c r="N23" s="132" t="str">
        <f>[19]Abril!$I$17</f>
        <v>O</v>
      </c>
      <c r="O23" s="132" t="str">
        <f>[19]Abril!$I$18</f>
        <v>SO</v>
      </c>
      <c r="P23" s="132" t="str">
        <f>[19]Abril!$I$19</f>
        <v>O</v>
      </c>
      <c r="Q23" s="132" t="str">
        <f>[19]Abril!$I$20</f>
        <v>SO</v>
      </c>
      <c r="R23" s="132" t="str">
        <f>[19]Abril!$I$21</f>
        <v>N</v>
      </c>
      <c r="S23" s="132" t="str">
        <f>[19]Abril!$I$22</f>
        <v>NO</v>
      </c>
      <c r="T23" s="128" t="str">
        <f>[19]Abril!$I$23</f>
        <v>SO</v>
      </c>
      <c r="U23" s="128" t="str">
        <f>[19]Abril!$I$24</f>
        <v>S</v>
      </c>
      <c r="V23" s="128" t="str">
        <f>[19]Abril!$I$25</f>
        <v>SO</v>
      </c>
      <c r="W23" s="128" t="str">
        <f>[19]Abril!$I$26</f>
        <v>S</v>
      </c>
      <c r="X23" s="128" t="str">
        <f>[19]Abril!$I$27</f>
        <v>SO</v>
      </c>
      <c r="Y23" s="128" t="str">
        <f>[19]Abril!$I$28</f>
        <v>SO</v>
      </c>
      <c r="Z23" s="128" t="str">
        <f>[19]Abril!$I$29</f>
        <v>SO</v>
      </c>
      <c r="AA23" s="128" t="str">
        <f>[19]Abril!$I$30</f>
        <v>S</v>
      </c>
      <c r="AB23" s="128" t="str">
        <f>[19]Abril!$I$31</f>
        <v>NO</v>
      </c>
      <c r="AC23" s="128" t="str">
        <f>[19]Abril!$I$32</f>
        <v>NE</v>
      </c>
      <c r="AD23" s="128" t="str">
        <f>[19]Abril!$I$33</f>
        <v>N</v>
      </c>
      <c r="AE23" s="128" t="str">
        <f>[19]Abril!$I$34</f>
        <v>SO</v>
      </c>
      <c r="AF23" s="124" t="str">
        <f>[19]Abril!$I$35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8" t="s">
        <v>169</v>
      </c>
      <c r="B24" s="132" t="str">
        <f>[20]Abril!$I$5</f>
        <v>*</v>
      </c>
      <c r="C24" s="132" t="str">
        <f>[20]Abril!$I$6</f>
        <v>*</v>
      </c>
      <c r="D24" s="132" t="str">
        <f>[20]Abril!$I$7</f>
        <v>*</v>
      </c>
      <c r="E24" s="132" t="str">
        <f>[20]Abril!$I$8</f>
        <v>*</v>
      </c>
      <c r="F24" s="132" t="str">
        <f>[20]Abril!$I$9</f>
        <v>*</v>
      </c>
      <c r="G24" s="132" t="str">
        <f>[20]Abril!$I$10</f>
        <v>*</v>
      </c>
      <c r="H24" s="132" t="str">
        <f>[20]Abril!$I$11</f>
        <v>*</v>
      </c>
      <c r="I24" s="132" t="str">
        <f>[20]Abril!$I$12</f>
        <v>*</v>
      </c>
      <c r="J24" s="132" t="str">
        <f>[20]Abril!$I$13</f>
        <v>*</v>
      </c>
      <c r="K24" s="132" t="str">
        <f>[20]Abril!$I$14</f>
        <v>*</v>
      </c>
      <c r="L24" s="132" t="str">
        <f>[20]Abril!$I$15</f>
        <v>*</v>
      </c>
      <c r="M24" s="132" t="str">
        <f>[20]Abril!$I$16</f>
        <v>*</v>
      </c>
      <c r="N24" s="132" t="str">
        <f>[20]Abril!$I$17</f>
        <v>*</v>
      </c>
      <c r="O24" s="132" t="str">
        <f>[20]Abril!$I$18</f>
        <v>*</v>
      </c>
      <c r="P24" s="132" t="str">
        <f>[20]Abril!$I$19</f>
        <v>*</v>
      </c>
      <c r="Q24" s="132" t="str">
        <f>[20]Abril!$I$20</f>
        <v>*</v>
      </c>
      <c r="R24" s="132" t="str">
        <f>[20]Abril!$I$21</f>
        <v>*</v>
      </c>
      <c r="S24" s="132" t="str">
        <f>[20]Abril!$I$22</f>
        <v>*</v>
      </c>
      <c r="T24" s="132" t="str">
        <f>[20]Abril!$I$23</f>
        <v>*</v>
      </c>
      <c r="U24" s="132" t="str">
        <f>[20]Abril!$I$24</f>
        <v>*</v>
      </c>
      <c r="V24" s="132" t="str">
        <f>[20]Abril!$I$25</f>
        <v>*</v>
      </c>
      <c r="W24" s="132" t="str">
        <f>[20]Abril!$I$26</f>
        <v>*</v>
      </c>
      <c r="X24" s="132" t="str">
        <f>[20]Abril!$I$27</f>
        <v>*</v>
      </c>
      <c r="Y24" s="132" t="str">
        <f>[20]Abril!$I$28</f>
        <v>*</v>
      </c>
      <c r="Z24" s="132" t="str">
        <f>[20]Abril!$I$29</f>
        <v>*</v>
      </c>
      <c r="AA24" s="132" t="str">
        <f>[20]Abril!$I$30</f>
        <v>*</v>
      </c>
      <c r="AB24" s="132" t="str">
        <f>[20]Abril!$I$31</f>
        <v>*</v>
      </c>
      <c r="AC24" s="132" t="str">
        <f>[20]Abril!$I$32</f>
        <v>*</v>
      </c>
      <c r="AD24" s="132" t="str">
        <f>[20]Abril!$I$33</f>
        <v>*</v>
      </c>
      <c r="AE24" s="132" t="str">
        <f>[20]Abril!$I$34</f>
        <v>*</v>
      </c>
      <c r="AF24" s="136" t="str">
        <f>[20]Abril!$I$35</f>
        <v>*</v>
      </c>
      <c r="AJ24" t="s">
        <v>47</v>
      </c>
      <c r="AK24" t="s">
        <v>47</v>
      </c>
    </row>
    <row r="25" spans="1:39" x14ac:dyDescent="0.2">
      <c r="A25" s="98" t="s">
        <v>170</v>
      </c>
      <c r="B25" s="128" t="str">
        <f>[21]Abril!$I$5</f>
        <v>NE</v>
      </c>
      <c r="C25" s="128" t="str">
        <f>[21]Abril!$I$6</f>
        <v>L</v>
      </c>
      <c r="D25" s="128" t="str">
        <f>[21]Abril!$I$7</f>
        <v>NE</v>
      </c>
      <c r="E25" s="128" t="str">
        <f>[21]Abril!$I$8</f>
        <v>NE</v>
      </c>
      <c r="F25" s="128" t="str">
        <f>[21]Abril!$I$9</f>
        <v>N</v>
      </c>
      <c r="G25" s="128" t="str">
        <f>[21]Abril!$I$10</f>
        <v>SO</v>
      </c>
      <c r="H25" s="128" t="str">
        <f>[21]Abril!$I$11</f>
        <v>SO</v>
      </c>
      <c r="I25" s="128" t="str">
        <f>[21]Abril!$I$12</f>
        <v>S</v>
      </c>
      <c r="J25" s="128" t="str">
        <f>[21]Abril!$I$13</f>
        <v>NE</v>
      </c>
      <c r="K25" s="128" t="str">
        <f>[21]Abril!$I$14</f>
        <v>NE</v>
      </c>
      <c r="L25" s="128" t="str">
        <f>[21]Abril!$I$15</f>
        <v>NE</v>
      </c>
      <c r="M25" s="128" t="str">
        <f>[21]Abril!$I$16</f>
        <v>L</v>
      </c>
      <c r="N25" s="128" t="str">
        <f>[21]Abril!$I$17</f>
        <v>L</v>
      </c>
      <c r="O25" s="128" t="str">
        <f>[21]Abril!$I$18</f>
        <v>NE</v>
      </c>
      <c r="P25" s="128" t="str">
        <f>[21]Abril!$I$19</f>
        <v>NE</v>
      </c>
      <c r="Q25" s="128" t="str">
        <f>[21]Abril!$I$20</f>
        <v>SE</v>
      </c>
      <c r="R25" s="128" t="str">
        <f>[21]Abril!$I$21</f>
        <v>S</v>
      </c>
      <c r="S25" s="128" t="str">
        <f>[21]Abril!$I$22</f>
        <v>SE</v>
      </c>
      <c r="T25" s="11" t="s">
        <v>226</v>
      </c>
      <c r="U25" s="128" t="str">
        <f>[21]Abril!$I$24</f>
        <v>NE</v>
      </c>
      <c r="V25" s="128" t="str">
        <f>[21]Abril!$I$25</f>
        <v>L</v>
      </c>
      <c r="W25" s="128" t="str">
        <f>[21]Abril!$I$26</f>
        <v>NE</v>
      </c>
      <c r="X25" s="128" t="str">
        <f>[21]Abril!$I$27</f>
        <v>NE</v>
      </c>
      <c r="Y25" s="128" t="str">
        <f>[21]Abril!$I$28</f>
        <v>L</v>
      </c>
      <c r="Z25" s="128" t="str">
        <f>[21]Abril!$I$29</f>
        <v>NE</v>
      </c>
      <c r="AA25" s="128" t="str">
        <f>[21]Abril!$I$30</f>
        <v>NE</v>
      </c>
      <c r="AB25" s="128" t="str">
        <f>[21]Abril!$I$31</f>
        <v>N</v>
      </c>
      <c r="AC25" s="128" t="str">
        <f>[21]Abril!$I$32</f>
        <v>SO</v>
      </c>
      <c r="AD25" s="128" t="str">
        <f>[21]Abril!$I$33</f>
        <v>SE</v>
      </c>
      <c r="AE25" s="128" t="str">
        <f>[21]Abril!$I$34</f>
        <v>NE</v>
      </c>
      <c r="AF25" s="136" t="str">
        <f>[21]Abril!$I$35</f>
        <v>NE</v>
      </c>
      <c r="AG25" s="12" t="s">
        <v>47</v>
      </c>
      <c r="AK25" t="s">
        <v>47</v>
      </c>
    </row>
    <row r="26" spans="1:39" x14ac:dyDescent="0.2">
      <c r="A26" s="98" t="s">
        <v>171</v>
      </c>
      <c r="B26" s="128" t="str">
        <f>[22]Abril!$I$5</f>
        <v>SE</v>
      </c>
      <c r="C26" s="128" t="str">
        <f>[22]Abril!$I$6</f>
        <v>SE</v>
      </c>
      <c r="D26" s="128" t="str">
        <f>[22]Abril!$I$7</f>
        <v>SE</v>
      </c>
      <c r="E26" s="128" t="str">
        <f>[22]Abril!$I$8</f>
        <v>NO</v>
      </c>
      <c r="F26" s="128" t="str">
        <f>[22]Abril!$I$9</f>
        <v>NO</v>
      </c>
      <c r="G26" s="128" t="str">
        <f>[22]Abril!$I$10</f>
        <v>S</v>
      </c>
      <c r="H26" s="128" t="str">
        <f>[22]Abril!$I$11</f>
        <v>SO</v>
      </c>
      <c r="I26" s="128" t="str">
        <f>[22]Abril!$I$12</f>
        <v>S</v>
      </c>
      <c r="J26" s="128" t="str">
        <f>[22]Abril!$I$13</f>
        <v>S</v>
      </c>
      <c r="K26" s="128" t="str">
        <f>[22]Abril!$I$14</f>
        <v>L</v>
      </c>
      <c r="L26" s="128" t="str">
        <f>[22]Abril!$I$15</f>
        <v>SE</v>
      </c>
      <c r="M26" s="128" t="str">
        <f>[22]Abril!$I$16</f>
        <v>SE</v>
      </c>
      <c r="N26" s="128" t="str">
        <f>[22]Abril!$I$17</f>
        <v>SE</v>
      </c>
      <c r="O26" s="128" t="str">
        <f>[22]Abril!$I$18</f>
        <v>SE</v>
      </c>
      <c r="P26" s="128" t="str">
        <f>[22]Abril!$I$19</f>
        <v>SE</v>
      </c>
      <c r="Q26" s="128" t="str">
        <f>[22]Abril!$I$20</f>
        <v>SE</v>
      </c>
      <c r="R26" s="128" t="str">
        <f>[22]Abril!$I$21</f>
        <v>SE</v>
      </c>
      <c r="S26" s="128" t="str">
        <f>[22]Abril!$I$22</f>
        <v>SE</v>
      </c>
      <c r="T26" s="128" t="str">
        <f>[22]Abril!$I$23</f>
        <v>SE</v>
      </c>
      <c r="U26" s="128" t="str">
        <f>[22]Abril!$I$24</f>
        <v>SE</v>
      </c>
      <c r="V26" s="128" t="str">
        <f>[22]Abril!$I$25</f>
        <v>SE</v>
      </c>
      <c r="W26" s="128" t="str">
        <f>[22]Abril!$I$26</f>
        <v>SE</v>
      </c>
      <c r="X26" s="128" t="str">
        <f>[22]Abril!$I$27</f>
        <v>SE</v>
      </c>
      <c r="Y26" s="128" t="str">
        <f>[22]Abril!$I$28</f>
        <v>L</v>
      </c>
      <c r="Z26" s="128" t="str">
        <f>[22]Abril!$I$29</f>
        <v>SE</v>
      </c>
      <c r="AA26" s="128" t="str">
        <f>[22]Abril!$I$30</f>
        <v>NE</v>
      </c>
      <c r="AB26" s="128" t="str">
        <f>[22]Abril!$I$31</f>
        <v>SO</v>
      </c>
      <c r="AC26" s="128" t="str">
        <f>[22]Abril!$I$32</f>
        <v>SO</v>
      </c>
      <c r="AD26" s="128" t="str">
        <f>[22]Abril!$I$33</f>
        <v>SE</v>
      </c>
      <c r="AE26" s="128" t="str">
        <f>[22]Abril!$I$34</f>
        <v>SE</v>
      </c>
      <c r="AF26" s="136" t="str">
        <f>[22]Abril!$I$35</f>
        <v>SE</v>
      </c>
    </row>
    <row r="27" spans="1:39" x14ac:dyDescent="0.2">
      <c r="A27" s="98" t="s">
        <v>8</v>
      </c>
      <c r="B27" s="132" t="str">
        <f>[23]Abril!$I$5</f>
        <v>SO</v>
      </c>
      <c r="C27" s="132" t="str">
        <f>[23]Abril!$I$6</f>
        <v>S</v>
      </c>
      <c r="D27" s="132" t="str">
        <f>[23]Abril!$I$7</f>
        <v>SO</v>
      </c>
      <c r="E27" s="132" t="str">
        <f>[23]Abril!$I$8</f>
        <v>L</v>
      </c>
      <c r="F27" s="132" t="str">
        <f>[23]Abril!$I$9</f>
        <v>O</v>
      </c>
      <c r="G27" s="132" t="str">
        <f>[23]Abril!$I$10</f>
        <v>NO</v>
      </c>
      <c r="H27" s="132" t="str">
        <f>[23]Abril!$I$11</f>
        <v>NO</v>
      </c>
      <c r="I27" s="132" t="str">
        <f>[23]Abril!$I$12</f>
        <v>NO</v>
      </c>
      <c r="J27" s="132" t="str">
        <f>[23]Abril!$I$13</f>
        <v>SE</v>
      </c>
      <c r="K27" s="132" t="str">
        <f>[23]Abril!$I$14</f>
        <v>SE</v>
      </c>
      <c r="L27" s="132" t="str">
        <f>[23]Abril!$I$15</f>
        <v>O</v>
      </c>
      <c r="M27" s="132" t="str">
        <f>[23]Abril!$I$16</f>
        <v>O</v>
      </c>
      <c r="N27" s="132" t="str">
        <f>[23]Abril!$I$17</f>
        <v>SO</v>
      </c>
      <c r="O27" s="132" t="str">
        <f>[23]Abril!$I$18</f>
        <v>SE</v>
      </c>
      <c r="P27" s="132" t="str">
        <f>[23]Abril!$I$19</f>
        <v>SO</v>
      </c>
      <c r="Q27" s="128" t="str">
        <f>[23]Abril!$I$20</f>
        <v>O</v>
      </c>
      <c r="R27" s="128" t="str">
        <f>[23]Abril!$I$21</f>
        <v>O</v>
      </c>
      <c r="S27" s="128" t="str">
        <f>[23]Abril!$I$22</f>
        <v>O</v>
      </c>
      <c r="T27" s="128" t="str">
        <f>[23]Abril!$I$23</f>
        <v>*</v>
      </c>
      <c r="U27" s="128" t="str">
        <f>[23]Abril!$I$24</f>
        <v>*</v>
      </c>
      <c r="V27" s="128" t="str">
        <f>[23]Abril!$I$25</f>
        <v>*</v>
      </c>
      <c r="W27" s="128" t="str">
        <f>[23]Abril!$I$26</f>
        <v>*</v>
      </c>
      <c r="X27" s="128" t="str">
        <f>[23]Abril!$I$27</f>
        <v>*</v>
      </c>
      <c r="Y27" s="128" t="str">
        <f>[23]Abril!$I$28</f>
        <v>*</v>
      </c>
      <c r="Z27" s="128" t="str">
        <f>[23]Abril!$I$29</f>
        <v>*</v>
      </c>
      <c r="AA27" s="128" t="str">
        <f>[23]Abril!$I$30</f>
        <v>*</v>
      </c>
      <c r="AB27" s="128" t="str">
        <f>[23]Abril!$I$31</f>
        <v>*</v>
      </c>
      <c r="AC27" s="128" t="str">
        <f>[23]Abril!$I$32</f>
        <v>*</v>
      </c>
      <c r="AD27" s="128" t="str">
        <f>[23]Abril!$I$33</f>
        <v>*</v>
      </c>
      <c r="AE27" s="128" t="str">
        <f>[23]Abril!$I$34</f>
        <v>*</v>
      </c>
      <c r="AF27" s="124" t="str">
        <f>[23]Abril!$I$35</f>
        <v>O</v>
      </c>
      <c r="AK27" t="s">
        <v>47</v>
      </c>
      <c r="AM27" t="s">
        <v>47</v>
      </c>
    </row>
    <row r="28" spans="1:39" x14ac:dyDescent="0.2">
      <c r="A28" s="98" t="s">
        <v>9</v>
      </c>
      <c r="B28" s="132" t="str">
        <f>[24]Abril!$I$5</f>
        <v>SE</v>
      </c>
      <c r="C28" s="132" t="str">
        <f>[24]Abril!$I$6</f>
        <v>SE</v>
      </c>
      <c r="D28" s="132" t="str">
        <f>[24]Abril!$I$7</f>
        <v>SE</v>
      </c>
      <c r="E28" s="132" t="str">
        <f>[24]Abril!$I$8</f>
        <v>NE</v>
      </c>
      <c r="F28" s="132" t="str">
        <f>[24]Abril!$I$9</f>
        <v>N</v>
      </c>
      <c r="G28" s="132" t="str">
        <f>[24]Abril!$I$10</f>
        <v>S</v>
      </c>
      <c r="H28" s="132" t="str">
        <f>[24]Abril!$I$11</f>
        <v>SO</v>
      </c>
      <c r="I28" s="132" t="str">
        <f>[24]Abril!$I$12</f>
        <v>S</v>
      </c>
      <c r="J28" s="132" t="str">
        <f>[24]Abril!$I$13</f>
        <v>S</v>
      </c>
      <c r="K28" s="132" t="str">
        <f>[24]Abril!$I$14</f>
        <v>L</v>
      </c>
      <c r="L28" s="132" t="str">
        <f>[24]Abril!$I$15</f>
        <v>SE</v>
      </c>
      <c r="M28" s="132" t="str">
        <f>[24]Abril!$I$16</f>
        <v>S</v>
      </c>
      <c r="N28" s="132" t="str">
        <f>[24]Abril!$I$17</f>
        <v>SE</v>
      </c>
      <c r="O28" s="132" t="str">
        <f>[24]Abril!$I$18</f>
        <v>NE</v>
      </c>
      <c r="P28" s="132" t="str">
        <f>[24]Abril!$I$19</f>
        <v>L</v>
      </c>
      <c r="Q28" s="132" t="str">
        <f>[24]Abril!$I$20</f>
        <v>SE</v>
      </c>
      <c r="R28" s="132" t="str">
        <f>[24]Abril!$I$21</f>
        <v>S</v>
      </c>
      <c r="S28" s="132" t="str">
        <f>[24]Abril!$I$22</f>
        <v>SE</v>
      </c>
      <c r="T28" s="128" t="str">
        <f>[24]Abril!$I$23</f>
        <v>NE</v>
      </c>
      <c r="U28" s="128" t="str">
        <f>[24]Abril!$I$24</f>
        <v>N</v>
      </c>
      <c r="V28" s="128" t="str">
        <f>[24]Abril!$I$25</f>
        <v>NE</v>
      </c>
      <c r="W28" s="128" t="str">
        <f>[24]Abril!$I$26</f>
        <v>N</v>
      </c>
      <c r="X28" s="128" t="str">
        <f>[24]Abril!$I$27</f>
        <v>L</v>
      </c>
      <c r="Y28" s="128" t="str">
        <f>[24]Abril!$I$28</f>
        <v>L</v>
      </c>
      <c r="Z28" s="128" t="str">
        <f>[24]Abril!$I$29</f>
        <v>L</v>
      </c>
      <c r="AA28" s="128" t="str">
        <f>[24]Abril!$I$30</f>
        <v>NE</v>
      </c>
      <c r="AB28" s="128" t="str">
        <f>[24]Abril!$I$31</f>
        <v>S</v>
      </c>
      <c r="AC28" s="128" t="str">
        <f>[24]Abril!$I$32</f>
        <v>SO</v>
      </c>
      <c r="AD28" s="128" t="str">
        <f>[24]Abril!$I$33</f>
        <v>S</v>
      </c>
      <c r="AE28" s="128" t="str">
        <f>[24]Abril!$I$34</f>
        <v>NE</v>
      </c>
      <c r="AF28" s="124" t="str">
        <f>[24]Abril!$I$35</f>
        <v>SE</v>
      </c>
      <c r="AL28" t="s">
        <v>47</v>
      </c>
    </row>
    <row r="29" spans="1:39" x14ac:dyDescent="0.2">
      <c r="A29" s="98" t="s">
        <v>42</v>
      </c>
      <c r="B29" s="132" t="str">
        <f>[25]Abril!$I$5</f>
        <v>SE</v>
      </c>
      <c r="C29" s="132" t="str">
        <f>[25]Abril!$I$6</f>
        <v>L</v>
      </c>
      <c r="D29" s="132" t="str">
        <f>[25]Abril!$I$7</f>
        <v>N</v>
      </c>
      <c r="E29" s="132" t="str">
        <f>[25]Abril!$I$8</f>
        <v>N</v>
      </c>
      <c r="F29" s="132" t="str">
        <f>[25]Abril!$I$9</f>
        <v>N</v>
      </c>
      <c r="G29" s="132" t="str">
        <f>[25]Abril!$I$10</f>
        <v>SO</v>
      </c>
      <c r="H29" s="132" t="str">
        <f>[25]Abril!$I$11</f>
        <v>SO</v>
      </c>
      <c r="I29" s="132" t="str">
        <f>[25]Abril!$I$12</f>
        <v>SE</v>
      </c>
      <c r="J29" s="132" t="str">
        <f>[25]Abril!$I$13</f>
        <v>S</v>
      </c>
      <c r="K29" s="132" t="str">
        <f>[25]Abril!$I$14</f>
        <v>SE</v>
      </c>
      <c r="L29" s="132" t="str">
        <f>[25]Abril!$I$15</f>
        <v>SE</v>
      </c>
      <c r="M29" s="132" t="str">
        <f>[25]Abril!$I$16</f>
        <v>SE</v>
      </c>
      <c r="N29" s="132" t="str">
        <f>[25]Abril!$I$17</f>
        <v>SE</v>
      </c>
      <c r="O29" s="132" t="str">
        <f>[25]Abril!$I$18</f>
        <v>NE</v>
      </c>
      <c r="P29" s="132" t="str">
        <f>[25]Abril!$I$19</f>
        <v>S</v>
      </c>
      <c r="Q29" s="132" t="str">
        <f>[25]Abril!$I$20</f>
        <v>S</v>
      </c>
      <c r="R29" s="132" t="str">
        <f>[25]Abril!$I$21</f>
        <v>S</v>
      </c>
      <c r="S29" s="132" t="str">
        <f>[25]Abril!$I$22</f>
        <v>SE</v>
      </c>
      <c r="T29" s="128" t="str">
        <f>[25]Abril!$I$23</f>
        <v>N</v>
      </c>
      <c r="U29" s="128" t="str">
        <f>[25]Abril!$I$24</f>
        <v>N</v>
      </c>
      <c r="V29" s="128" t="str">
        <f>[25]Abril!$I$25</f>
        <v>SE</v>
      </c>
      <c r="W29" s="128" t="str">
        <f>[25]Abril!$I$26</f>
        <v>NE</v>
      </c>
      <c r="X29" s="128" t="str">
        <f>[25]Abril!$I$27</f>
        <v>L</v>
      </c>
      <c r="Y29" s="128" t="str">
        <f>[25]Abril!$I$28</f>
        <v>S</v>
      </c>
      <c r="Z29" s="128" t="str">
        <f>[25]Abril!$I$29</f>
        <v>NE</v>
      </c>
      <c r="AA29" s="128" t="str">
        <f>[25]Abril!$I$30</f>
        <v>SE</v>
      </c>
      <c r="AB29" s="128" t="str">
        <f>[25]Abril!$I$31</f>
        <v>S</v>
      </c>
      <c r="AC29" s="128" t="str">
        <f>[25]Abril!$I$32</f>
        <v>SO</v>
      </c>
      <c r="AD29" s="128" t="str">
        <f>[25]Abril!$I$33</f>
        <v>NE</v>
      </c>
      <c r="AE29" s="128" t="str">
        <f>[25]Abril!$I$34</f>
        <v>SE</v>
      </c>
      <c r="AF29" s="124" t="str">
        <f>[25]Abril!$I$35</f>
        <v>SE</v>
      </c>
      <c r="AI29" t="s">
        <v>47</v>
      </c>
    </row>
    <row r="30" spans="1:39" x14ac:dyDescent="0.2">
      <c r="A30" s="98" t="s">
        <v>10</v>
      </c>
      <c r="B30" s="11" t="str">
        <f>[26]Abril!$I$5</f>
        <v>O</v>
      </c>
      <c r="C30" s="11" t="str">
        <f>[26]Abril!$I$6</f>
        <v>NO</v>
      </c>
      <c r="D30" s="11" t="str">
        <f>[26]Abril!$I$7</f>
        <v>NO</v>
      </c>
      <c r="E30" s="11" t="str">
        <f>[26]Abril!$I$8</f>
        <v>S</v>
      </c>
      <c r="F30" s="11" t="str">
        <f>[26]Abril!$I$9</f>
        <v>S</v>
      </c>
      <c r="G30" s="11" t="str">
        <f>[26]Abril!$I$10</f>
        <v>NE</v>
      </c>
      <c r="H30" s="11" t="str">
        <f>[26]Abril!$I$11</f>
        <v>L</v>
      </c>
      <c r="I30" s="11" t="str">
        <f>[26]Abril!$I$12</f>
        <v>L</v>
      </c>
      <c r="J30" s="11" t="str">
        <f>[26]Abril!$I$13</f>
        <v>NO</v>
      </c>
      <c r="K30" s="11" t="str">
        <f>[26]Abril!$I$14</f>
        <v>O</v>
      </c>
      <c r="L30" s="11" t="str">
        <f>[26]Abril!$I$15</f>
        <v>NO</v>
      </c>
      <c r="M30" s="11" t="str">
        <f>[26]Abril!$I$16</f>
        <v>NO</v>
      </c>
      <c r="N30" s="11" t="str">
        <f>[26]Abril!$I$17</f>
        <v>NO</v>
      </c>
      <c r="O30" s="11" t="str">
        <f>[26]Abril!$I$18</f>
        <v>O</v>
      </c>
      <c r="P30" s="11" t="str">
        <f>[26]Abril!$I$19</f>
        <v>NO</v>
      </c>
      <c r="Q30" s="11" t="str">
        <f>[26]Abril!$I$20</f>
        <v>L</v>
      </c>
      <c r="R30" s="11" t="str">
        <f>[26]Abril!$I$21</f>
        <v>N</v>
      </c>
      <c r="S30" s="11" t="str">
        <f>[26]Abril!$I$22</f>
        <v>NO</v>
      </c>
      <c r="T30" s="128" t="str">
        <f>[26]Abril!$I$23</f>
        <v>NO</v>
      </c>
      <c r="U30" s="128" t="str">
        <f>[26]Abril!$I$24</f>
        <v>SO</v>
      </c>
      <c r="V30" s="128" t="str">
        <f>[26]Abril!$I$25</f>
        <v>NO</v>
      </c>
      <c r="W30" s="128" t="str">
        <f>[26]Abril!$I$26</f>
        <v>S</v>
      </c>
      <c r="X30" s="128" t="str">
        <f>[26]Abril!$I$27</f>
        <v>NO</v>
      </c>
      <c r="Y30" s="128" t="str">
        <f>[26]Abril!$I$28</f>
        <v>NO</v>
      </c>
      <c r="Z30" s="128" t="str">
        <f>[26]Abril!$I$29</f>
        <v>O</v>
      </c>
      <c r="AA30" s="128" t="str">
        <f>[26]Abril!$I$30</f>
        <v>O</v>
      </c>
      <c r="AB30" s="128" t="str">
        <f>[26]Abril!$I$31</f>
        <v>S</v>
      </c>
      <c r="AC30" s="128" t="str">
        <f>[26]Abril!$I$32</f>
        <v>L</v>
      </c>
      <c r="AD30" s="128" t="str">
        <f>[26]Abril!$I$33</f>
        <v>N</v>
      </c>
      <c r="AE30" s="128" t="str">
        <f>[26]Abril!$I$34</f>
        <v>O</v>
      </c>
      <c r="AF30" s="124" t="str">
        <f>[26]Abril!$I$35</f>
        <v>NO</v>
      </c>
      <c r="AI30" t="s">
        <v>47</v>
      </c>
    </row>
    <row r="31" spans="1:39" x14ac:dyDescent="0.2">
      <c r="A31" s="98" t="s">
        <v>172</v>
      </c>
      <c r="B31" s="128" t="str">
        <f>[27]Abril!$I$5</f>
        <v>L</v>
      </c>
      <c r="C31" s="128" t="str">
        <f>[27]Abril!$I$6</f>
        <v>L</v>
      </c>
      <c r="D31" s="128" t="str">
        <f>[27]Abril!$I$7</f>
        <v>SE</v>
      </c>
      <c r="E31" s="128" t="str">
        <f>[27]Abril!$I$8</f>
        <v>N</v>
      </c>
      <c r="F31" s="128" t="str">
        <f>[27]Abril!$I$9</f>
        <v>N</v>
      </c>
      <c r="G31" s="128" t="str">
        <f>[27]Abril!$I$10</f>
        <v>S</v>
      </c>
      <c r="H31" s="128" t="str">
        <f>[27]Abril!$I$11</f>
        <v>SO</v>
      </c>
      <c r="I31" s="128" t="str">
        <f>[27]Abril!$I$12</f>
        <v>SO</v>
      </c>
      <c r="J31" s="128" t="str">
        <f>[27]Abril!$I$13</f>
        <v>S</v>
      </c>
      <c r="K31" s="128" t="str">
        <f>[27]Abril!$I$14</f>
        <v>L</v>
      </c>
      <c r="L31" s="128" t="str">
        <f>[27]Abril!$I$15</f>
        <v>SE</v>
      </c>
      <c r="M31" s="128" t="str">
        <f>[27]Abril!$I$16</f>
        <v>SE</v>
      </c>
      <c r="N31" s="128" t="str">
        <f>[27]Abril!$I$17</f>
        <v>NE</v>
      </c>
      <c r="O31" s="128" t="str">
        <f>[27]Abril!$I$18</f>
        <v>NE</v>
      </c>
      <c r="P31" s="128" t="str">
        <f>[27]Abril!$I$19</f>
        <v>L</v>
      </c>
      <c r="Q31" s="128" t="str">
        <f>[27]Abril!$I$20</f>
        <v>S</v>
      </c>
      <c r="R31" s="128" t="str">
        <f>[27]Abril!$I$21</f>
        <v>SE</v>
      </c>
      <c r="S31" s="128" t="str">
        <f>[27]Abril!$I$22</f>
        <v>S</v>
      </c>
      <c r="T31" s="128" t="str">
        <f>[27]Abril!$I$23</f>
        <v>N</v>
      </c>
      <c r="U31" s="128" t="str">
        <f>[27]Abril!$I$24</f>
        <v>N</v>
      </c>
      <c r="V31" s="128" t="str">
        <f>[27]Abril!$I$25</f>
        <v>S</v>
      </c>
      <c r="W31" s="128" t="str">
        <f>[27]Abril!$I$26</f>
        <v>N</v>
      </c>
      <c r="X31" s="128" t="str">
        <f>[27]Abril!$I$27</f>
        <v>L</v>
      </c>
      <c r="Y31" s="128" t="str">
        <f>[27]Abril!$I$28</f>
        <v>L</v>
      </c>
      <c r="Z31" s="128" t="str">
        <f>[27]Abril!$I$29</f>
        <v>NE</v>
      </c>
      <c r="AA31" s="128" t="str">
        <f>[27]Abril!$I$30</f>
        <v>N</v>
      </c>
      <c r="AB31" s="128" t="str">
        <f>[27]Abril!$I$31</f>
        <v>NO</v>
      </c>
      <c r="AC31" s="128" t="str">
        <f>[27]Abril!$I$32</f>
        <v>SO</v>
      </c>
      <c r="AD31" s="128" t="str">
        <f>[27]Abril!$I$33</f>
        <v>S</v>
      </c>
      <c r="AE31" s="128" t="str">
        <f>[27]Abril!$I$34</f>
        <v>NE</v>
      </c>
      <c r="AF31" s="136" t="str">
        <f>[27]Abril!$I$35</f>
        <v>L</v>
      </c>
      <c r="AG31" s="12" t="s">
        <v>47</v>
      </c>
      <c r="AK31" t="s">
        <v>47</v>
      </c>
    </row>
    <row r="32" spans="1:39" x14ac:dyDescent="0.2">
      <c r="A32" s="98" t="s">
        <v>11</v>
      </c>
      <c r="B32" s="132" t="str">
        <f>[28]Abril!$I$5</f>
        <v>SO</v>
      </c>
      <c r="C32" s="132" t="str">
        <f>[28]Abril!$I$6</f>
        <v>SO</v>
      </c>
      <c r="D32" s="132" t="str">
        <f>[28]Abril!$I$7</f>
        <v>L</v>
      </c>
      <c r="E32" s="132" t="str">
        <f>[28]Abril!$I$8</f>
        <v>L</v>
      </c>
      <c r="F32" s="132" t="str">
        <f>[28]Abril!$I$9</f>
        <v>L</v>
      </c>
      <c r="G32" s="132" t="str">
        <f>[28]Abril!$I$10</f>
        <v>NO</v>
      </c>
      <c r="H32" s="132" t="str">
        <f>[28]Abril!$I$11</f>
        <v>N</v>
      </c>
      <c r="I32" s="132" t="str">
        <f>[28]Abril!$I$12</f>
        <v>N</v>
      </c>
      <c r="J32" s="132" t="str">
        <f>[28]Abril!$I$13</f>
        <v>N</v>
      </c>
      <c r="K32" s="132" t="str">
        <f>[28]Abril!$I$14</f>
        <v>SO</v>
      </c>
      <c r="L32" s="132" t="str">
        <f>[28]Abril!$I$15</f>
        <v>SO</v>
      </c>
      <c r="M32" s="132" t="str">
        <f>[28]Abril!$I$16</f>
        <v>NE</v>
      </c>
      <c r="N32" s="132" t="str">
        <f>[28]Abril!$I$17</f>
        <v>NE</v>
      </c>
      <c r="O32" s="132" t="str">
        <f>[28]Abril!$I$18</f>
        <v>SO</v>
      </c>
      <c r="P32" s="132" t="str">
        <f>[28]Abril!$I$19</f>
        <v>SO</v>
      </c>
      <c r="Q32" s="132" t="str">
        <f>[28]Abril!$I$20</f>
        <v>N</v>
      </c>
      <c r="R32" s="132" t="str">
        <f>[28]Abril!$I$21</f>
        <v>NE</v>
      </c>
      <c r="S32" s="132" t="str">
        <f>[28]Abril!$I$22</f>
        <v>SO</v>
      </c>
      <c r="T32" s="128" t="str">
        <f>[28]Abril!$I$23</f>
        <v>NE</v>
      </c>
      <c r="U32" s="128" t="str">
        <f>[28]Abril!$I$24</f>
        <v>L</v>
      </c>
      <c r="V32" s="128" t="str">
        <f>[28]Abril!$I$25</f>
        <v>L</v>
      </c>
      <c r="W32" s="128" t="str">
        <f>[28]Abril!$I$26</f>
        <v>SO</v>
      </c>
      <c r="X32" s="128" t="str">
        <f>[28]Abril!$I$27</f>
        <v>SE</v>
      </c>
      <c r="Y32" s="128" t="str">
        <f>[28]Abril!$I$28</f>
        <v>SO</v>
      </c>
      <c r="Z32" s="128" t="str">
        <f>[28]Abril!$I$29</f>
        <v>NE</v>
      </c>
      <c r="AA32" s="128" t="str">
        <f>[28]Abril!$I$30</f>
        <v>NE</v>
      </c>
      <c r="AB32" s="128" t="str">
        <f>[28]Abril!$I$31</f>
        <v>NE</v>
      </c>
      <c r="AC32" s="128" t="str">
        <f>[28]Abril!$I$32</f>
        <v>NE</v>
      </c>
      <c r="AD32" s="128" t="str">
        <f>[28]Abril!$I$33</f>
        <v>NE</v>
      </c>
      <c r="AE32" s="128" t="str">
        <f>[28]Abril!$I$34</f>
        <v>S</v>
      </c>
      <c r="AF32" s="124" t="str">
        <f>[28]Abril!$I$35</f>
        <v>SO</v>
      </c>
      <c r="AI32" t="s">
        <v>47</v>
      </c>
    </row>
    <row r="33" spans="1:38" s="5" customFormat="1" x14ac:dyDescent="0.2">
      <c r="A33" s="98" t="s">
        <v>12</v>
      </c>
      <c r="B33" s="132" t="str">
        <f>[29]Abril!$I$5</f>
        <v>S</v>
      </c>
      <c r="C33" s="132" t="str">
        <f>[29]Abril!$I$6</f>
        <v>SO</v>
      </c>
      <c r="D33" s="132" t="str">
        <f>[29]Abril!$I$7</f>
        <v>NE</v>
      </c>
      <c r="E33" s="132" t="str">
        <f>[29]Abril!$I$8</f>
        <v>N</v>
      </c>
      <c r="F33" s="132" t="str">
        <f>[29]Abril!$I$9</f>
        <v>N</v>
      </c>
      <c r="G33" s="132" t="str">
        <f>[29]Abril!$I$10</f>
        <v>S</v>
      </c>
      <c r="H33" s="132" t="str">
        <f>[29]Abril!$I$11</f>
        <v>SO</v>
      </c>
      <c r="I33" s="132" t="str">
        <f>[29]Abril!$I$12</f>
        <v>S</v>
      </c>
      <c r="J33" s="132" t="str">
        <f>[29]Abril!$I$13</f>
        <v>S</v>
      </c>
      <c r="K33" s="132" t="str">
        <f>[29]Abril!$I$14</f>
        <v>S</v>
      </c>
      <c r="L33" s="132" t="str">
        <f>[29]Abril!$I$15</f>
        <v>S</v>
      </c>
      <c r="M33" s="132" t="str">
        <f>[29]Abril!$I$16</f>
        <v>S</v>
      </c>
      <c r="N33" s="132" t="str">
        <f>[29]Abril!$I$17</f>
        <v>SO</v>
      </c>
      <c r="O33" s="132" t="str">
        <f>[29]Abril!$I$18</f>
        <v>O</v>
      </c>
      <c r="P33" s="132" t="str">
        <f>[29]Abril!$I$19</f>
        <v>S</v>
      </c>
      <c r="Q33" s="132" t="str">
        <f>[29]Abril!$I$20</f>
        <v>SO</v>
      </c>
      <c r="R33" s="132" t="str">
        <f>[29]Abril!$I$21</f>
        <v>S</v>
      </c>
      <c r="S33" s="132" t="str">
        <f>[29]Abril!$I$22</f>
        <v>SE</v>
      </c>
      <c r="T33" s="132" t="str">
        <f>[29]Abril!$I$23</f>
        <v>NO</v>
      </c>
      <c r="U33" s="132" t="str">
        <f>[29]Abril!$I$24</f>
        <v>N</v>
      </c>
      <c r="V33" s="132" t="str">
        <f>[29]Abril!$I$25</f>
        <v>S</v>
      </c>
      <c r="W33" s="132" t="str">
        <f>[29]Abril!$I$26</f>
        <v>L</v>
      </c>
      <c r="X33" s="132" t="str">
        <f>[29]Abril!$I$27</f>
        <v>N</v>
      </c>
      <c r="Y33" s="132" t="str">
        <f>[29]Abril!$I$28</f>
        <v>S</v>
      </c>
      <c r="Z33" s="132" t="str">
        <f>[29]Abril!$I$29</f>
        <v>S</v>
      </c>
      <c r="AA33" s="132" t="str">
        <f>[29]Abril!$I$30</f>
        <v>S</v>
      </c>
      <c r="AB33" s="132" t="str">
        <f>[29]Abril!$I$31</f>
        <v>O</v>
      </c>
      <c r="AC33" s="132" t="str">
        <f>[29]Abril!$I$32</f>
        <v>O</v>
      </c>
      <c r="AD33" s="132" t="str">
        <f>[29]Abril!$I$33</f>
        <v>S</v>
      </c>
      <c r="AE33" s="132" t="str">
        <f>[29]Abril!$I$34</f>
        <v>S</v>
      </c>
      <c r="AF33" s="124" t="str">
        <f>[29]Abril!$I$35</f>
        <v>S</v>
      </c>
      <c r="AJ33" s="5" t="s">
        <v>47</v>
      </c>
      <c r="AL33" s="5" t="s">
        <v>47</v>
      </c>
    </row>
    <row r="34" spans="1:38" x14ac:dyDescent="0.2">
      <c r="A34" s="98" t="s">
        <v>13</v>
      </c>
      <c r="B34" s="128" t="str">
        <f>[30]Abril!$I$5</f>
        <v>N</v>
      </c>
      <c r="C34" s="128" t="str">
        <f>[30]Abril!$I$6</f>
        <v>N</v>
      </c>
      <c r="D34" s="128" t="str">
        <f>[30]Abril!$I$7</f>
        <v>NE</v>
      </c>
      <c r="E34" s="128" t="str">
        <f>[30]Abril!$I$8</f>
        <v>N</v>
      </c>
      <c r="F34" s="128" t="str">
        <f>[30]Abril!$I$9</f>
        <v>NO</v>
      </c>
      <c r="G34" s="128" t="str">
        <f>[30]Abril!$I$10</f>
        <v>SO</v>
      </c>
      <c r="H34" s="128" t="str">
        <f>[30]Abril!$I$11</f>
        <v>S</v>
      </c>
      <c r="I34" s="128" t="str">
        <f>[30]Abril!$I$12</f>
        <v>S</v>
      </c>
      <c r="J34" s="128" t="str">
        <f>[30]Abril!$I$13</f>
        <v>SO</v>
      </c>
      <c r="K34" s="128" t="str">
        <f>[30]Abril!$I$14</f>
        <v>SE</v>
      </c>
      <c r="L34" s="128" t="str">
        <f>[30]Abril!$I$15</f>
        <v>SE</v>
      </c>
      <c r="M34" s="128" t="str">
        <f>[30]Abril!$I$16</f>
        <v>S</v>
      </c>
      <c r="N34" s="128" t="str">
        <f>[30]Abril!$I$17</f>
        <v>NO</v>
      </c>
      <c r="O34" s="128" t="str">
        <f>[30]Abril!$I$18</f>
        <v>SE</v>
      </c>
      <c r="P34" s="128" t="str">
        <f>[30]Abril!$I$19</f>
        <v>N</v>
      </c>
      <c r="Q34" s="128" t="str">
        <f>[30]Abril!$I$20</f>
        <v>S</v>
      </c>
      <c r="R34" s="128" t="str">
        <f>[30]Abril!$I$21</f>
        <v>O</v>
      </c>
      <c r="S34" s="128" t="str">
        <f>[30]Abril!$I$22</f>
        <v>SE</v>
      </c>
      <c r="T34" s="128" t="str">
        <f>[30]Abril!$I$23</f>
        <v>N</v>
      </c>
      <c r="U34" s="128" t="str">
        <f>[30]Abril!$I$24</f>
        <v>N</v>
      </c>
      <c r="V34" s="128" t="str">
        <f>[30]Abril!$I$25</f>
        <v>N</v>
      </c>
      <c r="W34" s="128" t="str">
        <f>[30]Abril!$I$26</f>
        <v>NE</v>
      </c>
      <c r="X34" s="128" t="str">
        <f>[30]Abril!$I$27</f>
        <v>NE</v>
      </c>
      <c r="Y34" s="128" t="str">
        <f>[30]Abril!$I$28</f>
        <v>SE</v>
      </c>
      <c r="Z34" s="128" t="str">
        <f>[30]Abril!$I$29</f>
        <v>O</v>
      </c>
      <c r="AA34" s="128" t="str">
        <f>[30]Abril!$I$30</f>
        <v>L</v>
      </c>
      <c r="AB34" s="128" t="str">
        <f>[30]Abril!$I$31</f>
        <v>SO</v>
      </c>
      <c r="AC34" s="128" t="str">
        <f>[30]Abril!$I$32</f>
        <v>SO</v>
      </c>
      <c r="AD34" s="128" t="str">
        <f>[30]Abril!$I$33</f>
        <v>SE</v>
      </c>
      <c r="AE34" s="128" t="str">
        <f>[30]Abril!$I$34</f>
        <v>NE</v>
      </c>
      <c r="AF34" s="136" t="str">
        <f>[30]Abril!$I$35</f>
        <v>N</v>
      </c>
      <c r="AI34" t="s">
        <v>47</v>
      </c>
      <c r="AJ34" t="s">
        <v>47</v>
      </c>
      <c r="AK34" t="s">
        <v>47</v>
      </c>
    </row>
    <row r="35" spans="1:38" x14ac:dyDescent="0.2">
      <c r="A35" s="98" t="s">
        <v>173</v>
      </c>
      <c r="B35" s="132" t="str">
        <f>[31]Abril!$I$5</f>
        <v>NE</v>
      </c>
      <c r="C35" s="132" t="str">
        <f>[31]Abril!$I$6</f>
        <v>NE</v>
      </c>
      <c r="D35" s="132" t="str">
        <f>[31]Abril!$I$7</f>
        <v>NO</v>
      </c>
      <c r="E35" s="132" t="str">
        <f>[31]Abril!$I$8</f>
        <v>NO</v>
      </c>
      <c r="F35" s="132" t="str">
        <f>[31]Abril!$I$9</f>
        <v>NO</v>
      </c>
      <c r="G35" s="132" t="str">
        <f>[31]Abril!$I$10</f>
        <v>SO</v>
      </c>
      <c r="H35" s="132" t="str">
        <f>[31]Abril!$I$11</f>
        <v>SO</v>
      </c>
      <c r="I35" s="132" t="str">
        <f>[31]Abril!$I$12</f>
        <v>S</v>
      </c>
      <c r="J35" s="132" t="str">
        <f>[31]Abril!$I$13</f>
        <v>S</v>
      </c>
      <c r="K35" s="132" t="str">
        <f>[31]Abril!$I$14</f>
        <v>NE</v>
      </c>
      <c r="L35" s="132" t="str">
        <f>[31]Abril!$I$15</f>
        <v>NE</v>
      </c>
      <c r="M35" s="132" t="str">
        <f>[31]Abril!$I$16</f>
        <v>L</v>
      </c>
      <c r="N35" s="132" t="str">
        <f>[31]Abril!$I$17</f>
        <v>NE</v>
      </c>
      <c r="O35" s="132" t="str">
        <f>[31]Abril!$I$18</f>
        <v>S</v>
      </c>
      <c r="P35" s="132" t="str">
        <f>[31]Abril!$I$19</f>
        <v>L</v>
      </c>
      <c r="Q35" s="132" t="str">
        <f>[31]Abril!$I$20</f>
        <v>NE</v>
      </c>
      <c r="R35" s="132" t="str">
        <f>[31]Abril!$I$21</f>
        <v>S</v>
      </c>
      <c r="S35" s="132" t="str">
        <f>[31]Abril!$I$22</f>
        <v>L</v>
      </c>
      <c r="T35" s="128" t="str">
        <f>[31]Abril!$I$23</f>
        <v>NE</v>
      </c>
      <c r="U35" s="128" t="str">
        <f>[31]Abril!$I$24</f>
        <v>N</v>
      </c>
      <c r="V35" s="128" t="str">
        <f>[31]Abril!$I$25</f>
        <v>NO</v>
      </c>
      <c r="W35" s="128" t="str">
        <f>[31]Abril!$I$26</f>
        <v>NE</v>
      </c>
      <c r="X35" s="128" t="str">
        <f>[31]Abril!$I$27</f>
        <v>N</v>
      </c>
      <c r="Y35" s="128" t="str">
        <f>[31]Abril!$I$28</f>
        <v>NE</v>
      </c>
      <c r="Z35" s="128" t="str">
        <f>[31]Abril!$I$29</f>
        <v>NE</v>
      </c>
      <c r="AA35" s="128" t="str">
        <f>[31]Abril!$I$30</f>
        <v>N</v>
      </c>
      <c r="AB35" s="128" t="str">
        <f>[31]Abril!$I$31</f>
        <v>NO</v>
      </c>
      <c r="AC35" s="128" t="str">
        <f>[31]Abril!$I$32</f>
        <v>O</v>
      </c>
      <c r="AD35" s="128" t="str">
        <f>[31]Abril!$I$33</f>
        <v>SO</v>
      </c>
      <c r="AE35" s="128" t="str">
        <f>[31]Abril!$I$34</f>
        <v>NE</v>
      </c>
      <c r="AF35" s="136" t="str">
        <f>[31]Abril!$I$35</f>
        <v>NE</v>
      </c>
      <c r="AJ35" t="s">
        <v>47</v>
      </c>
    </row>
    <row r="36" spans="1:38" x14ac:dyDescent="0.2">
      <c r="A36" s="98" t="s">
        <v>144</v>
      </c>
      <c r="B36" s="132" t="str">
        <f>[32]Abril!$I$5</f>
        <v>*</v>
      </c>
      <c r="C36" s="132" t="str">
        <f>[32]Abril!$I$6</f>
        <v>*</v>
      </c>
      <c r="D36" s="132" t="str">
        <f>[32]Abril!$I$7</f>
        <v>*</v>
      </c>
      <c r="E36" s="132" t="str">
        <f>[32]Abril!$I$8</f>
        <v>*</v>
      </c>
      <c r="F36" s="132" t="str">
        <f>[32]Abril!$I$9</f>
        <v>*</v>
      </c>
      <c r="G36" s="132" t="str">
        <f>[32]Abril!$I$10</f>
        <v>*</v>
      </c>
      <c r="H36" s="132" t="str">
        <f>[32]Abril!$I$11</f>
        <v>*</v>
      </c>
      <c r="I36" s="132" t="str">
        <f>[32]Abril!$I$12</f>
        <v>*</v>
      </c>
      <c r="J36" s="132" t="str">
        <f>[32]Abril!$I$13</f>
        <v>*</v>
      </c>
      <c r="K36" s="132" t="str">
        <f>[32]Abril!$I$14</f>
        <v>*</v>
      </c>
      <c r="L36" s="132" t="str">
        <f>[32]Abril!$I$15</f>
        <v>*</v>
      </c>
      <c r="M36" s="132" t="str">
        <f>[32]Abril!$I$16</f>
        <v>*</v>
      </c>
      <c r="N36" s="132" t="str">
        <f>[32]Abril!$I$17</f>
        <v>*</v>
      </c>
      <c r="O36" s="132" t="str">
        <f>[32]Abril!$I$18</f>
        <v>*</v>
      </c>
      <c r="P36" s="132" t="str">
        <f>[32]Abril!$I$19</f>
        <v>*</v>
      </c>
      <c r="Q36" s="128" t="str">
        <f>[32]Abril!$I$20</f>
        <v>*</v>
      </c>
      <c r="R36" s="128" t="str">
        <f>[32]Abril!$I$21</f>
        <v>*</v>
      </c>
      <c r="S36" s="128" t="str">
        <f>[32]Abril!$I$22</f>
        <v>*</v>
      </c>
      <c r="T36" s="128" t="str">
        <f>[32]Abril!$I$23</f>
        <v>*</v>
      </c>
      <c r="U36" s="128" t="str">
        <f>[32]Abril!$I$24</f>
        <v>*</v>
      </c>
      <c r="V36" s="128" t="str">
        <f>[32]Abril!$I$25</f>
        <v>*</v>
      </c>
      <c r="W36" s="128" t="str">
        <f>[32]Abril!$I$26</f>
        <v>*</v>
      </c>
      <c r="X36" s="128" t="str">
        <f>[32]Abril!$I$27</f>
        <v>*</v>
      </c>
      <c r="Y36" s="128" t="str">
        <f>[32]Abril!$I$28</f>
        <v>*</v>
      </c>
      <c r="Z36" s="128" t="str">
        <f>[32]Abril!$I$29</f>
        <v>*</v>
      </c>
      <c r="AA36" s="128" t="str">
        <f>[32]Abril!$I$30</f>
        <v>*</v>
      </c>
      <c r="AB36" s="128" t="str">
        <f>[32]Abril!$I$31</f>
        <v>*</v>
      </c>
      <c r="AC36" s="128" t="str">
        <f>[32]Abril!$I$32</f>
        <v>*</v>
      </c>
      <c r="AD36" s="128" t="str">
        <f>[32]Abril!$I$33</f>
        <v>*</v>
      </c>
      <c r="AE36" s="128" t="str">
        <f>[32]Abril!$I$34</f>
        <v>*</v>
      </c>
      <c r="AF36" s="136" t="str">
        <f>[32]Abril!$I$35</f>
        <v>*</v>
      </c>
      <c r="AI36" t="s">
        <v>47</v>
      </c>
      <c r="AJ36" t="s">
        <v>47</v>
      </c>
    </row>
    <row r="37" spans="1:38" x14ac:dyDescent="0.2">
      <c r="A37" s="98" t="s">
        <v>14</v>
      </c>
      <c r="B37" s="132" t="str">
        <f>[33]Abril!$I$5</f>
        <v>SO</v>
      </c>
      <c r="C37" s="132" t="str">
        <f>[33]Abril!$I$6</f>
        <v>S</v>
      </c>
      <c r="D37" s="132" t="str">
        <f>[33]Abril!$I$7</f>
        <v>S</v>
      </c>
      <c r="E37" s="132" t="str">
        <f>[33]Abril!$I$8</f>
        <v>N</v>
      </c>
      <c r="F37" s="132" t="str">
        <f>[33]Abril!$I$9</f>
        <v>N</v>
      </c>
      <c r="G37" s="132" t="str">
        <f>[33]Abril!$I$10</f>
        <v>N</v>
      </c>
      <c r="H37" s="132" t="str">
        <f>[33]Abril!$I$11</f>
        <v>SO</v>
      </c>
      <c r="I37" s="132" t="str">
        <f>[33]Abril!$I$12</f>
        <v>S</v>
      </c>
      <c r="J37" s="132" t="str">
        <f>[33]Abril!$I$13</f>
        <v>S</v>
      </c>
      <c r="K37" s="132" t="str">
        <f>[33]Abril!$I$14</f>
        <v>SE</v>
      </c>
      <c r="L37" s="132" t="str">
        <f>[33]Abril!$I$15</f>
        <v>S</v>
      </c>
      <c r="M37" s="132" t="str">
        <f>[33]Abril!$I$16</f>
        <v>L</v>
      </c>
      <c r="N37" s="132" t="str">
        <f>[33]Abril!$I$17</f>
        <v>NE</v>
      </c>
      <c r="O37" s="132" t="str">
        <f>[33]Abril!$I$18</f>
        <v>NE</v>
      </c>
      <c r="P37" s="132" t="str">
        <f>[33]Abril!$I$19</f>
        <v>SE</v>
      </c>
      <c r="Q37" s="132" t="str">
        <f>[33]Abril!$I$20</f>
        <v>S</v>
      </c>
      <c r="R37" s="132" t="str">
        <f>[33]Abril!$I$21</f>
        <v>O</v>
      </c>
      <c r="S37" s="132" t="str">
        <f>[33]Abril!$I$22</f>
        <v>SE</v>
      </c>
      <c r="T37" s="132" t="str">
        <f>[33]Abril!$I$23</f>
        <v>SE</v>
      </c>
      <c r="U37" s="132" t="str">
        <f>[33]Abril!$I$24</f>
        <v>SE</v>
      </c>
      <c r="V37" s="132" t="str">
        <f>[33]Abril!$I$25</f>
        <v>NE</v>
      </c>
      <c r="W37" s="132" t="str">
        <f>[33]Abril!$I$26</f>
        <v>O</v>
      </c>
      <c r="X37" s="132" t="str">
        <f>[33]Abril!$I$27</f>
        <v>L</v>
      </c>
      <c r="Y37" s="132" t="str">
        <f>[33]Abril!$I$28</f>
        <v>SE</v>
      </c>
      <c r="Z37" s="132" t="str">
        <f>[33]Abril!$I$29</f>
        <v>NE</v>
      </c>
      <c r="AA37" s="132" t="str">
        <f>[33]Abril!$I$30</f>
        <v>L</v>
      </c>
      <c r="AB37" s="132" t="str">
        <f>[33]Abril!$I$31</f>
        <v>NE</v>
      </c>
      <c r="AC37" s="132" t="str">
        <f>[33]Abril!$I$32</f>
        <v>O</v>
      </c>
      <c r="AD37" s="132" t="str">
        <f>[33]Abril!$I$33</f>
        <v>SE</v>
      </c>
      <c r="AE37" s="132" t="str">
        <f>[33]Abril!$I$34</f>
        <v>NE</v>
      </c>
      <c r="AF37" s="124" t="str">
        <f>[33]Abril!$I$35</f>
        <v>SE</v>
      </c>
      <c r="AJ37" t="s">
        <v>47</v>
      </c>
    </row>
    <row r="38" spans="1:38" x14ac:dyDescent="0.2">
      <c r="A38" s="98" t="s">
        <v>174</v>
      </c>
      <c r="B38" s="11" t="str">
        <f>[34]Abril!$I$5</f>
        <v>N</v>
      </c>
      <c r="C38" s="11" t="str">
        <f>[34]Abril!$I$6</f>
        <v>L</v>
      </c>
      <c r="D38" s="11" t="str">
        <f>[34]Abril!$I$7</f>
        <v>SO</v>
      </c>
      <c r="E38" s="11" t="str">
        <f>[34]Abril!$I$8</f>
        <v>N</v>
      </c>
      <c r="F38" s="11" t="str">
        <f>[34]Abril!$I$9</f>
        <v>N</v>
      </c>
      <c r="G38" s="11" t="str">
        <f>[34]Abril!$I$10</f>
        <v>O</v>
      </c>
      <c r="H38" s="11" t="str">
        <f>[34]Abril!$I$11</f>
        <v>SO</v>
      </c>
      <c r="I38" s="11" t="str">
        <f>[34]Abril!$I$12</f>
        <v>S</v>
      </c>
      <c r="J38" s="11" t="str">
        <f>[34]Abril!$I$13</f>
        <v>N</v>
      </c>
      <c r="K38" s="11" t="str">
        <f>[34]Abril!$I$14</f>
        <v>SE</v>
      </c>
      <c r="L38" s="11" t="str">
        <f>[34]Abril!$I$15</f>
        <v>NE</v>
      </c>
      <c r="M38" s="11" t="str">
        <f>[34]Abril!$I$16</f>
        <v>L</v>
      </c>
      <c r="N38" s="11" t="str">
        <f>[34]Abril!$I$17</f>
        <v>O</v>
      </c>
      <c r="O38" s="11" t="str">
        <f>[34]Abril!$I$18</f>
        <v>N</v>
      </c>
      <c r="P38" s="11" t="str">
        <f>[34]Abril!$I$19</f>
        <v>SE</v>
      </c>
      <c r="Q38" s="128" t="str">
        <f>[34]Abril!$I$20</f>
        <v>NO</v>
      </c>
      <c r="R38" s="128" t="str">
        <f>[34]Abril!$I$21</f>
        <v>L</v>
      </c>
      <c r="S38" s="128" t="str">
        <f>[34]Abril!$I$22</f>
        <v>SE</v>
      </c>
      <c r="T38" s="128" t="str">
        <f>[34]Abril!$I$23</f>
        <v>L</v>
      </c>
      <c r="U38" s="128" t="str">
        <f>[34]Abril!$I$24</f>
        <v>L</v>
      </c>
      <c r="V38" s="128" t="str">
        <f>[34]Abril!$I$25</f>
        <v>S</v>
      </c>
      <c r="W38" s="128" t="str">
        <f>[34]Abril!$I$26</f>
        <v>S</v>
      </c>
      <c r="X38" s="128" t="str">
        <f>[34]Abril!$I$27</f>
        <v>SE</v>
      </c>
      <c r="Y38" s="128" t="str">
        <f>[34]Abril!$I$28</f>
        <v>NO</v>
      </c>
      <c r="Z38" s="128" t="str">
        <f>[34]Abril!$I$29</f>
        <v>NO</v>
      </c>
      <c r="AA38" s="128" t="str">
        <f>[34]Abril!$I$30</f>
        <v>SE</v>
      </c>
      <c r="AB38" s="128" t="str">
        <f>[34]Abril!$I$31</f>
        <v>SE</v>
      </c>
      <c r="AC38" s="128" t="str">
        <f>[34]Abril!$I$32</f>
        <v>NE</v>
      </c>
      <c r="AD38" s="128" t="str">
        <f>[34]Abril!$I$33</f>
        <v>NE</v>
      </c>
      <c r="AE38" s="128" t="str">
        <f>[34]Abril!$I$34</f>
        <v>NE</v>
      </c>
      <c r="AF38" s="136" t="str">
        <f>[34]Abril!$I$35</f>
        <v>SE</v>
      </c>
      <c r="AI38" t="s">
        <v>47</v>
      </c>
      <c r="AJ38" t="s">
        <v>47</v>
      </c>
    </row>
    <row r="39" spans="1:38" x14ac:dyDescent="0.2">
      <c r="A39" s="98" t="s">
        <v>15</v>
      </c>
      <c r="B39" s="132" t="str">
        <f>[35]Abril!$I$5</f>
        <v>NO</v>
      </c>
      <c r="C39" s="132" t="str">
        <f>[35]Abril!$I$6</f>
        <v>NE</v>
      </c>
      <c r="D39" s="132" t="str">
        <f>[35]Abril!$I$7</f>
        <v>NE</v>
      </c>
      <c r="E39" s="132" t="str">
        <f>[35]Abril!$I$8</f>
        <v>NO</v>
      </c>
      <c r="F39" s="132" t="str">
        <f>[35]Abril!$I$9</f>
        <v>NO</v>
      </c>
      <c r="G39" s="132" t="str">
        <f>[35]Abril!$I$10</f>
        <v>SO</v>
      </c>
      <c r="H39" s="132" t="str">
        <f>[35]Abril!$I$11</f>
        <v>SO</v>
      </c>
      <c r="I39" s="132" t="str">
        <f>[35]Abril!$I$12</f>
        <v>SO</v>
      </c>
      <c r="J39" s="132" t="str">
        <f>[35]Abril!$I$13</f>
        <v>NO</v>
      </c>
      <c r="K39" s="132" t="str">
        <f>[35]Abril!$I$14</f>
        <v>NO</v>
      </c>
      <c r="L39" s="132" t="str">
        <f>[35]Abril!$I$15</f>
        <v>NO</v>
      </c>
      <c r="M39" s="132" t="str">
        <f>[35]Abril!$I$16</f>
        <v>NO</v>
      </c>
      <c r="N39" s="132" t="str">
        <f>[35]Abril!$I$17</f>
        <v>NO</v>
      </c>
      <c r="O39" s="132" t="str">
        <f>[35]Abril!$I$18</f>
        <v>NO</v>
      </c>
      <c r="P39" s="132" t="str">
        <f>[35]Abril!$I$19</f>
        <v>NO</v>
      </c>
      <c r="Q39" s="132" t="str">
        <f>[35]Abril!$I$20</f>
        <v>NO</v>
      </c>
      <c r="R39" s="132" t="str">
        <f>[35]Abril!$I$21</f>
        <v>SO</v>
      </c>
      <c r="S39" s="132" t="str">
        <f>[35]Abril!$I$22</f>
        <v>NO</v>
      </c>
      <c r="T39" s="132" t="str">
        <f>[35]Abril!$I$23</f>
        <v>NO</v>
      </c>
      <c r="U39" s="132" t="str">
        <f>[35]Abril!$I$24</f>
        <v>NO</v>
      </c>
      <c r="V39" s="132" t="str">
        <f>[35]Abril!$I$25</f>
        <v>NO</v>
      </c>
      <c r="W39" s="132" t="str">
        <f>[35]Abril!$I$26</f>
        <v>NO</v>
      </c>
      <c r="X39" s="132" t="str">
        <f>[35]Abril!$I$27</f>
        <v>NO</v>
      </c>
      <c r="Y39" s="132" t="str">
        <f>[35]Abril!$I$28</f>
        <v>NO</v>
      </c>
      <c r="Z39" s="132" t="str">
        <f>[35]Abril!$I$29</f>
        <v>NO</v>
      </c>
      <c r="AA39" s="132" t="str">
        <f>[35]Abril!$I$30</f>
        <v>NO</v>
      </c>
      <c r="AB39" s="132" t="str">
        <f>[35]Abril!$I$31</f>
        <v>NO</v>
      </c>
      <c r="AC39" s="132" t="str">
        <f>[35]Abril!$I$32</f>
        <v>O</v>
      </c>
      <c r="AD39" s="132" t="str">
        <f>[35]Abril!$I$33</f>
        <v>NO</v>
      </c>
      <c r="AE39" s="132" t="str">
        <f>[35]Abril!$I$34</f>
        <v>NO</v>
      </c>
      <c r="AF39" s="124" t="str">
        <f>[35]Abril!$I$35</f>
        <v>NO</v>
      </c>
      <c r="AG39" s="12" t="s">
        <v>47</v>
      </c>
      <c r="AJ39" t="s">
        <v>47</v>
      </c>
    </row>
    <row r="40" spans="1:38" x14ac:dyDescent="0.2">
      <c r="A40" s="98" t="s">
        <v>16</v>
      </c>
      <c r="B40" s="133" t="str">
        <f>[36]Abril!$I$5</f>
        <v>NE</v>
      </c>
      <c r="C40" s="133" t="str">
        <f>[36]Abril!$I$6</f>
        <v>SO</v>
      </c>
      <c r="D40" s="133" t="str">
        <f>[36]Abril!$I$7</f>
        <v>SO</v>
      </c>
      <c r="E40" s="133" t="str">
        <f>[36]Abril!$I$8</f>
        <v>N</v>
      </c>
      <c r="F40" s="133" t="str">
        <f>[36]Abril!$I$9</f>
        <v>N</v>
      </c>
      <c r="G40" s="133" t="str">
        <f>[36]Abril!$I$10</f>
        <v>S</v>
      </c>
      <c r="H40" s="133" t="str">
        <f>[36]Abril!$I$11</f>
        <v>S</v>
      </c>
      <c r="I40" s="133" t="str">
        <f>[36]Abril!$I$12</f>
        <v>S</v>
      </c>
      <c r="J40" s="133" t="str">
        <f>[36]Abril!$I$13</f>
        <v>S</v>
      </c>
      <c r="K40" s="133" t="str">
        <f>[36]Abril!$I$14</f>
        <v>S</v>
      </c>
      <c r="L40" s="133" t="str">
        <f>[36]Abril!$I$15</f>
        <v>S</v>
      </c>
      <c r="M40" s="133" t="str">
        <f>[36]Abril!$I$16</f>
        <v>S</v>
      </c>
      <c r="N40" s="133" t="str">
        <f>[36]Abril!$I$17</f>
        <v>S</v>
      </c>
      <c r="O40" s="133" t="str">
        <f>[36]Abril!$I$18</f>
        <v>N</v>
      </c>
      <c r="P40" s="133" t="str">
        <f>[36]Abril!$I$19</f>
        <v>SE</v>
      </c>
      <c r="Q40" s="133" t="str">
        <f>[36]Abril!$I$20</f>
        <v>S</v>
      </c>
      <c r="R40" s="133" t="str">
        <f>[36]Abril!$I$21</f>
        <v>S</v>
      </c>
      <c r="S40" s="133" t="str">
        <f>[36]Abril!$I$22</f>
        <v>S</v>
      </c>
      <c r="T40" s="133" t="str">
        <f>[36]Abril!$I$23</f>
        <v>NE</v>
      </c>
      <c r="U40" s="133" t="str">
        <f>[36]Abril!$I$24</f>
        <v>N</v>
      </c>
      <c r="V40" s="133" t="str">
        <f>[36]Abril!$I$25</f>
        <v>L</v>
      </c>
      <c r="W40" s="133" t="str">
        <f>[36]Abril!$I$26</f>
        <v>SE</v>
      </c>
      <c r="X40" s="133" t="str">
        <f>[36]Abril!$I$27</f>
        <v>SE</v>
      </c>
      <c r="Y40" s="133" t="str">
        <f>[36]Abril!$I$28</f>
        <v>NO</v>
      </c>
      <c r="Z40" s="133" t="str">
        <f>[36]Abril!$I$29</f>
        <v>S</v>
      </c>
      <c r="AA40" s="133" t="str">
        <f>[36]Abril!$I$30</f>
        <v>NO</v>
      </c>
      <c r="AB40" s="133" t="str">
        <f>[36]Abril!$I$31</f>
        <v>SO</v>
      </c>
      <c r="AC40" s="133" t="str">
        <f>[36]Abril!$I$32</f>
        <v>SO</v>
      </c>
      <c r="AD40" s="133" t="str">
        <f>[36]Abril!$I$33</f>
        <v>SE</v>
      </c>
      <c r="AE40" s="133" t="str">
        <f>[36]Abril!$I$34</f>
        <v>SE</v>
      </c>
      <c r="AF40" s="124" t="str">
        <f>[36]Abril!$I$35</f>
        <v>S</v>
      </c>
      <c r="AH40" t="s">
        <v>47</v>
      </c>
      <c r="AI40" t="s">
        <v>47</v>
      </c>
    </row>
    <row r="41" spans="1:38" x14ac:dyDescent="0.2">
      <c r="A41" s="98" t="s">
        <v>175</v>
      </c>
      <c r="B41" s="132" t="str">
        <f>[37]Abril!$I$5</f>
        <v>SE</v>
      </c>
      <c r="C41" s="132" t="str">
        <f>[37]Abril!$I$6</f>
        <v>SE</v>
      </c>
      <c r="D41" s="132" t="str">
        <f>[37]Abril!$I$7</f>
        <v>S</v>
      </c>
      <c r="E41" s="132" t="str">
        <f>[37]Abril!$I$8</f>
        <v>N</v>
      </c>
      <c r="F41" s="132" t="str">
        <f>[37]Abril!$I$9</f>
        <v>NO</v>
      </c>
      <c r="G41" s="132" t="str">
        <f>[37]Abril!$I$10</f>
        <v>S</v>
      </c>
      <c r="H41" s="132" t="str">
        <f>[37]Abril!$I$11</f>
        <v>S</v>
      </c>
      <c r="I41" s="132" t="str">
        <f>[37]Abril!$I$12</f>
        <v>S</v>
      </c>
      <c r="J41" s="132" t="str">
        <f>[37]Abril!$I$13</f>
        <v>SE</v>
      </c>
      <c r="K41" s="132" t="str">
        <f>[37]Abril!$I$14</f>
        <v>SE</v>
      </c>
      <c r="L41" s="132" t="str">
        <f>[37]Abril!$I$15</f>
        <v>SE</v>
      </c>
      <c r="M41" s="132" t="str">
        <f>[37]Abril!$I$16</f>
        <v>S</v>
      </c>
      <c r="N41" s="132" t="str">
        <f>[37]Abril!$I$17</f>
        <v>NE</v>
      </c>
      <c r="O41" s="132" t="str">
        <f>[37]Abril!$I$18</f>
        <v>SE</v>
      </c>
      <c r="P41" s="132" t="str">
        <f>[37]Abril!$I$19</f>
        <v>SE</v>
      </c>
      <c r="Q41" s="132" t="str">
        <f>[37]Abril!$I$20</f>
        <v>S</v>
      </c>
      <c r="R41" s="132" t="str">
        <f>[37]Abril!$I$21</f>
        <v>S</v>
      </c>
      <c r="S41" s="132" t="str">
        <f>[37]Abril!$I$22</f>
        <v>SE</v>
      </c>
      <c r="T41" s="128" t="str">
        <f>[37]Abril!$I$23</f>
        <v>NE</v>
      </c>
      <c r="U41" s="128" t="str">
        <f>[37]Abril!$I$24</f>
        <v>N</v>
      </c>
      <c r="V41" s="128" t="str">
        <f>[37]Abril!$I$25</f>
        <v>N</v>
      </c>
      <c r="W41" s="128" t="str">
        <f>[37]Abril!$I$26</f>
        <v>N</v>
      </c>
      <c r="X41" s="128" t="str">
        <f>[37]Abril!$I$27</f>
        <v>NO</v>
      </c>
      <c r="Y41" s="128" t="str">
        <f>[37]Abril!$I$28</f>
        <v>SE</v>
      </c>
      <c r="Z41" s="128" t="str">
        <f>[37]Abril!$I$29</f>
        <v>NE</v>
      </c>
      <c r="AA41" s="128" t="str">
        <f>[37]Abril!$I$30</f>
        <v>NE</v>
      </c>
      <c r="AB41" s="128" t="str">
        <f>[37]Abril!$I$31</f>
        <v>NO</v>
      </c>
      <c r="AC41" s="128" t="str">
        <f>[37]Abril!$I$32</f>
        <v>NO</v>
      </c>
      <c r="AD41" s="128" t="str">
        <f>[37]Abril!$I$33</f>
        <v>NE</v>
      </c>
      <c r="AE41" s="128" t="str">
        <f>[37]Abril!$I$34</f>
        <v>L</v>
      </c>
      <c r="AF41" s="136" t="str">
        <f>[37]Abril!$I$35</f>
        <v>SE</v>
      </c>
      <c r="AI41" t="s">
        <v>47</v>
      </c>
    </row>
    <row r="42" spans="1:38" x14ac:dyDescent="0.2">
      <c r="A42" s="98" t="s">
        <v>17</v>
      </c>
      <c r="B42" s="132" t="str">
        <f>[38]Abril!$I$5</f>
        <v>L</v>
      </c>
      <c r="C42" s="132" t="str">
        <f>[38]Abril!$I$6</f>
        <v>L</v>
      </c>
      <c r="D42" s="132" t="str">
        <f>[38]Abril!$I$7</f>
        <v>SO</v>
      </c>
      <c r="E42" s="132" t="str">
        <f>[38]Abril!$I$8</f>
        <v>O</v>
      </c>
      <c r="F42" s="132" t="str">
        <f>[38]Abril!$I$9</f>
        <v>O</v>
      </c>
      <c r="G42" s="132" t="str">
        <f>[38]Abril!$I$10</f>
        <v>SE</v>
      </c>
      <c r="H42" s="132" t="str">
        <f>[38]Abril!$I$11</f>
        <v>S</v>
      </c>
      <c r="I42" s="132" t="str">
        <f>[38]Abril!$I$12</f>
        <v>S</v>
      </c>
      <c r="J42" s="132" t="str">
        <f>[38]Abril!$I$13</f>
        <v>O</v>
      </c>
      <c r="K42" s="132" t="str">
        <f>[38]Abril!$I$14</f>
        <v>L</v>
      </c>
      <c r="L42" s="132" t="str">
        <f>[38]Abril!$I$15</f>
        <v>L</v>
      </c>
      <c r="M42" s="132" t="str">
        <f>[38]Abril!$I$16</f>
        <v>SE</v>
      </c>
      <c r="N42" s="132" t="str">
        <f>[38]Abril!$I$17</f>
        <v>L</v>
      </c>
      <c r="O42" s="132" t="str">
        <f>[38]Abril!$I$18</f>
        <v>SE</v>
      </c>
      <c r="P42" s="132" t="str">
        <f>[38]Abril!$I$19</f>
        <v>L</v>
      </c>
      <c r="Q42" s="132" t="str">
        <f>[38]Abril!$I$20</f>
        <v>N</v>
      </c>
      <c r="R42" s="132" t="str">
        <f>[38]Abril!$I$21</f>
        <v>SE</v>
      </c>
      <c r="S42" s="132" t="str">
        <f>[38]Abril!$I$22</f>
        <v>L</v>
      </c>
      <c r="T42" s="132" t="str">
        <f>[38]Abril!$I$23</f>
        <v>N</v>
      </c>
      <c r="U42" s="132" t="str">
        <f>[38]Abril!$I$24</f>
        <v>NO</v>
      </c>
      <c r="V42" s="132" t="str">
        <f>[38]Abril!$I$25</f>
        <v>NO</v>
      </c>
      <c r="W42" s="132" t="str">
        <f>[38]Abril!$I$26</f>
        <v>SE</v>
      </c>
      <c r="X42" s="132" t="str">
        <f>[38]Abril!$I$27</f>
        <v>NE</v>
      </c>
      <c r="Y42" s="132" t="str">
        <f>[38]Abril!$I$28</f>
        <v>L</v>
      </c>
      <c r="Z42" s="132" t="str">
        <f>[38]Abril!$I$29</f>
        <v>N</v>
      </c>
      <c r="AA42" s="132" t="str">
        <f>[38]Abril!$I$30</f>
        <v>N</v>
      </c>
      <c r="AB42" s="132" t="str">
        <f>[38]Abril!$I$31</f>
        <v>O</v>
      </c>
      <c r="AC42" s="132" t="str">
        <f>[38]Abril!$I$32</f>
        <v>SO</v>
      </c>
      <c r="AD42" s="132" t="str">
        <f>[38]Abril!$I$33</f>
        <v>SE</v>
      </c>
      <c r="AE42" s="132" t="str">
        <f>[38]Abril!$I$34</f>
        <v>N</v>
      </c>
      <c r="AF42" s="124" t="str">
        <f>[38]Abril!$I$35</f>
        <v>L</v>
      </c>
      <c r="AJ42" t="s">
        <v>47</v>
      </c>
    </row>
    <row r="43" spans="1:38" x14ac:dyDescent="0.2">
      <c r="A43" s="98" t="s">
        <v>157</v>
      </c>
      <c r="B43" s="11" t="str">
        <f>[39]Abri!$I$5</f>
        <v>SE</v>
      </c>
      <c r="C43" s="11" t="str">
        <f>[39]Abri!$I$6</f>
        <v>SE</v>
      </c>
      <c r="D43" s="11" t="str">
        <f>[39]Abri!$I$7</f>
        <v>NE</v>
      </c>
      <c r="E43" s="11" t="str">
        <f>[39]Abri!$I$8</f>
        <v>N</v>
      </c>
      <c r="F43" s="11" t="str">
        <f>[39]Abri!$I$9</f>
        <v>NO</v>
      </c>
      <c r="G43" s="11" t="str">
        <f>[39]Abri!$I$10</f>
        <v>SO</v>
      </c>
      <c r="H43" s="11" t="str">
        <f>[39]Abri!$I$11</f>
        <v>SO</v>
      </c>
      <c r="I43" s="11" t="str">
        <f>[39]Abri!$I$12</f>
        <v>SO</v>
      </c>
      <c r="J43" s="11" t="str">
        <f>[39]Abri!$I$13</f>
        <v>L</v>
      </c>
      <c r="K43" s="11" t="str">
        <f>[39]Abri!$I$14</f>
        <v>SE</v>
      </c>
      <c r="L43" s="11" t="str">
        <f>[39]Abri!$I$15</f>
        <v>SE</v>
      </c>
      <c r="M43" s="11" t="str">
        <f>[39]Abri!$I$16</f>
        <v>SE</v>
      </c>
      <c r="N43" s="11" t="str">
        <f>[39]Abri!$I$17</f>
        <v>NE</v>
      </c>
      <c r="O43" s="11" t="str">
        <f>[39]Abri!$I$18</f>
        <v>L</v>
      </c>
      <c r="P43" s="11" t="str">
        <f>[39]Abri!$I$19</f>
        <v>L</v>
      </c>
      <c r="Q43" s="11" t="str">
        <f>[39]Abri!$I$20</f>
        <v>O</v>
      </c>
      <c r="R43" s="11" t="str">
        <f>[39]Abri!$I$21</f>
        <v>SE</v>
      </c>
      <c r="S43" s="11" t="str">
        <f>[39]Abri!$I$22</f>
        <v>SE</v>
      </c>
      <c r="T43" s="128" t="str">
        <f>[39]Abri!$I$23</f>
        <v>L</v>
      </c>
      <c r="U43" s="128" t="str">
        <f>[39]Abri!$I$24</f>
        <v>NE</v>
      </c>
      <c r="V43" s="128" t="str">
        <f>[39]Abri!$I$25</f>
        <v>NE</v>
      </c>
      <c r="W43" s="128" t="str">
        <f>[39]Abri!$I$26</f>
        <v>L</v>
      </c>
      <c r="X43" s="128" t="str">
        <f>[39]Abri!$I$27</f>
        <v>SE</v>
      </c>
      <c r="Y43" s="128" t="str">
        <f>[39]Abri!$I$28</f>
        <v>SE</v>
      </c>
      <c r="Z43" s="128" t="str">
        <f>[39]Abri!$I$29</f>
        <v>L</v>
      </c>
      <c r="AA43" s="128" t="str">
        <f>[39]Abri!$I$30</f>
        <v>NE</v>
      </c>
      <c r="AB43" s="128" t="str">
        <f>[39]Abri!$I$31</f>
        <v>N</v>
      </c>
      <c r="AC43" s="128" t="str">
        <f>[39]Abri!$I$32</f>
        <v>O</v>
      </c>
      <c r="AD43" s="128" t="str">
        <f>[39]Abri!$I$33</f>
        <v>SE</v>
      </c>
      <c r="AE43" s="128" t="str">
        <f>[39]Abri!$I$34</f>
        <v>NE</v>
      </c>
      <c r="AF43" s="136" t="str">
        <f>[39]Abri!$I$35</f>
        <v>SE</v>
      </c>
      <c r="AI43" t="s">
        <v>47</v>
      </c>
      <c r="AJ43" t="s">
        <v>47</v>
      </c>
      <c r="AK43" t="s">
        <v>47</v>
      </c>
    </row>
    <row r="44" spans="1:38" x14ac:dyDescent="0.2">
      <c r="A44" s="98" t="s">
        <v>18</v>
      </c>
      <c r="B44" s="132" t="str">
        <f>[40]Abril!$I$5</f>
        <v>SE</v>
      </c>
      <c r="C44" s="132" t="str">
        <f>[40]Abril!$I$6</f>
        <v>L</v>
      </c>
      <c r="D44" s="132" t="str">
        <f>[40]Abril!$I$7</f>
        <v>S</v>
      </c>
      <c r="E44" s="132" t="str">
        <f>[40]Abril!$I$8</f>
        <v>N</v>
      </c>
      <c r="F44" s="132" t="str">
        <f>[40]Abril!$I$9</f>
        <v>NO</v>
      </c>
      <c r="G44" s="132" t="str">
        <f>[40]Abril!$I$10</f>
        <v>O</v>
      </c>
      <c r="H44" s="132" t="str">
        <f>[40]Abril!$I$11</f>
        <v>SO</v>
      </c>
      <c r="I44" s="132" t="str">
        <f>[40]Abril!$I$12</f>
        <v>SO</v>
      </c>
      <c r="J44" s="132" t="str">
        <f>[40]Abril!$I$13</f>
        <v>S</v>
      </c>
      <c r="K44" s="132" t="str">
        <f>[40]Abril!$I$14</f>
        <v>L</v>
      </c>
      <c r="L44" s="132" t="str">
        <f>[40]Abril!$I$15</f>
        <v>L</v>
      </c>
      <c r="M44" s="132" t="str">
        <f>[40]Abril!$I$16</f>
        <v>L</v>
      </c>
      <c r="N44" s="132" t="str">
        <f>[40]Abril!$I$17</f>
        <v>L</v>
      </c>
      <c r="O44" s="132" t="str">
        <f>[40]Abril!$I$18</f>
        <v>L</v>
      </c>
      <c r="P44" s="132" t="str">
        <f>[40]Abril!$I$19</f>
        <v>L</v>
      </c>
      <c r="Q44" s="132" t="str">
        <f>[40]Abril!$I$20</f>
        <v>L</v>
      </c>
      <c r="R44" s="132" t="str">
        <f>[40]Abril!$I$21</f>
        <v>SO</v>
      </c>
      <c r="S44" s="132" t="str">
        <f>[40]Abril!$I$22</f>
        <v>O</v>
      </c>
      <c r="T44" s="132" t="str">
        <f>[40]Abril!$I$23</f>
        <v>L</v>
      </c>
      <c r="U44" s="132" t="str">
        <f>[40]Abril!$I$24</f>
        <v>L</v>
      </c>
      <c r="V44" s="132" t="str">
        <f>[40]Abril!$I$25</f>
        <v>SE</v>
      </c>
      <c r="W44" s="132" t="str">
        <f>[40]Abril!$I$26</f>
        <v>L</v>
      </c>
      <c r="X44" s="132" t="str">
        <f>[40]Abril!$I$27</f>
        <v>L</v>
      </c>
      <c r="Y44" s="132" t="str">
        <f>[40]Abril!$I$28</f>
        <v>L</v>
      </c>
      <c r="Z44" s="132" t="str">
        <f>[40]Abril!$I$29</f>
        <v>L</v>
      </c>
      <c r="AA44" s="132" t="str">
        <f>[40]Abril!$I$30</f>
        <v>NE</v>
      </c>
      <c r="AB44" s="132" t="str">
        <f>[40]Abril!$I$31</f>
        <v>N</v>
      </c>
      <c r="AC44" s="132" t="str">
        <f>[40]Abril!$I$32</f>
        <v>O</v>
      </c>
      <c r="AD44" s="132" t="str">
        <f>[40]Abril!$I$33</f>
        <v>S</v>
      </c>
      <c r="AE44" s="132" t="str">
        <f>[40]Abril!$I$34</f>
        <v>L</v>
      </c>
      <c r="AF44" s="124" t="str">
        <f>[40]Abril!$I$35</f>
        <v>L</v>
      </c>
      <c r="AI44" t="s">
        <v>47</v>
      </c>
      <c r="AJ44" t="s">
        <v>47</v>
      </c>
      <c r="AK44" t="s">
        <v>47</v>
      </c>
    </row>
    <row r="45" spans="1:38" x14ac:dyDescent="0.2">
      <c r="A45" s="98" t="s">
        <v>162</v>
      </c>
      <c r="B45" s="132" t="str">
        <f>[41]Abril!$I$5</f>
        <v>L</v>
      </c>
      <c r="C45" s="132" t="str">
        <f>[41]Abril!$I$6</f>
        <v>L</v>
      </c>
      <c r="D45" s="132" t="str">
        <f>[41]Abril!$I$7</f>
        <v>S</v>
      </c>
      <c r="E45" s="132" t="str">
        <f>[41]Abril!$I$8</f>
        <v>N</v>
      </c>
      <c r="F45" s="132" t="str">
        <f>[41]Abril!$I$9</f>
        <v>N</v>
      </c>
      <c r="G45" s="132" t="str">
        <f>[41]Abril!$I$10</f>
        <v>NO</v>
      </c>
      <c r="H45" s="132" t="str">
        <f>[41]Abril!$I$11</f>
        <v>SO</v>
      </c>
      <c r="I45" s="132" t="str">
        <f>[41]Abril!$I$12</f>
        <v>SO</v>
      </c>
      <c r="J45" s="132" t="str">
        <f>[41]Abril!$I$13</f>
        <v>L</v>
      </c>
      <c r="K45" s="132" t="str">
        <f>[41]Abril!$I$14</f>
        <v>SE</v>
      </c>
      <c r="L45" s="132" t="str">
        <f>[41]Abril!$I$15</f>
        <v>SE</v>
      </c>
      <c r="M45" s="132" t="str">
        <f>[41]Abril!$I$16</f>
        <v>S</v>
      </c>
      <c r="N45" s="132" t="str">
        <f>[41]Abril!$I$17</f>
        <v>L</v>
      </c>
      <c r="O45" s="132" t="str">
        <f>[41]Abril!$I$18</f>
        <v>L</v>
      </c>
      <c r="P45" s="132" t="str">
        <f>[41]Abril!$I$19</f>
        <v>L</v>
      </c>
      <c r="Q45" s="132" t="str">
        <f>[41]Abril!$I$20</f>
        <v>SO</v>
      </c>
      <c r="R45" s="132" t="str">
        <f>[41]Abril!$I$21</f>
        <v>NO</v>
      </c>
      <c r="S45" s="132" t="str">
        <f>[41]Abril!$I$22</f>
        <v>SO</v>
      </c>
      <c r="T45" s="128" t="str">
        <f>[41]Abril!$I$23</f>
        <v>L</v>
      </c>
      <c r="U45" s="128" t="str">
        <f>[41]Abril!$I$24</f>
        <v>L</v>
      </c>
      <c r="V45" s="128" t="str">
        <f>[41]Abril!$I$25</f>
        <v>N</v>
      </c>
      <c r="W45" s="128" t="str">
        <f>[41]Abril!$I$26</f>
        <v>SO</v>
      </c>
      <c r="X45" s="128" t="str">
        <f>[41]Abril!$I$27</f>
        <v>S</v>
      </c>
      <c r="Y45" s="128" t="str">
        <f>[41]Abril!$I$28</f>
        <v>L</v>
      </c>
      <c r="Z45" s="128" t="str">
        <f>[41]Abril!$I$29</f>
        <v>L</v>
      </c>
      <c r="AA45" s="128" t="str">
        <f>[41]Abril!$I$30</f>
        <v>L</v>
      </c>
      <c r="AB45" s="128" t="str">
        <f>[41]Abril!$I$31</f>
        <v>N</v>
      </c>
      <c r="AC45" s="128" t="str">
        <f>[41]Abril!$I$32</f>
        <v>NO</v>
      </c>
      <c r="AD45" s="128" t="str">
        <f>[41]Abril!$I$33</f>
        <v>NO</v>
      </c>
      <c r="AE45" s="128" t="str">
        <f>[41]Abril!$I$34</f>
        <v>L</v>
      </c>
      <c r="AF45" s="136" t="str">
        <f>[41]Abril!$I$35</f>
        <v>L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8" t="s">
        <v>19</v>
      </c>
      <c r="B46" s="132" t="str">
        <f>[42]Abril!$I$5</f>
        <v>NE</v>
      </c>
      <c r="C46" s="132" t="str">
        <f>[42]Abril!$I$6</f>
        <v>SE</v>
      </c>
      <c r="D46" s="132" t="str">
        <f>[42]Abril!$I$7</f>
        <v>NE</v>
      </c>
      <c r="E46" s="132" t="str">
        <f>[42]Abril!$I$8</f>
        <v>N</v>
      </c>
      <c r="F46" s="132" t="str">
        <f>[42]Abril!$I$9</f>
        <v>S</v>
      </c>
      <c r="G46" s="132" t="str">
        <f>[42]Abril!$I$10</f>
        <v>SO</v>
      </c>
      <c r="H46" s="132" t="str">
        <f>[42]Abril!$I$11</f>
        <v>SO</v>
      </c>
      <c r="I46" s="132" t="str">
        <f>[42]Abril!$I$12</f>
        <v>SO</v>
      </c>
      <c r="J46" s="132" t="str">
        <f>[42]Abril!$I$13</f>
        <v>S</v>
      </c>
      <c r="K46" s="132" t="str">
        <f>[42]Abril!$I$14</f>
        <v>NE</v>
      </c>
      <c r="L46" s="132" t="str">
        <f>[42]Abril!$I$15</f>
        <v>SE</v>
      </c>
      <c r="M46" s="132" t="str">
        <f>[42]Abril!$I$16</f>
        <v>SE</v>
      </c>
      <c r="N46" s="132" t="str">
        <f>[42]Abril!$I$17</f>
        <v>L</v>
      </c>
      <c r="O46" s="132" t="str">
        <f>[42]Abril!$I$18</f>
        <v>NE</v>
      </c>
      <c r="P46" s="132" t="str">
        <f>[42]Abril!$I$19</f>
        <v>SE</v>
      </c>
      <c r="Q46" s="132" t="str">
        <f>[42]Abril!$I$20</f>
        <v>SE</v>
      </c>
      <c r="R46" s="132" t="str">
        <f>[42]Abril!$I$21</f>
        <v>S</v>
      </c>
      <c r="S46" s="132" t="str">
        <f>[42]Abril!$I$22</f>
        <v>SE</v>
      </c>
      <c r="T46" s="132" t="str">
        <f>[42]Abril!$I$23</f>
        <v>L</v>
      </c>
      <c r="U46" s="132" t="str">
        <f>[42]Abril!$I$24</f>
        <v>NE</v>
      </c>
      <c r="V46" s="132" t="str">
        <f>[42]Abril!$I$25</f>
        <v>SE</v>
      </c>
      <c r="W46" s="132" t="str">
        <f>[42]Abril!$I$26</f>
        <v>NE</v>
      </c>
      <c r="X46" s="132" t="str">
        <f>[42]Abril!$I$27</f>
        <v>NE</v>
      </c>
      <c r="Y46" s="132" t="str">
        <f>[42]Abril!$I$28</f>
        <v>SE</v>
      </c>
      <c r="Z46" s="132" t="str">
        <f>[42]Abril!$I$29</f>
        <v>NE</v>
      </c>
      <c r="AA46" s="132" t="str">
        <f>[42]Abril!$I$30</f>
        <v>SE</v>
      </c>
      <c r="AB46" s="132" t="str">
        <f>[42]Abril!$I$31</f>
        <v>N</v>
      </c>
      <c r="AC46" s="132" t="str">
        <f>[42]Abril!$I$32</f>
        <v>SO</v>
      </c>
      <c r="AD46" s="132" t="str">
        <f>[42]Abril!$I$33</f>
        <v>NE</v>
      </c>
      <c r="AE46" s="132" t="str">
        <f>[42]Abril!$I$34</f>
        <v>L</v>
      </c>
      <c r="AF46" s="124" t="str">
        <f>[42]Abril!$I$35</f>
        <v>NE</v>
      </c>
      <c r="AG46" s="12" t="s">
        <v>47</v>
      </c>
      <c r="AI46" t="s">
        <v>47</v>
      </c>
    </row>
    <row r="47" spans="1:38" x14ac:dyDescent="0.2">
      <c r="A47" s="98" t="s">
        <v>31</v>
      </c>
      <c r="B47" s="132" t="str">
        <f>[43]Abril!$I$5</f>
        <v>SE</v>
      </c>
      <c r="C47" s="132" t="str">
        <f>[43]Abril!$I$6</f>
        <v>SE</v>
      </c>
      <c r="D47" s="132" t="str">
        <f>[43]Abril!$I$7</f>
        <v>NO</v>
      </c>
      <c r="E47" s="132" t="str">
        <f>[43]Abril!$I$8</f>
        <v>NO</v>
      </c>
      <c r="F47" s="132" t="str">
        <f>[43]Abril!$I$9</f>
        <v>NO</v>
      </c>
      <c r="G47" s="132" t="str">
        <f>[43]Abril!$I$10</f>
        <v>S</v>
      </c>
      <c r="H47" s="132" t="str">
        <f>[43]Abril!$I$11</f>
        <v>SE</v>
      </c>
      <c r="I47" s="132" t="str">
        <f>[43]Abril!$I$12</f>
        <v>SE</v>
      </c>
      <c r="J47" s="132" t="str">
        <f>[43]Abril!$I$13</f>
        <v>SE</v>
      </c>
      <c r="K47" s="132" t="str">
        <f>[43]Abril!$I$14</f>
        <v>SE</v>
      </c>
      <c r="L47" s="132" t="str">
        <f>[43]Abril!$I$15</f>
        <v>SE</v>
      </c>
      <c r="M47" s="132" t="str">
        <f>[43]Abril!$I$16</f>
        <v>S</v>
      </c>
      <c r="N47" s="132" t="str">
        <f>[43]Abril!$I$17</f>
        <v>SE</v>
      </c>
      <c r="O47" s="132" t="str">
        <f>[43]Abril!$I$18</f>
        <v>SE</v>
      </c>
      <c r="P47" s="132" t="str">
        <f>[43]Abril!$I$19</f>
        <v>SE</v>
      </c>
      <c r="Q47" s="132" t="str">
        <f>[43]Abril!$I$20</f>
        <v>S</v>
      </c>
      <c r="R47" s="132" t="str">
        <f>[43]Abril!$I$21</f>
        <v>SE</v>
      </c>
      <c r="S47" s="132" t="str">
        <f>[43]Abril!$I$22</f>
        <v>SE</v>
      </c>
      <c r="T47" s="132" t="str">
        <f>[43]Abril!$I$23</f>
        <v>L</v>
      </c>
      <c r="U47" s="132" t="str">
        <f>[43]Abril!$I$24</f>
        <v>NO</v>
      </c>
      <c r="V47" s="132" t="str">
        <f>[43]Abril!$I$25</f>
        <v>NO</v>
      </c>
      <c r="W47" s="132" t="str">
        <f>[43]Abril!$I$26</f>
        <v>NE</v>
      </c>
      <c r="X47" s="132" t="str">
        <f>[43]Abril!$I$27</f>
        <v>NO</v>
      </c>
      <c r="Y47" s="132" t="str">
        <f>[43]Abril!$I$28</f>
        <v>SE</v>
      </c>
      <c r="Z47" s="132" t="str">
        <f>[43]Abril!$I$29</f>
        <v>SE</v>
      </c>
      <c r="AA47" s="132" t="str">
        <f>[43]Abril!$I$30</f>
        <v>N</v>
      </c>
      <c r="AB47" s="132" t="str">
        <f>[43]Abril!$I$31</f>
        <v>NO</v>
      </c>
      <c r="AC47" s="132" t="str">
        <f>[43]Abril!$I$32</f>
        <v>NO</v>
      </c>
      <c r="AD47" s="132" t="str">
        <f>[43]Abril!$I$33</f>
        <v>SE</v>
      </c>
      <c r="AE47" s="132" t="str">
        <f>[43]Abril!$I$34</f>
        <v>SE</v>
      </c>
      <c r="AF47" s="124" t="str">
        <f>[43]Abril!$I$35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8" t="s">
        <v>44</v>
      </c>
      <c r="B48" s="132" t="str">
        <f>[44]Abril!$I$5</f>
        <v>L</v>
      </c>
      <c r="C48" s="132" t="str">
        <f>[44]Abril!$I$6</f>
        <v>L</v>
      </c>
      <c r="D48" s="132" t="str">
        <f>[44]Abril!$I$7</f>
        <v>L</v>
      </c>
      <c r="E48" s="132" t="str">
        <f>[44]Abril!$I$8</f>
        <v>NE</v>
      </c>
      <c r="F48" s="132" t="str">
        <f>[44]Abril!$I$9</f>
        <v>NE</v>
      </c>
      <c r="G48" s="132" t="str">
        <f>[44]Abril!$I$10</f>
        <v>O</v>
      </c>
      <c r="H48" s="132" t="str">
        <f>[44]Abril!$I$11</f>
        <v>SO</v>
      </c>
      <c r="I48" s="132" t="str">
        <f>[44]Abril!$I$12</f>
        <v>SO</v>
      </c>
      <c r="J48" s="132" t="str">
        <f>[44]Abril!$I$13</f>
        <v>S</v>
      </c>
      <c r="K48" s="132" t="str">
        <f>[44]Abril!$I$14</f>
        <v>L</v>
      </c>
      <c r="L48" s="132" t="str">
        <f>[44]Abril!$I$15</f>
        <v>L</v>
      </c>
      <c r="M48" s="132" t="str">
        <f>[44]Abril!$I$16</f>
        <v>SE</v>
      </c>
      <c r="N48" s="132" t="str">
        <f>[44]Abril!$I$17</f>
        <v>L</v>
      </c>
      <c r="O48" s="132" t="str">
        <f>[44]Abril!$I$18</f>
        <v>NE</v>
      </c>
      <c r="P48" s="132" t="str">
        <f>[44]Abril!$I$19</f>
        <v>L</v>
      </c>
      <c r="Q48" s="132" t="str">
        <f>[44]Abril!$I$20</f>
        <v>L</v>
      </c>
      <c r="R48" s="132" t="str">
        <f>[44]Abril!$I$21</f>
        <v>SO</v>
      </c>
      <c r="S48" s="132" t="str">
        <f>[44]Abril!$I$22</f>
        <v>L</v>
      </c>
      <c r="T48" s="132" t="str">
        <f>[44]Abril!$I$23</f>
        <v>NE</v>
      </c>
      <c r="U48" s="132" t="str">
        <f>[44]Abril!$I$24</f>
        <v>L</v>
      </c>
      <c r="V48" s="132" t="str">
        <f>[44]Abril!$I$25</f>
        <v>NE</v>
      </c>
      <c r="W48" s="132" t="str">
        <f>[44]Abril!$I$26</f>
        <v>NE</v>
      </c>
      <c r="X48" s="132" t="str">
        <f>[44]Abril!$I$27</f>
        <v>NE</v>
      </c>
      <c r="Y48" s="132" t="str">
        <f>[44]Abril!$I$28</f>
        <v>L</v>
      </c>
      <c r="Z48" s="132" t="str">
        <f>[44]Abril!$I$29</f>
        <v>L</v>
      </c>
      <c r="AA48" s="132" t="str">
        <f>[44]Abril!$I$30</f>
        <v>L</v>
      </c>
      <c r="AB48" s="132" t="str">
        <f>[44]Abril!$I$31</f>
        <v>L</v>
      </c>
      <c r="AC48" s="132" t="str">
        <f>[44]Abril!$I$32</f>
        <v>SO</v>
      </c>
      <c r="AD48" s="132" t="str">
        <f>[44]Abril!$I$33</f>
        <v>SE</v>
      </c>
      <c r="AE48" s="132" t="str">
        <f>[44]Abril!$I$34</f>
        <v>L</v>
      </c>
      <c r="AF48" s="124" t="str">
        <f>[44]Abril!$I$35</f>
        <v>L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9" t="s">
        <v>20</v>
      </c>
      <c r="B49" s="128" t="str">
        <f>[45]Abril!$I$5</f>
        <v>S</v>
      </c>
      <c r="C49" s="128" t="str">
        <f>[45]Abril!$I$6</f>
        <v>S</v>
      </c>
      <c r="D49" s="128" t="str">
        <f>[45]Abril!$I$7</f>
        <v>S</v>
      </c>
      <c r="E49" s="128" t="str">
        <f>[45]Abril!$I$8</f>
        <v>N</v>
      </c>
      <c r="F49" s="128" t="str">
        <f>[45]Abril!$I$9</f>
        <v>N</v>
      </c>
      <c r="G49" s="128" t="str">
        <f>[45]Abril!$I$10</f>
        <v>N</v>
      </c>
      <c r="H49" s="128" t="str">
        <f>[45]Abril!$I$11</f>
        <v>SO</v>
      </c>
      <c r="I49" s="128" t="str">
        <f>[45]Abril!$I$12</f>
        <v>SO</v>
      </c>
      <c r="J49" s="128" t="str">
        <f>[45]Abril!$I$13</f>
        <v>SE</v>
      </c>
      <c r="K49" s="128" t="str">
        <f>[45]Abril!$I$14</f>
        <v>SE</v>
      </c>
      <c r="L49" s="128" t="str">
        <f>[45]Abril!$I$15</f>
        <v>S</v>
      </c>
      <c r="M49" s="128" t="str">
        <f>[45]Abril!$I$16</f>
        <v>SO</v>
      </c>
      <c r="N49" s="128" t="str">
        <f>[45]Abril!$I$17</f>
        <v>NE</v>
      </c>
      <c r="O49" s="128" t="str">
        <f>[45]Abril!$I$18</f>
        <v>NE</v>
      </c>
      <c r="P49" s="128" t="str">
        <f>[45]Abril!$I$19</f>
        <v>SE</v>
      </c>
      <c r="Q49" s="128" t="str">
        <f>[45]Abril!$I$20</f>
        <v>S</v>
      </c>
      <c r="R49" s="128" t="str">
        <f>[45]Abril!$I$21</f>
        <v>SO</v>
      </c>
      <c r="S49" s="128" t="str">
        <f>[45]Abril!$I$22</f>
        <v>S</v>
      </c>
      <c r="T49" s="128" t="str">
        <f>[45]Abril!$I$23</f>
        <v>SE</v>
      </c>
      <c r="U49" s="128" t="str">
        <f>[45]Abril!$I$24</f>
        <v>N</v>
      </c>
      <c r="V49" s="128" t="str">
        <f>[45]Abril!$I$25</f>
        <v>N</v>
      </c>
      <c r="W49" s="128" t="str">
        <f>[45]Abril!$I$26</f>
        <v>S</v>
      </c>
      <c r="X49" s="128" t="str">
        <f>[45]Abril!$I$27</f>
        <v>S</v>
      </c>
      <c r="Y49" s="128" t="str">
        <f>[45]Abril!$I$28</f>
        <v>S</v>
      </c>
      <c r="Z49" s="128" t="str">
        <f>[45]Abril!$I$29</f>
        <v>S</v>
      </c>
      <c r="AA49" s="128" t="str">
        <f>[45]Abril!$I$30</f>
        <v>N</v>
      </c>
      <c r="AB49" s="128" t="str">
        <f>[45]Abril!$I$31</f>
        <v>N</v>
      </c>
      <c r="AC49" s="128" t="str">
        <f>[45]Abril!$I$32</f>
        <v>NO</v>
      </c>
      <c r="AD49" s="128" t="str">
        <f>[45]Abril!$I$33</f>
        <v>NO</v>
      </c>
      <c r="AE49" s="128" t="str">
        <f>[45]Abril!$I$34</f>
        <v>NE</v>
      </c>
      <c r="AF49" s="124" t="str">
        <f>[45]Abril!$I$35</f>
        <v>S</v>
      </c>
    </row>
    <row r="50" spans="1:37" s="5" customFormat="1" ht="17.100000000000001" customHeight="1" thickBot="1" x14ac:dyDescent="0.25">
      <c r="A50" s="100" t="s">
        <v>224</v>
      </c>
      <c r="B50" s="101" t="s">
        <v>226</v>
      </c>
      <c r="C50" s="102" t="s">
        <v>226</v>
      </c>
      <c r="D50" s="102" t="s">
        <v>226</v>
      </c>
      <c r="E50" s="102" t="s">
        <v>226</v>
      </c>
      <c r="F50" s="102" t="s">
        <v>226</v>
      </c>
      <c r="G50" s="102" t="s">
        <v>226</v>
      </c>
      <c r="H50" s="102" t="s">
        <v>226</v>
      </c>
      <c r="I50" s="102" t="s">
        <v>226</v>
      </c>
      <c r="J50" s="102" t="s">
        <v>226</v>
      </c>
      <c r="K50" s="102" t="s">
        <v>226</v>
      </c>
      <c r="L50" s="102" t="s">
        <v>226</v>
      </c>
      <c r="M50" s="102" t="s">
        <v>226</v>
      </c>
      <c r="N50" s="102" t="s">
        <v>226</v>
      </c>
      <c r="O50" s="102" t="s">
        <v>226</v>
      </c>
      <c r="P50" s="102" t="s">
        <v>226</v>
      </c>
      <c r="Q50" s="102" t="s">
        <v>226</v>
      </c>
      <c r="R50" s="102" t="s">
        <v>226</v>
      </c>
      <c r="S50" s="102" t="s">
        <v>226</v>
      </c>
      <c r="T50" s="102" t="s">
        <v>226</v>
      </c>
      <c r="U50" s="102" t="s">
        <v>226</v>
      </c>
      <c r="V50" s="102" t="s">
        <v>226</v>
      </c>
      <c r="W50" s="102" t="s">
        <v>226</v>
      </c>
      <c r="X50" s="102" t="s">
        <v>226</v>
      </c>
      <c r="Y50" s="102" t="s">
        <v>226</v>
      </c>
      <c r="Z50" s="102" t="s">
        <v>226</v>
      </c>
      <c r="AA50" s="102" t="s">
        <v>226</v>
      </c>
      <c r="AB50" s="102" t="s">
        <v>226</v>
      </c>
      <c r="AC50" s="102" t="s">
        <v>226</v>
      </c>
      <c r="AD50" s="102" t="s">
        <v>226</v>
      </c>
      <c r="AE50" s="121" t="s">
        <v>226</v>
      </c>
      <c r="AF50" s="141"/>
      <c r="AK50" s="5" t="s">
        <v>47</v>
      </c>
    </row>
    <row r="51" spans="1:37" s="8" customFormat="1" ht="13.5" thickBot="1" x14ac:dyDescent="0.25">
      <c r="A51" s="180" t="s">
        <v>223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2"/>
      <c r="AF51" s="125" t="s">
        <v>232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88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2" t="s">
        <v>231</v>
      </c>
      <c r="U53" s="152"/>
      <c r="V53" s="152"/>
      <c r="W53" s="152"/>
      <c r="X53" s="152"/>
      <c r="Y53" s="86"/>
      <c r="Z53" s="86"/>
      <c r="AA53" s="86"/>
      <c r="AB53" s="86"/>
      <c r="AC53" s="86"/>
      <c r="AD53" s="86"/>
      <c r="AE53" s="86"/>
      <c r="AF53" s="88"/>
      <c r="AK53" t="s">
        <v>47</v>
      </c>
    </row>
    <row r="54" spans="1:37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53" t="s">
        <v>98</v>
      </c>
      <c r="U54" s="153"/>
      <c r="V54" s="153"/>
      <c r="W54" s="153"/>
      <c r="X54" s="153"/>
      <c r="Y54" s="86"/>
      <c r="Z54" s="86"/>
      <c r="AA54" s="86"/>
      <c r="AB54" s="86"/>
      <c r="AC54" s="86"/>
      <c r="AD54" s="55"/>
      <c r="AE54" s="55"/>
      <c r="AF54" s="88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88"/>
    </row>
    <row r="56" spans="1:37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88"/>
    </row>
    <row r="57" spans="1:37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88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89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T53:X53"/>
    <mergeCell ref="T54:X54"/>
    <mergeCell ref="M3:M4"/>
    <mergeCell ref="N3:N4"/>
    <mergeCell ref="O3:O4"/>
    <mergeCell ref="P3:P4"/>
    <mergeCell ref="Q3:Q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zoomScale="90" zoomScaleNormal="90" workbookViewId="0">
      <selection activeCell="AK65" sqref="AK6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70"/>
    </row>
    <row r="2" spans="1:33" s="4" customFormat="1" ht="20.100000000000001" customHeight="1" x14ac:dyDescent="0.2">
      <c r="A2" s="148" t="s">
        <v>21</v>
      </c>
      <c r="B2" s="142" t="s">
        <v>230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4"/>
    </row>
    <row r="3" spans="1:33" s="5" customFormat="1" ht="20.100000000000001" customHeight="1" x14ac:dyDescent="0.2">
      <c r="A3" s="148"/>
      <c r="B3" s="149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64">
        <v>30</v>
      </c>
      <c r="AF3" s="118" t="s">
        <v>37</v>
      </c>
      <c r="AG3" s="108" t="s">
        <v>36</v>
      </c>
    </row>
    <row r="4" spans="1:33" s="5" customFormat="1" ht="20.100000000000001" customHeight="1" x14ac:dyDescent="0.2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64"/>
      <c r="AF4" s="118" t="s">
        <v>35</v>
      </c>
      <c r="AG4" s="60" t="s">
        <v>35</v>
      </c>
    </row>
    <row r="5" spans="1:33" s="5" customFormat="1" x14ac:dyDescent="0.2">
      <c r="A5" s="58" t="s">
        <v>40</v>
      </c>
      <c r="B5" s="126">
        <f>[1]Abril!$J$5</f>
        <v>26.64</v>
      </c>
      <c r="C5" s="126">
        <f>[1]Abril!$J$6</f>
        <v>16.2</v>
      </c>
      <c r="D5" s="126">
        <f>[1]Abril!$J$7</f>
        <v>42.480000000000004</v>
      </c>
      <c r="E5" s="126">
        <f>[1]Abril!$J$8</f>
        <v>20.16</v>
      </c>
      <c r="F5" s="126">
        <f>[1]Abril!$J$9</f>
        <v>54.36</v>
      </c>
      <c r="G5" s="126">
        <f>[1]Abril!$J$10</f>
        <v>27</v>
      </c>
      <c r="H5" s="126">
        <f>[1]Abril!$J$11</f>
        <v>14.4</v>
      </c>
      <c r="I5" s="126">
        <f>[1]Abril!$J$12</f>
        <v>15.120000000000001</v>
      </c>
      <c r="J5" s="126">
        <f>[1]Abril!$J$13</f>
        <v>18.36</v>
      </c>
      <c r="K5" s="126">
        <f>[1]Abril!$J$14</f>
        <v>21.96</v>
      </c>
      <c r="L5" s="126">
        <f>[1]Abril!$J$15</f>
        <v>19.8</v>
      </c>
      <c r="M5" s="126">
        <f>[1]Abril!$J$16</f>
        <v>16.559999999999999</v>
      </c>
      <c r="N5" s="126">
        <f>[1]Abril!$J$17</f>
        <v>22.32</v>
      </c>
      <c r="O5" s="126">
        <f>[1]Abril!$J$18</f>
        <v>19.440000000000001</v>
      </c>
      <c r="P5" s="126">
        <f>[1]Abril!$J$19</f>
        <v>41.04</v>
      </c>
      <c r="Q5" s="126">
        <f>[1]Abril!$J$20</f>
        <v>17.28</v>
      </c>
      <c r="R5" s="126">
        <f>[1]Abril!$J$21</f>
        <v>13.32</v>
      </c>
      <c r="S5" s="126">
        <f>[1]Abril!$J$22</f>
        <v>15.840000000000002</v>
      </c>
      <c r="T5" s="126">
        <f>[1]Abril!$J$23</f>
        <v>20.52</v>
      </c>
      <c r="U5" s="126">
        <f>[1]Abril!$J$24</f>
        <v>21.240000000000002</v>
      </c>
      <c r="V5" s="126">
        <f>[1]Abril!$J$25</f>
        <v>34.92</v>
      </c>
      <c r="W5" s="126">
        <f>[1]Abril!$J$26</f>
        <v>26.28</v>
      </c>
      <c r="X5" s="126">
        <f>[1]Abril!$J$27</f>
        <v>16.2</v>
      </c>
      <c r="Y5" s="126">
        <f>[1]Abril!$J$28</f>
        <v>22.32</v>
      </c>
      <c r="Z5" s="126">
        <f>[1]Abril!$J$29</f>
        <v>43.92</v>
      </c>
      <c r="AA5" s="126">
        <f>[1]Abril!$J$30</f>
        <v>23.040000000000003</v>
      </c>
      <c r="AB5" s="126">
        <f>[1]Abril!$J$31</f>
        <v>24.48</v>
      </c>
      <c r="AC5" s="126">
        <f>[1]Abril!$J$32</f>
        <v>50.04</v>
      </c>
      <c r="AD5" s="126">
        <f>[1]Abril!$J$33</f>
        <v>12.6</v>
      </c>
      <c r="AE5" s="126">
        <f>[1]Abril!$J$34</f>
        <v>25.56</v>
      </c>
      <c r="AF5" s="15">
        <f>MAX(B5:AE5)</f>
        <v>54.36</v>
      </c>
      <c r="AG5" s="123">
        <f>AVERAGE(B5:AE5)</f>
        <v>24.779999999999998</v>
      </c>
    </row>
    <row r="6" spans="1:33" x14ac:dyDescent="0.2">
      <c r="A6" s="58" t="s">
        <v>0</v>
      </c>
      <c r="B6" s="11">
        <f>[2]Abril!$J$5</f>
        <v>17.28</v>
      </c>
      <c r="C6" s="11">
        <f>[2]Abril!$J$6</f>
        <v>33.119999999999997</v>
      </c>
      <c r="D6" s="11">
        <f>[2]Abril!$J$7</f>
        <v>24.840000000000003</v>
      </c>
      <c r="E6" s="11">
        <f>[2]Abril!$J$8</f>
        <v>37.800000000000004</v>
      </c>
      <c r="F6" s="11">
        <f>[2]Abril!$J$9</f>
        <v>46.080000000000005</v>
      </c>
      <c r="G6" s="11">
        <f>[2]Abril!$J$10</f>
        <v>27</v>
      </c>
      <c r="H6" s="11">
        <f>[2]Abril!$J$11</f>
        <v>27.720000000000002</v>
      </c>
      <c r="I6" s="11">
        <f>[2]Abril!$J$12</f>
        <v>20.16</v>
      </c>
      <c r="J6" s="11">
        <f>[2]Abril!$J$13</f>
        <v>24.12</v>
      </c>
      <c r="K6" s="11">
        <f>[2]Abril!$J$14</f>
        <v>26.64</v>
      </c>
      <c r="L6" s="11">
        <f>[2]Abril!$J$15</f>
        <v>22.32</v>
      </c>
      <c r="M6" s="11">
        <f>[2]Abril!$J$16</f>
        <v>24.48</v>
      </c>
      <c r="N6" s="11">
        <f>[2]Abril!$J$17</f>
        <v>20.16</v>
      </c>
      <c r="O6" s="11">
        <f>[2]Abril!$J$18</f>
        <v>16.559999999999999</v>
      </c>
      <c r="P6" s="11">
        <f>[2]Abril!$J$19</f>
        <v>21.6</v>
      </c>
      <c r="Q6" s="11">
        <f>[2]Abril!$J$20</f>
        <v>45</v>
      </c>
      <c r="R6" s="11">
        <f>[2]Abril!$J$21</f>
        <v>17.28</v>
      </c>
      <c r="S6" s="11">
        <f>[2]Abril!$J$22</f>
        <v>18</v>
      </c>
      <c r="T6" s="11">
        <f>[2]Abril!$J$23</f>
        <v>28.8</v>
      </c>
      <c r="U6" s="11">
        <f>[2]Abril!$J$24</f>
        <v>30.240000000000002</v>
      </c>
      <c r="V6" s="11">
        <f>[2]Abril!$J$25</f>
        <v>34.92</v>
      </c>
      <c r="W6" s="11">
        <f>[2]Abril!$J$26</f>
        <v>31.319999999999997</v>
      </c>
      <c r="X6" s="11">
        <f>[2]Abril!$J$27</f>
        <v>18.720000000000002</v>
      </c>
      <c r="Y6" s="11">
        <f>[2]Abril!$J$28</f>
        <v>26.28</v>
      </c>
      <c r="Z6" s="11">
        <f>[2]Abril!$J$29</f>
        <v>35.28</v>
      </c>
      <c r="AA6" s="11">
        <f>[2]Abril!$J$30</f>
        <v>35.28</v>
      </c>
      <c r="AB6" s="11">
        <f>[2]Abril!$J$31</f>
        <v>39.24</v>
      </c>
      <c r="AC6" s="11">
        <f>[2]Abril!$J$32</f>
        <v>21.240000000000002</v>
      </c>
      <c r="AD6" s="11">
        <f>[2]Abril!$J$33</f>
        <v>20.52</v>
      </c>
      <c r="AE6" s="11">
        <f>[2]Abril!$J$34</f>
        <v>25.92</v>
      </c>
      <c r="AF6" s="15">
        <f>MAX(B6:AE6)</f>
        <v>46.080000000000005</v>
      </c>
      <c r="AG6" s="123">
        <f>AVERAGE(B6:AE6)</f>
        <v>27.263999999999999</v>
      </c>
    </row>
    <row r="7" spans="1:33" x14ac:dyDescent="0.2">
      <c r="A7" s="58" t="s">
        <v>104</v>
      </c>
      <c r="B7" s="11">
        <f>[3]Abril!$J$5</f>
        <v>26.28</v>
      </c>
      <c r="C7" s="11">
        <f>[3]Abril!$J$6</f>
        <v>27.36</v>
      </c>
      <c r="D7" s="11">
        <f>[3]Abril!$J$7</f>
        <v>23.400000000000002</v>
      </c>
      <c r="E7" s="11">
        <f>[3]Abril!$J$8</f>
        <v>33.119999999999997</v>
      </c>
      <c r="F7" s="11">
        <f>[3]Abril!$J$9</f>
        <v>77.760000000000005</v>
      </c>
      <c r="G7" s="11">
        <f>[3]Abril!$J$10</f>
        <v>27</v>
      </c>
      <c r="H7" s="11">
        <f>[3]Abril!$J$11</f>
        <v>29.16</v>
      </c>
      <c r="I7" s="11">
        <f>[3]Abril!$J$12</f>
        <v>24.840000000000003</v>
      </c>
      <c r="J7" s="11">
        <f>[3]Abril!$J$13</f>
        <v>23.040000000000003</v>
      </c>
      <c r="K7" s="11">
        <f>[3]Abril!$J$14</f>
        <v>31.319999999999997</v>
      </c>
      <c r="L7" s="11">
        <f>[3]Abril!$J$15</f>
        <v>30.240000000000002</v>
      </c>
      <c r="M7" s="11">
        <f>[3]Abril!$J$16</f>
        <v>24.840000000000003</v>
      </c>
      <c r="N7" s="11">
        <f>[3]Abril!$J$17</f>
        <v>34.92</v>
      </c>
      <c r="O7" s="11">
        <f>[3]Abril!$J$18</f>
        <v>22.68</v>
      </c>
      <c r="P7" s="11">
        <f>[3]Abril!$J$19</f>
        <v>22.68</v>
      </c>
      <c r="Q7" s="11">
        <f>[3]Abril!$J$20</f>
        <v>25.56</v>
      </c>
      <c r="R7" s="11">
        <f>[3]Abril!$J$21</f>
        <v>24.840000000000003</v>
      </c>
      <c r="S7" s="11">
        <f>[3]Abril!$J$22</f>
        <v>36.72</v>
      </c>
      <c r="T7" s="11">
        <f>[3]Abril!$J$23</f>
        <v>22.68</v>
      </c>
      <c r="U7" s="11">
        <f>[3]Abril!$J$24</f>
        <v>30.6</v>
      </c>
      <c r="V7" s="11">
        <f>[3]Abril!$J$25</f>
        <v>54</v>
      </c>
      <c r="W7" s="11">
        <f>[3]Abril!$J$26</f>
        <v>29.16</v>
      </c>
      <c r="X7" s="11">
        <f>[3]Abril!$J$27</f>
        <v>23.040000000000003</v>
      </c>
      <c r="Y7" s="11">
        <f>[3]Abril!$J$28</f>
        <v>22.68</v>
      </c>
      <c r="Z7" s="11">
        <f>[3]Abril!$J$29</f>
        <v>26.64</v>
      </c>
      <c r="AA7" s="11">
        <f>[3]Abril!$J$30</f>
        <v>25.92</v>
      </c>
      <c r="AB7" s="11">
        <f>[3]Abril!$J$31</f>
        <v>28.8</v>
      </c>
      <c r="AC7" s="11">
        <f>[3]Abril!$J$32</f>
        <v>36.36</v>
      </c>
      <c r="AD7" s="11">
        <f>[3]Abril!$J$33</f>
        <v>23.759999999999998</v>
      </c>
      <c r="AE7" s="11">
        <f>[3]Abril!$J$34</f>
        <v>23.759999999999998</v>
      </c>
      <c r="AF7" s="15">
        <f>MAX(B7:AE7)</f>
        <v>77.760000000000005</v>
      </c>
      <c r="AG7" s="123">
        <f>AVERAGE(B7:AE7)</f>
        <v>29.771999999999995</v>
      </c>
    </row>
    <row r="8" spans="1:33" x14ac:dyDescent="0.2">
      <c r="A8" s="58" t="s">
        <v>1</v>
      </c>
      <c r="B8" s="11">
        <f>[4]Abril!$J$5</f>
        <v>17.64</v>
      </c>
      <c r="C8" s="11">
        <f>[4]Abril!$J$6</f>
        <v>19.440000000000001</v>
      </c>
      <c r="D8" s="11">
        <f>[4]Abril!$J$7</f>
        <v>22.32</v>
      </c>
      <c r="E8" s="11">
        <f>[4]Abril!$J$8</f>
        <v>32.04</v>
      </c>
      <c r="F8" s="11">
        <f>[4]Abril!$J$9</f>
        <v>26.64</v>
      </c>
      <c r="G8" s="11">
        <f>[4]Abril!$J$10</f>
        <v>19.8</v>
      </c>
      <c r="H8" s="11">
        <f>[4]Abril!$J$11</f>
        <v>15.48</v>
      </c>
      <c r="I8" s="11">
        <f>[4]Abril!$J$12</f>
        <v>15.48</v>
      </c>
      <c r="J8" s="11">
        <f>[4]Abril!$J$13</f>
        <v>27</v>
      </c>
      <c r="K8" s="11">
        <f>[4]Abril!$J$14</f>
        <v>23.759999999999998</v>
      </c>
      <c r="L8" s="11">
        <f>[4]Abril!$J$15</f>
        <v>12.96</v>
      </c>
      <c r="M8" s="11">
        <f>[4]Abril!$J$16</f>
        <v>15.48</v>
      </c>
      <c r="N8" s="11">
        <f>[4]Abril!$J$17</f>
        <v>23.759999999999998</v>
      </c>
      <c r="O8" s="11">
        <f>[4]Abril!$J$18</f>
        <v>17.28</v>
      </c>
      <c r="P8" s="11">
        <f>[4]Abril!$J$19</f>
        <v>18.720000000000002</v>
      </c>
      <c r="Q8" s="11">
        <f>[4]Abril!$J$20</f>
        <v>15.48</v>
      </c>
      <c r="R8" s="11">
        <f>[4]Abril!$J$21</f>
        <v>21.96</v>
      </c>
      <c r="S8" s="11">
        <f>[4]Abril!$J$22</f>
        <v>22.68</v>
      </c>
      <c r="T8" s="11">
        <f>[4]Abril!$J$23</f>
        <v>27</v>
      </c>
      <c r="U8" s="11">
        <f>[4]Abril!$J$24</f>
        <v>24.12</v>
      </c>
      <c r="V8" s="11">
        <f>[4]Abril!$J$25</f>
        <v>44.64</v>
      </c>
      <c r="W8" s="11">
        <f>[4]Abril!$J$26</f>
        <v>18.36</v>
      </c>
      <c r="X8" s="11">
        <f>[4]Abril!$J$27</f>
        <v>14.76</v>
      </c>
      <c r="Y8" s="11">
        <f>[4]Abril!$J$28</f>
        <v>16.2</v>
      </c>
      <c r="Z8" s="11">
        <f>[4]Abril!$J$29</f>
        <v>23.400000000000002</v>
      </c>
      <c r="AA8" s="11">
        <f>[4]Abril!$J$30</f>
        <v>22.32</v>
      </c>
      <c r="AB8" s="11">
        <f>[4]Abril!$J$31</f>
        <v>35.64</v>
      </c>
      <c r="AC8" s="11">
        <f>[4]Abril!$J$32</f>
        <v>19.8</v>
      </c>
      <c r="AD8" s="11">
        <f>[4]Abril!$J$33</f>
        <v>25.56</v>
      </c>
      <c r="AE8" s="11">
        <f>[4]Abril!$J$34</f>
        <v>35.64</v>
      </c>
      <c r="AF8" s="15">
        <f>MAX(B8:AE8)</f>
        <v>44.64</v>
      </c>
      <c r="AG8" s="123">
        <f>AVERAGE(B8:AE8)</f>
        <v>22.511999999999997</v>
      </c>
    </row>
    <row r="9" spans="1:33" x14ac:dyDescent="0.2">
      <c r="A9" s="58" t="s">
        <v>167</v>
      </c>
      <c r="B9" s="11">
        <f>[5]Abril!$J$5</f>
        <v>25.92</v>
      </c>
      <c r="C9" s="11">
        <f>[5]Abril!$J$6</f>
        <v>32.4</v>
      </c>
      <c r="D9" s="11">
        <f>[5]Abril!$J$7</f>
        <v>24.12</v>
      </c>
      <c r="E9" s="11">
        <f>[5]Abril!$J$8</f>
        <v>40.680000000000007</v>
      </c>
      <c r="F9" s="11">
        <f>[5]Abril!$J$9</f>
        <v>52.2</v>
      </c>
      <c r="G9" s="11">
        <f>[5]Abril!$J$10</f>
        <v>33.480000000000004</v>
      </c>
      <c r="H9" s="11">
        <f>[5]Abril!$J$11</f>
        <v>25.2</v>
      </c>
      <c r="I9" s="11">
        <f>[5]Abril!$J$12</f>
        <v>22.32</v>
      </c>
      <c r="J9" s="11">
        <f>[5]Abril!$J$13</f>
        <v>21.6</v>
      </c>
      <c r="K9" s="11">
        <f>[5]Abril!$J$14</f>
        <v>32.04</v>
      </c>
      <c r="L9" s="11">
        <f>[5]Abril!$J$15</f>
        <v>27</v>
      </c>
      <c r="M9" s="11">
        <f>[5]Abril!$J$16</f>
        <v>26.28</v>
      </c>
      <c r="N9" s="11">
        <f>[5]Abril!$J$17</f>
        <v>24.840000000000003</v>
      </c>
      <c r="O9" s="11">
        <f>[5]Abril!$J$18</f>
        <v>29.52</v>
      </c>
      <c r="P9" s="11">
        <f>[5]Abril!$J$19</f>
        <v>28.44</v>
      </c>
      <c r="Q9" s="11">
        <f>[5]Abril!$J$20</f>
        <v>24.840000000000003</v>
      </c>
      <c r="R9" s="11">
        <f>[5]Abril!$J$21</f>
        <v>31.680000000000003</v>
      </c>
      <c r="S9" s="11">
        <f>[5]Abril!$J$22</f>
        <v>19.440000000000001</v>
      </c>
      <c r="T9" s="11">
        <f>[5]Abril!$J$23</f>
        <v>32.76</v>
      </c>
      <c r="U9" s="11">
        <f>[5]Abril!$J$24</f>
        <v>33.480000000000004</v>
      </c>
      <c r="V9" s="11">
        <f>[5]Abril!$J$25</f>
        <v>46.440000000000005</v>
      </c>
      <c r="W9" s="11">
        <f>[5]Abril!$J$26</f>
        <v>37.440000000000005</v>
      </c>
      <c r="X9" s="11">
        <f>[5]Abril!$J$27</f>
        <v>23.400000000000002</v>
      </c>
      <c r="Y9" s="11">
        <f>[5]Abril!$J$28</f>
        <v>26.64</v>
      </c>
      <c r="Z9" s="11">
        <f>[5]Abril!$J$29</f>
        <v>30.96</v>
      </c>
      <c r="AA9" s="11">
        <f>[5]Abril!$J$30</f>
        <v>32.76</v>
      </c>
      <c r="AB9" s="11">
        <f>[5]Abril!$J$31</f>
        <v>30.96</v>
      </c>
      <c r="AC9" s="11">
        <f>[5]Abril!$J$32</f>
        <v>28.44</v>
      </c>
      <c r="AD9" s="11">
        <f>[5]Abril!$J$33</f>
        <v>21.240000000000002</v>
      </c>
      <c r="AE9" s="11">
        <f>[5]Abril!$J$34</f>
        <v>32.04</v>
      </c>
      <c r="AF9" s="15">
        <f>MAX(B9:AE9)</f>
        <v>52.2</v>
      </c>
      <c r="AG9" s="123">
        <f>AVERAGE(B9:AE9)</f>
        <v>29.952000000000005</v>
      </c>
    </row>
    <row r="10" spans="1:33" x14ac:dyDescent="0.2">
      <c r="A10" s="58" t="s">
        <v>111</v>
      </c>
      <c r="B10" s="11" t="str">
        <f>[6]Abril!$J$5</f>
        <v>*</v>
      </c>
      <c r="C10" s="11" t="str">
        <f>[6]Abril!$J$6</f>
        <v>*</v>
      </c>
      <c r="D10" s="11" t="str">
        <f>[6]Abril!$J$7</f>
        <v>*</v>
      </c>
      <c r="E10" s="11" t="str">
        <f>[6]Abril!$J$8</f>
        <v>*</v>
      </c>
      <c r="F10" s="11" t="str">
        <f>[6]Abril!$J$9</f>
        <v>*</v>
      </c>
      <c r="G10" s="11" t="str">
        <f>[6]Abril!$J$10</f>
        <v>*</v>
      </c>
      <c r="H10" s="11" t="str">
        <f>[6]Abril!$J$11</f>
        <v>*</v>
      </c>
      <c r="I10" s="11" t="str">
        <f>[6]Abril!$J$12</f>
        <v>*</v>
      </c>
      <c r="J10" s="11" t="str">
        <f>[6]Abril!$J$13</f>
        <v>*</v>
      </c>
      <c r="K10" s="11" t="str">
        <f>[6]Abril!$J$14</f>
        <v>*</v>
      </c>
      <c r="L10" s="11" t="str">
        <f>[6]Abril!$J$15</f>
        <v>*</v>
      </c>
      <c r="M10" s="11" t="str">
        <f>[6]Abril!$J$16</f>
        <v>*</v>
      </c>
      <c r="N10" s="11" t="str">
        <f>[6]Abril!$J$17</f>
        <v>*</v>
      </c>
      <c r="O10" s="11" t="str">
        <f>[6]Abril!$J$18</f>
        <v>*</v>
      </c>
      <c r="P10" s="11" t="str">
        <f>[6]Abril!$J$19</f>
        <v>*</v>
      </c>
      <c r="Q10" s="11" t="str">
        <f>[6]Abril!$J$20</f>
        <v>*</v>
      </c>
      <c r="R10" s="11" t="str">
        <f>[6]Abril!$J$21</f>
        <v>*</v>
      </c>
      <c r="S10" s="11" t="str">
        <f>[6]Abril!$J$22</f>
        <v>*</v>
      </c>
      <c r="T10" s="11" t="str">
        <f>[6]Abril!$J$23</f>
        <v>*</v>
      </c>
      <c r="U10" s="11" t="str">
        <f>[6]Abril!$J$24</f>
        <v>*</v>
      </c>
      <c r="V10" s="11" t="str">
        <f>[6]Abril!$J$25</f>
        <v>*</v>
      </c>
      <c r="W10" s="11" t="str">
        <f>[6]Abril!$J$26</f>
        <v>*</v>
      </c>
      <c r="X10" s="11" t="str">
        <f>[6]Abril!$J$27</f>
        <v>*</v>
      </c>
      <c r="Y10" s="11" t="str">
        <f>[6]Abril!$J$28</f>
        <v>*</v>
      </c>
      <c r="Z10" s="11" t="str">
        <f>[6]Abril!$J$29</f>
        <v>*</v>
      </c>
      <c r="AA10" s="11" t="str">
        <f>[6]Abril!$J$30</f>
        <v>*</v>
      </c>
      <c r="AB10" s="11" t="str">
        <f>[6]Abril!$J$31</f>
        <v>*</v>
      </c>
      <c r="AC10" s="11" t="str">
        <f>[6]Abril!$J$32</f>
        <v>*</v>
      </c>
      <c r="AD10" s="11" t="str">
        <f>[6]Abril!$J$33</f>
        <v>*</v>
      </c>
      <c r="AE10" s="11" t="str">
        <f>[6]Abril!$J$34</f>
        <v>*</v>
      </c>
      <c r="AF10" s="15" t="s">
        <v>226</v>
      </c>
      <c r="AG10" s="115" t="s">
        <v>226</v>
      </c>
    </row>
    <row r="11" spans="1:33" x14ac:dyDescent="0.2">
      <c r="A11" s="58" t="s">
        <v>64</v>
      </c>
      <c r="B11" s="11">
        <f>[7]Abril!$J$5</f>
        <v>25.56</v>
      </c>
      <c r="C11" s="11">
        <f>[7]Abril!$J$6</f>
        <v>32.76</v>
      </c>
      <c r="D11" s="11">
        <f>[7]Abril!$J$7</f>
        <v>17.64</v>
      </c>
      <c r="E11" s="11">
        <f>[7]Abril!$J$8</f>
        <v>23.400000000000002</v>
      </c>
      <c r="F11" s="11">
        <f>[7]Abril!$J$9</f>
        <v>59.760000000000005</v>
      </c>
      <c r="G11" s="11">
        <f>[7]Abril!$J$10</f>
        <v>21.6</v>
      </c>
      <c r="H11" s="11">
        <f>[7]Abril!$J$11</f>
        <v>20.16</v>
      </c>
      <c r="I11" s="11">
        <f>[7]Abril!$J$12</f>
        <v>25.56</v>
      </c>
      <c r="J11" s="11">
        <f>[7]Abril!$J$13</f>
        <v>30.240000000000002</v>
      </c>
      <c r="K11" s="11">
        <f>[7]Abril!$J$14</f>
        <v>34.92</v>
      </c>
      <c r="L11" s="11">
        <f>[7]Abril!$J$15</f>
        <v>27</v>
      </c>
      <c r="M11" s="11">
        <f>[7]Abril!$J$16</f>
        <v>23.759999999999998</v>
      </c>
      <c r="N11" s="11">
        <f>[7]Abril!$J$17</f>
        <v>19.8</v>
      </c>
      <c r="O11" s="11">
        <f>[7]Abril!$J$18</f>
        <v>19.079999999999998</v>
      </c>
      <c r="P11" s="11">
        <f>[7]Abril!$J$19</f>
        <v>20.52</v>
      </c>
      <c r="Q11" s="11">
        <f>[7]Abril!$J$20</f>
        <v>20.88</v>
      </c>
      <c r="R11" s="11">
        <f>[7]Abril!$J$21</f>
        <v>18</v>
      </c>
      <c r="S11" s="11">
        <f>[7]Abril!$J$22</f>
        <v>29.880000000000003</v>
      </c>
      <c r="T11" s="11">
        <f>[7]Abril!$J$23</f>
        <v>22.32</v>
      </c>
      <c r="U11" s="11">
        <f>[7]Abril!$J$24</f>
        <v>23.040000000000003</v>
      </c>
      <c r="V11" s="11">
        <f>[7]Abril!$J$25</f>
        <v>26.28</v>
      </c>
      <c r="W11" s="11" t="str">
        <f>[7]Abril!$J$26</f>
        <v>*</v>
      </c>
      <c r="X11" s="11">
        <f>[7]Abril!$J$27</f>
        <v>16.920000000000002</v>
      </c>
      <c r="Y11" s="11">
        <f>[7]Abril!$J$28</f>
        <v>19.8</v>
      </c>
      <c r="Z11" s="11">
        <f>[7]Abril!$J$29</f>
        <v>23.759999999999998</v>
      </c>
      <c r="AA11" s="11">
        <f>[7]Abril!$J$30</f>
        <v>18.36</v>
      </c>
      <c r="AB11" s="11">
        <f>[7]Abril!$J$31</f>
        <v>31.319999999999997</v>
      </c>
      <c r="AC11" s="11">
        <f>[7]Abril!$J$32</f>
        <v>31.319999999999997</v>
      </c>
      <c r="AD11" s="11">
        <f>[7]Abril!$J$33</f>
        <v>30.96</v>
      </c>
      <c r="AE11" s="11">
        <f>[7]Abril!$J$34</f>
        <v>24.12</v>
      </c>
      <c r="AF11" s="15">
        <f>MAX(B11:AE11)</f>
        <v>59.760000000000005</v>
      </c>
      <c r="AG11" s="123">
        <f>AVERAGE(B11:AE11)</f>
        <v>25.473103448275864</v>
      </c>
    </row>
    <row r="12" spans="1:33" x14ac:dyDescent="0.2">
      <c r="A12" s="58" t="s">
        <v>41</v>
      </c>
      <c r="B12" s="11">
        <f>[8]Abril!$J$5</f>
        <v>37.440000000000005</v>
      </c>
      <c r="C12" s="11">
        <f>[8]Abril!$J$6</f>
        <v>32.04</v>
      </c>
      <c r="D12" s="11">
        <f>[8]Abril!$J$7</f>
        <v>41.4</v>
      </c>
      <c r="E12" s="11">
        <f>[8]Abril!$J$8</f>
        <v>36.36</v>
      </c>
      <c r="F12" s="11">
        <f>[8]Abril!$J$9</f>
        <v>50.4</v>
      </c>
      <c r="G12" s="11">
        <f>[8]Abril!$J$10</f>
        <v>40.680000000000007</v>
      </c>
      <c r="H12" s="11">
        <f>[8]Abril!$J$11</f>
        <v>29.52</v>
      </c>
      <c r="I12" s="11">
        <f>[8]Abril!$J$12</f>
        <v>19.8</v>
      </c>
      <c r="J12" s="11">
        <f>[8]Abril!$J$13</f>
        <v>14.76</v>
      </c>
      <c r="K12" s="11">
        <f>[8]Abril!$J$14</f>
        <v>23.759999999999998</v>
      </c>
      <c r="L12" s="11">
        <f>[8]Abril!$J$15</f>
        <v>16.920000000000002</v>
      </c>
      <c r="M12" s="11">
        <f>[8]Abril!$J$16</f>
        <v>16.2</v>
      </c>
      <c r="N12" s="11">
        <f>[8]Abril!$J$17</f>
        <v>15.48</v>
      </c>
      <c r="O12" s="11">
        <f>[8]Abril!$J$18</f>
        <v>65.160000000000011</v>
      </c>
      <c r="P12" s="11">
        <f>[8]Abril!$J$19</f>
        <v>20.52</v>
      </c>
      <c r="Q12" s="11">
        <f>[8]Abril!$J$20</f>
        <v>24.840000000000003</v>
      </c>
      <c r="R12" s="11">
        <f>[8]Abril!$J$21</f>
        <v>16.559999999999999</v>
      </c>
      <c r="S12" s="11">
        <f>[8]Abril!$J$22</f>
        <v>17.28</v>
      </c>
      <c r="T12" s="11">
        <f>[8]Abril!$J$23</f>
        <v>25.92</v>
      </c>
      <c r="U12" s="11">
        <f>[8]Abril!$J$24</f>
        <v>28.8</v>
      </c>
      <c r="V12" s="11">
        <f>[8]Abril!$J$25</f>
        <v>33.119999999999997</v>
      </c>
      <c r="W12" s="11">
        <f>[8]Abril!$J$26</f>
        <v>42.12</v>
      </c>
      <c r="X12" s="11">
        <f>[8]Abril!$J$27</f>
        <v>20.52</v>
      </c>
      <c r="Y12" s="11">
        <f>[8]Abril!$J$28</f>
        <v>19.440000000000001</v>
      </c>
      <c r="Z12" s="11">
        <f>[8]Abril!$J$29</f>
        <v>25.92</v>
      </c>
      <c r="AA12" s="11">
        <f>[8]Abril!$J$30</f>
        <v>21.6</v>
      </c>
      <c r="AB12" s="11">
        <f>[8]Abril!$J$31</f>
        <v>24.12</v>
      </c>
      <c r="AC12" s="11">
        <f>[8]Abril!$J$32</f>
        <v>21.6</v>
      </c>
      <c r="AD12" s="11">
        <f>[8]Abril!$J$33</f>
        <v>16.920000000000002</v>
      </c>
      <c r="AE12" s="11">
        <f>[8]Abril!$J$34</f>
        <v>40.32</v>
      </c>
      <c r="AF12" s="15">
        <f>MAX(B12:AE12)</f>
        <v>65.160000000000011</v>
      </c>
      <c r="AG12" s="123">
        <f>AVERAGE(B12:AE12)</f>
        <v>27.984000000000002</v>
      </c>
    </row>
    <row r="13" spans="1:33" x14ac:dyDescent="0.2">
      <c r="A13" s="58" t="s">
        <v>114</v>
      </c>
      <c r="B13" s="11" t="str">
        <f>[9]Abril!$J$5</f>
        <v>*</v>
      </c>
      <c r="C13" s="11" t="str">
        <f>[9]Abril!$J$6</f>
        <v>*</v>
      </c>
      <c r="D13" s="11" t="str">
        <f>[9]Abril!$J$7</f>
        <v>*</v>
      </c>
      <c r="E13" s="11" t="str">
        <f>[9]Abril!$J$8</f>
        <v>*</v>
      </c>
      <c r="F13" s="11" t="str">
        <f>[9]Abril!$J$9</f>
        <v>*</v>
      </c>
      <c r="G13" s="11" t="str">
        <f>[9]Abril!$J$10</f>
        <v>*</v>
      </c>
      <c r="H13" s="11" t="str">
        <f>[9]Abril!$J$11</f>
        <v>*</v>
      </c>
      <c r="I13" s="11" t="str">
        <f>[9]Abril!$J$12</f>
        <v>*</v>
      </c>
      <c r="J13" s="11" t="str">
        <f>[9]Abril!$J$13</f>
        <v>*</v>
      </c>
      <c r="K13" s="11" t="str">
        <f>[9]Abril!$J$14</f>
        <v>*</v>
      </c>
      <c r="L13" s="11" t="str">
        <f>[9]Abril!$J$15</f>
        <v>*</v>
      </c>
      <c r="M13" s="11" t="str">
        <f>[9]Abril!$J$16</f>
        <v>*</v>
      </c>
      <c r="N13" s="11" t="str">
        <f>[9]Abril!$J$17</f>
        <v>*</v>
      </c>
      <c r="O13" s="11" t="str">
        <f>[9]Abril!$J$18</f>
        <v>*</v>
      </c>
      <c r="P13" s="11" t="str">
        <f>[9]Abril!$J$19</f>
        <v>*</v>
      </c>
      <c r="Q13" s="11" t="str">
        <f>[9]Abril!$J$20</f>
        <v>*</v>
      </c>
      <c r="R13" s="11" t="str">
        <f>[9]Abril!$J$21</f>
        <v>*</v>
      </c>
      <c r="S13" s="11" t="str">
        <f>[9]Abril!$J$22</f>
        <v>*</v>
      </c>
      <c r="T13" s="11" t="str">
        <f>[9]Abril!$J$23</f>
        <v>*</v>
      </c>
      <c r="U13" s="11" t="str">
        <f>[9]Abril!$J$24</f>
        <v>*</v>
      </c>
      <c r="V13" s="11" t="str">
        <f>[9]Abril!$J$25</f>
        <v>*</v>
      </c>
      <c r="W13" s="11" t="str">
        <f>[9]Abril!$J$26</f>
        <v>*</v>
      </c>
      <c r="X13" s="11" t="str">
        <f>[9]Abril!$J$27</f>
        <v>*</v>
      </c>
      <c r="Y13" s="11" t="str">
        <f>[9]Abril!$J$28</f>
        <v>*</v>
      </c>
      <c r="Z13" s="11" t="str">
        <f>[9]Abril!$J$29</f>
        <v>*</v>
      </c>
      <c r="AA13" s="11" t="str">
        <f>[9]Abril!$J$30</f>
        <v>*</v>
      </c>
      <c r="AB13" s="11" t="str">
        <f>[9]Abril!$J$31</f>
        <v>*</v>
      </c>
      <c r="AC13" s="11" t="str">
        <f>[9]Abril!$J$32</f>
        <v>*</v>
      </c>
      <c r="AD13" s="11" t="str">
        <f>[9]Abril!$J$33</f>
        <v>*</v>
      </c>
      <c r="AE13" s="11" t="str">
        <f>[9]Abril!$J$34</f>
        <v>*</v>
      </c>
      <c r="AF13" s="15" t="s">
        <v>226</v>
      </c>
      <c r="AG13" s="115" t="s">
        <v>226</v>
      </c>
    </row>
    <row r="14" spans="1:33" x14ac:dyDescent="0.2">
      <c r="A14" s="58" t="s">
        <v>118</v>
      </c>
      <c r="B14" s="11" t="str">
        <f>[10]Abril!$J$5</f>
        <v>*</v>
      </c>
      <c r="C14" s="11" t="str">
        <f>[10]Abril!$J$6</f>
        <v>*</v>
      </c>
      <c r="D14" s="11" t="str">
        <f>[10]Abril!$J$7</f>
        <v>*</v>
      </c>
      <c r="E14" s="11" t="str">
        <f>[10]Abril!$J$8</f>
        <v>*</v>
      </c>
      <c r="F14" s="11" t="str">
        <f>[10]Abril!$J$9</f>
        <v>*</v>
      </c>
      <c r="G14" s="11" t="str">
        <f>[10]Abril!$J$10</f>
        <v>*</v>
      </c>
      <c r="H14" s="11" t="str">
        <f>[10]Abril!$J$11</f>
        <v>*</v>
      </c>
      <c r="I14" s="11" t="str">
        <f>[10]Abril!$J$12</f>
        <v>*</v>
      </c>
      <c r="J14" s="11" t="str">
        <f>[10]Abril!$J$13</f>
        <v>*</v>
      </c>
      <c r="K14" s="11" t="str">
        <f>[10]Abril!$J$14</f>
        <v>*</v>
      </c>
      <c r="L14" s="11" t="str">
        <f>[10]Abril!$J$15</f>
        <v>*</v>
      </c>
      <c r="M14" s="11" t="str">
        <f>[10]Abril!$J$16</f>
        <v>*</v>
      </c>
      <c r="N14" s="11" t="str">
        <f>[10]Abril!$J$17</f>
        <v>*</v>
      </c>
      <c r="O14" s="11" t="str">
        <f>[10]Abril!$J$18</f>
        <v>*</v>
      </c>
      <c r="P14" s="11" t="str">
        <f>[10]Abril!$J$19</f>
        <v>*</v>
      </c>
      <c r="Q14" s="11" t="str">
        <f>[10]Abril!$J$20</f>
        <v>*</v>
      </c>
      <c r="R14" s="11" t="str">
        <f>[10]Abril!$J$21</f>
        <v>*</v>
      </c>
      <c r="S14" s="11" t="str">
        <f>[10]Abril!$J$22</f>
        <v>*</v>
      </c>
      <c r="T14" s="11" t="str">
        <f>[10]Abril!$J$23</f>
        <v>*</v>
      </c>
      <c r="U14" s="11" t="str">
        <f>[10]Abril!$J$24</f>
        <v>*</v>
      </c>
      <c r="V14" s="11" t="str">
        <f>[10]Abril!$J$25</f>
        <v>*</v>
      </c>
      <c r="W14" s="11" t="str">
        <f>[10]Abril!$J$26</f>
        <v>*</v>
      </c>
      <c r="X14" s="11" t="str">
        <f>[10]Abril!$J$27</f>
        <v>*</v>
      </c>
      <c r="Y14" s="11" t="str">
        <f>[10]Abril!$J$28</f>
        <v>*</v>
      </c>
      <c r="Z14" s="11" t="str">
        <f>[10]Abril!$J$29</f>
        <v>*</v>
      </c>
      <c r="AA14" s="11" t="str">
        <f>[10]Abril!$J$30</f>
        <v>*</v>
      </c>
      <c r="AB14" s="11" t="str">
        <f>[10]Abril!$J$31</f>
        <v>*</v>
      </c>
      <c r="AC14" s="11" t="str">
        <f>[10]Abril!$J$32</f>
        <v>*</v>
      </c>
      <c r="AD14" s="11" t="str">
        <f>[10]Abril!$J$33</f>
        <v>*</v>
      </c>
      <c r="AE14" s="11" t="str">
        <f>[10]Abril!$J$34</f>
        <v>*</v>
      </c>
      <c r="AF14" s="15" t="s">
        <v>226</v>
      </c>
      <c r="AG14" s="115" t="s">
        <v>226</v>
      </c>
    </row>
    <row r="15" spans="1:33" x14ac:dyDescent="0.2">
      <c r="A15" s="58" t="s">
        <v>121</v>
      </c>
      <c r="B15" s="11">
        <f>[11]Abril!$J$5</f>
        <v>26.64</v>
      </c>
      <c r="C15" s="11">
        <f>[11]Abril!$J$6</f>
        <v>28.44</v>
      </c>
      <c r="D15" s="11">
        <f>[11]Abril!$J$7</f>
        <v>23.400000000000002</v>
      </c>
      <c r="E15" s="11">
        <f>[11]Abril!$J$8</f>
        <v>42.480000000000004</v>
      </c>
      <c r="F15" s="11">
        <f>[11]Abril!$J$9</f>
        <v>53.28</v>
      </c>
      <c r="G15" s="11">
        <f>[11]Abril!$J$10</f>
        <v>30.96</v>
      </c>
      <c r="H15" s="11">
        <f>[11]Abril!$J$11</f>
        <v>26.28</v>
      </c>
      <c r="I15" s="11">
        <f>[11]Abril!$J$12</f>
        <v>22.32</v>
      </c>
      <c r="J15" s="11">
        <f>[11]Abril!$J$13</f>
        <v>22.32</v>
      </c>
      <c r="K15" s="11">
        <f>[11]Abril!$J$14</f>
        <v>38.880000000000003</v>
      </c>
      <c r="L15" s="11">
        <f>[11]Abril!$J$15</f>
        <v>24.840000000000003</v>
      </c>
      <c r="M15" s="11">
        <f>[11]Abril!$J$16</f>
        <v>22.32</v>
      </c>
      <c r="N15" s="11">
        <f>[11]Abril!$J$17</f>
        <v>23.400000000000002</v>
      </c>
      <c r="O15" s="11">
        <f>[11]Abril!$J$18</f>
        <v>16.920000000000002</v>
      </c>
      <c r="P15" s="11">
        <f>[11]Abril!$J$19</f>
        <v>23.759999999999998</v>
      </c>
      <c r="Q15" s="11">
        <f>[11]Abril!$J$20</f>
        <v>56.519999999999996</v>
      </c>
      <c r="R15" s="11">
        <f>[11]Abril!$J$21</f>
        <v>14.76</v>
      </c>
      <c r="S15" s="11">
        <f>[11]Abril!$J$22</f>
        <v>14.76</v>
      </c>
      <c r="T15" s="11">
        <f>[11]Abril!$J$23</f>
        <v>32.04</v>
      </c>
      <c r="U15" s="11">
        <f>[11]Abril!$J$24</f>
        <v>40.680000000000007</v>
      </c>
      <c r="V15" s="11">
        <f>[11]Abril!$J$25</f>
        <v>20.16</v>
      </c>
      <c r="W15" s="11">
        <f>[11]Abril!$J$26</f>
        <v>29.16</v>
      </c>
      <c r="X15" s="11">
        <f>[11]Abril!$J$27</f>
        <v>25.56</v>
      </c>
      <c r="Y15" s="11">
        <f>[11]Abril!$J$28</f>
        <v>24.48</v>
      </c>
      <c r="Z15" s="11">
        <f>[11]Abril!$J$29</f>
        <v>36.36</v>
      </c>
      <c r="AA15" s="11">
        <f>[11]Abril!$J$30</f>
        <v>24.12</v>
      </c>
      <c r="AB15" s="11">
        <f>[11]Abril!$J$31</f>
        <v>25.2</v>
      </c>
      <c r="AC15" s="11">
        <f>[11]Abril!$J$32</f>
        <v>27</v>
      </c>
      <c r="AD15" s="11">
        <f>[11]Abril!$J$33</f>
        <v>17.28</v>
      </c>
      <c r="AE15" s="11">
        <f>[11]Abril!$J$34</f>
        <v>27.720000000000002</v>
      </c>
      <c r="AF15" s="15">
        <f>MAX(B15:AE15)</f>
        <v>56.519999999999996</v>
      </c>
      <c r="AG15" s="123">
        <f>AVERAGE(B15:AE15)</f>
        <v>28.067999999999998</v>
      </c>
    </row>
    <row r="16" spans="1:33" x14ac:dyDescent="0.2">
      <c r="A16" s="58" t="s">
        <v>168</v>
      </c>
      <c r="B16" s="11" t="str">
        <f>[12]Abril!$J$5</f>
        <v>*</v>
      </c>
      <c r="C16" s="11" t="str">
        <f>[12]Abril!$J$6</f>
        <v>*</v>
      </c>
      <c r="D16" s="11" t="str">
        <f>[12]Abril!$J$7</f>
        <v>*</v>
      </c>
      <c r="E16" s="11" t="str">
        <f>[12]Abril!$J$8</f>
        <v>*</v>
      </c>
      <c r="F16" s="11" t="str">
        <f>[12]Abril!$J$9</f>
        <v>*</v>
      </c>
      <c r="G16" s="11" t="str">
        <f>[12]Abril!$J$10</f>
        <v>*</v>
      </c>
      <c r="H16" s="11" t="str">
        <f>[12]Abril!$J$11</f>
        <v>*</v>
      </c>
      <c r="I16" s="11" t="str">
        <f>[12]Abril!$J$12</f>
        <v>*</v>
      </c>
      <c r="J16" s="11" t="str">
        <f>[12]Abril!$J$13</f>
        <v>*</v>
      </c>
      <c r="K16" s="11" t="str">
        <f>[12]Abril!$J$14</f>
        <v>*</v>
      </c>
      <c r="L16" s="11" t="str">
        <f>[12]Abril!$J$15</f>
        <v>*</v>
      </c>
      <c r="M16" s="11" t="str">
        <f>[12]Abril!$J$16</f>
        <v>*</v>
      </c>
      <c r="N16" s="11" t="str">
        <f>[12]Abril!$J$17</f>
        <v>*</v>
      </c>
      <c r="O16" s="11" t="str">
        <f>[12]Abril!$J$18</f>
        <v>*</v>
      </c>
      <c r="P16" s="11" t="str">
        <f>[12]Abril!$J$19</f>
        <v>*</v>
      </c>
      <c r="Q16" s="11" t="str">
        <f>[12]Abril!$J$20</f>
        <v>*</v>
      </c>
      <c r="R16" s="11" t="str">
        <f>[12]Abril!$J$21</f>
        <v>*</v>
      </c>
      <c r="S16" s="11" t="str">
        <f>[12]Abril!$J$22</f>
        <v>*</v>
      </c>
      <c r="T16" s="11" t="str">
        <f>[12]Abril!$J$23</f>
        <v>*</v>
      </c>
      <c r="U16" s="11" t="str">
        <f>[12]Abril!$J$24</f>
        <v>*</v>
      </c>
      <c r="V16" s="11" t="str">
        <f>[12]Abril!$J$25</f>
        <v>*</v>
      </c>
      <c r="W16" s="11" t="str">
        <f>[12]Abril!$J$26</f>
        <v>*</v>
      </c>
      <c r="X16" s="11" t="str">
        <f>[12]Abril!$J$27</f>
        <v>*</v>
      </c>
      <c r="Y16" s="11" t="str">
        <f>[12]Abril!$J$28</f>
        <v>*</v>
      </c>
      <c r="Z16" s="11" t="str">
        <f>[12]Abril!$J$29</f>
        <v>*</v>
      </c>
      <c r="AA16" s="11" t="str">
        <f>[12]Abril!$J$30</f>
        <v>*</v>
      </c>
      <c r="AB16" s="11" t="str">
        <f>[12]Abril!$J$31</f>
        <v>*</v>
      </c>
      <c r="AC16" s="11" t="str">
        <f>[12]Abril!$J$32</f>
        <v>*</v>
      </c>
      <c r="AD16" s="11" t="str">
        <f>[12]Abril!$J$33</f>
        <v>*</v>
      </c>
      <c r="AE16" s="11" t="str">
        <f>[12]Abril!$J$34</f>
        <v>*</v>
      </c>
      <c r="AF16" s="15" t="s">
        <v>226</v>
      </c>
      <c r="AG16" s="123" t="s">
        <v>226</v>
      </c>
    </row>
    <row r="17" spans="1:37" x14ac:dyDescent="0.2">
      <c r="A17" s="58" t="s">
        <v>2</v>
      </c>
      <c r="B17" s="11">
        <f>[13]Abril!$J$5</f>
        <v>28.8</v>
      </c>
      <c r="C17" s="11">
        <f>[13]Abril!$J$6</f>
        <v>29.16</v>
      </c>
      <c r="D17" s="11">
        <f>[13]Abril!$J$7</f>
        <v>27.36</v>
      </c>
      <c r="E17" s="11">
        <f>[13]Abril!$J$8</f>
        <v>30.240000000000002</v>
      </c>
      <c r="F17" s="11">
        <f>[13]Abril!$J$9</f>
        <v>55.800000000000004</v>
      </c>
      <c r="G17" s="11">
        <f>[13]Abril!$J$10</f>
        <v>25.56</v>
      </c>
      <c r="H17" s="11">
        <f>[13]Abril!$J$11</f>
        <v>29.52</v>
      </c>
      <c r="I17" s="11">
        <f>[13]Abril!$J$12</f>
        <v>25.2</v>
      </c>
      <c r="J17" s="11">
        <f>[13]Abril!$J$13</f>
        <v>23.400000000000002</v>
      </c>
      <c r="K17" s="11">
        <f>[13]Abril!$J$14</f>
        <v>44.64</v>
      </c>
      <c r="L17" s="11">
        <f>[13]Abril!$J$15</f>
        <v>31.319999999999997</v>
      </c>
      <c r="M17" s="11">
        <f>[13]Abril!$J$16</f>
        <v>28.44</v>
      </c>
      <c r="N17" s="11">
        <f>[13]Abril!$J$17</f>
        <v>24.48</v>
      </c>
      <c r="O17" s="11">
        <f>[13]Abril!$J$18</f>
        <v>20.88</v>
      </c>
      <c r="P17" s="11">
        <f>[13]Abril!$J$19</f>
        <v>37.440000000000005</v>
      </c>
      <c r="Q17" s="11">
        <f>[13]Abril!$J$20</f>
        <v>24.12</v>
      </c>
      <c r="R17" s="11">
        <f>[13]Abril!$J$21</f>
        <v>22.68</v>
      </c>
      <c r="S17" s="11">
        <f>[13]Abril!$J$22</f>
        <v>28.08</v>
      </c>
      <c r="T17" s="11">
        <f>[13]Abril!$J$23</f>
        <v>25.2</v>
      </c>
      <c r="U17" s="11">
        <f>[13]Abril!$J$24</f>
        <v>27.720000000000002</v>
      </c>
      <c r="V17" s="11">
        <f>[13]Abril!$J$25</f>
        <v>29.880000000000003</v>
      </c>
      <c r="W17" s="11">
        <f>[13]Abril!$J$26</f>
        <v>40.32</v>
      </c>
      <c r="X17" s="11">
        <f>[13]Abril!$J$27</f>
        <v>21.6</v>
      </c>
      <c r="Y17" s="11">
        <f>[13]Abril!$J$28</f>
        <v>28.8</v>
      </c>
      <c r="Z17" s="11">
        <f>[13]Abril!$J$29</f>
        <v>30.240000000000002</v>
      </c>
      <c r="AA17" s="11">
        <f>[13]Abril!$J$30</f>
        <v>24.840000000000003</v>
      </c>
      <c r="AB17" s="11">
        <f>[13]Abril!$J$31</f>
        <v>33.480000000000004</v>
      </c>
      <c r="AC17" s="11">
        <f>[13]Abril!$J$32</f>
        <v>28.08</v>
      </c>
      <c r="AD17" s="11">
        <f>[13]Abril!$J$33</f>
        <v>22.68</v>
      </c>
      <c r="AE17" s="11">
        <f>[13]Abril!$J$34</f>
        <v>32.4</v>
      </c>
      <c r="AF17" s="15">
        <f t="shared" ref="AF17:AF49" si="1">MAX(B17:AE17)</f>
        <v>55.800000000000004</v>
      </c>
      <c r="AG17" s="123">
        <f t="shared" ref="AG17:AG49" si="2">AVERAGE(B17:AE17)</f>
        <v>29.412000000000003</v>
      </c>
      <c r="AI17" s="12" t="s">
        <v>47</v>
      </c>
      <c r="AJ17" t="s">
        <v>47</v>
      </c>
    </row>
    <row r="18" spans="1:37" x14ac:dyDescent="0.2">
      <c r="A18" s="58" t="s">
        <v>3</v>
      </c>
      <c r="B18" s="11">
        <f>[14]Abril!$J$5</f>
        <v>22.68</v>
      </c>
      <c r="C18" s="11">
        <f>[14]Abril!$J$6</f>
        <v>22.68</v>
      </c>
      <c r="D18" s="11">
        <f>[14]Abril!$J$7</f>
        <v>43.92</v>
      </c>
      <c r="E18" s="11">
        <f>[14]Abril!$J$8</f>
        <v>46.080000000000005</v>
      </c>
      <c r="F18" s="11">
        <f>[14]Abril!$J$9</f>
        <v>36.36</v>
      </c>
      <c r="G18" s="11">
        <f>[14]Abril!$J$10</f>
        <v>40.32</v>
      </c>
      <c r="H18" s="11">
        <f>[14]Abril!$J$11</f>
        <v>26.28</v>
      </c>
      <c r="I18" s="11">
        <f>[14]Abril!$J$12</f>
        <v>27.720000000000002</v>
      </c>
      <c r="J18" s="11">
        <f>[14]Abril!$J$13</f>
        <v>19.079999999999998</v>
      </c>
      <c r="K18" s="11">
        <f>[14]Abril!$J$14</f>
        <v>21.96</v>
      </c>
      <c r="L18" s="11">
        <f>[14]Abril!$J$15</f>
        <v>18.720000000000002</v>
      </c>
      <c r="M18" s="11">
        <f>[14]Abril!$J$16</f>
        <v>21.96</v>
      </c>
      <c r="N18" s="11">
        <f>[14]Abril!$J$17</f>
        <v>46.800000000000004</v>
      </c>
      <c r="O18" s="11">
        <f>[14]Abril!$J$18</f>
        <v>20.88</v>
      </c>
      <c r="P18" s="11">
        <f>[14]Abril!$J$19</f>
        <v>23.040000000000003</v>
      </c>
      <c r="Q18" s="11">
        <f>[14]Abril!$J$20</f>
        <v>28.08</v>
      </c>
      <c r="R18" s="11">
        <f>[14]Abril!$J$21</f>
        <v>20.52</v>
      </c>
      <c r="S18" s="11">
        <f>[14]Abril!$J$22</f>
        <v>22.68</v>
      </c>
      <c r="T18" s="11">
        <f>[14]Abril!$J$23</f>
        <v>17.28</v>
      </c>
      <c r="U18" s="11">
        <f>[14]Abril!$J$24</f>
        <v>17.28</v>
      </c>
      <c r="V18" s="11">
        <f>[14]Abril!$J$25</f>
        <v>21.6</v>
      </c>
      <c r="W18" s="11">
        <f>[14]Abril!$J$26</f>
        <v>30.240000000000002</v>
      </c>
      <c r="X18" s="11">
        <f>[14]Abril!$J$27</f>
        <v>19.440000000000001</v>
      </c>
      <c r="Y18" s="11">
        <f>[14]Abril!$J$28</f>
        <v>25.92</v>
      </c>
      <c r="Z18" s="11">
        <f>[14]Abril!$J$29</f>
        <v>36.36</v>
      </c>
      <c r="AA18" s="11">
        <f>[14]Abril!$J$30</f>
        <v>25.56</v>
      </c>
      <c r="AB18" s="11">
        <f>[14]Abril!$J$31</f>
        <v>26.64</v>
      </c>
      <c r="AC18" s="11">
        <f>[14]Abril!$J$32</f>
        <v>56.519999999999996</v>
      </c>
      <c r="AD18" s="11">
        <f>[14]Abril!$J$33</f>
        <v>42.84</v>
      </c>
      <c r="AE18" s="11">
        <f>[14]Abril!$J$34</f>
        <v>38.519999999999996</v>
      </c>
      <c r="AF18" s="15">
        <f t="shared" si="1"/>
        <v>56.519999999999996</v>
      </c>
      <c r="AG18" s="123">
        <f t="shared" si="2"/>
        <v>28.931999999999999</v>
      </c>
      <c r="AH18" s="12" t="s">
        <v>47</v>
      </c>
      <c r="AI18" s="12" t="s">
        <v>47</v>
      </c>
    </row>
    <row r="19" spans="1:37" x14ac:dyDescent="0.2">
      <c r="A19" s="58" t="s">
        <v>4</v>
      </c>
      <c r="B19" s="11">
        <f>[15]Abril!$J$5</f>
        <v>24.12</v>
      </c>
      <c r="C19" s="11">
        <f>[15]Abril!$J$6</f>
        <v>29.880000000000003</v>
      </c>
      <c r="D19" s="11">
        <f>[15]Abril!$J$7</f>
        <v>49.680000000000007</v>
      </c>
      <c r="E19" s="11">
        <f>[15]Abril!$J$8</f>
        <v>33.840000000000003</v>
      </c>
      <c r="F19" s="11">
        <f>[15]Abril!$J$9</f>
        <v>37.440000000000005</v>
      </c>
      <c r="G19" s="11">
        <f>[15]Abril!$J$10</f>
        <v>25.2</v>
      </c>
      <c r="H19" s="11">
        <f>[15]Abril!$J$11</f>
        <v>27</v>
      </c>
      <c r="I19" s="11">
        <f>[15]Abril!$J$12</f>
        <v>23.400000000000002</v>
      </c>
      <c r="J19" s="11">
        <f>[15]Abril!$J$13</f>
        <v>22.68</v>
      </c>
      <c r="K19" s="11">
        <f>[15]Abril!$J$14</f>
        <v>27</v>
      </c>
      <c r="L19" s="11">
        <f>[15]Abril!$J$15</f>
        <v>23.040000000000003</v>
      </c>
      <c r="M19" s="11">
        <f>[15]Abril!$J$16</f>
        <v>33.840000000000003</v>
      </c>
      <c r="N19" s="11">
        <f>[15]Abril!$J$17</f>
        <v>21.6</v>
      </c>
      <c r="O19" s="11">
        <f>[15]Abril!$J$18</f>
        <v>25.56</v>
      </c>
      <c r="P19" s="11">
        <f>[15]Abril!$J$19</f>
        <v>25.2</v>
      </c>
      <c r="Q19" s="11">
        <f>[15]Abril!$J$20</f>
        <v>29.52</v>
      </c>
      <c r="R19" s="11">
        <f>[15]Abril!$J$21</f>
        <v>19.8</v>
      </c>
      <c r="S19" s="11">
        <f>[15]Abril!$J$22</f>
        <v>24.48</v>
      </c>
      <c r="T19" s="11">
        <f>[15]Abril!$J$23</f>
        <v>24.12</v>
      </c>
      <c r="U19" s="11">
        <f>[15]Abril!$J$24</f>
        <v>20.16</v>
      </c>
      <c r="V19" s="11">
        <f>[15]Abril!$J$25</f>
        <v>25.92</v>
      </c>
      <c r="W19" s="11">
        <f>[15]Abril!$J$26</f>
        <v>30.240000000000002</v>
      </c>
      <c r="X19" s="11">
        <f>[15]Abril!$J$27</f>
        <v>16.920000000000002</v>
      </c>
      <c r="Y19" s="11">
        <f>[15]Abril!$J$28</f>
        <v>33.480000000000004</v>
      </c>
      <c r="Z19" s="11">
        <f>[15]Abril!$J$29</f>
        <v>27.720000000000002</v>
      </c>
      <c r="AA19" s="11">
        <f>[15]Abril!$J$30</f>
        <v>27.36</v>
      </c>
      <c r="AB19" s="11">
        <f>[15]Abril!$J$31</f>
        <v>29.16</v>
      </c>
      <c r="AC19" s="11">
        <f>[15]Abril!$J$32</f>
        <v>34.200000000000003</v>
      </c>
      <c r="AD19" s="11">
        <f>[15]Abril!$J$33</f>
        <v>25.92</v>
      </c>
      <c r="AE19" s="11">
        <f>[15]Abril!$J$34</f>
        <v>29.52</v>
      </c>
      <c r="AF19" s="15">
        <f t="shared" si="1"/>
        <v>49.680000000000007</v>
      </c>
      <c r="AG19" s="123">
        <f t="shared" si="2"/>
        <v>27.599999999999998</v>
      </c>
    </row>
    <row r="20" spans="1:37" x14ac:dyDescent="0.2">
      <c r="A20" s="58" t="s">
        <v>5</v>
      </c>
      <c r="B20" s="11">
        <f>[16]Abril!$J$5</f>
        <v>36</v>
      </c>
      <c r="C20" s="11">
        <f>[16]Abril!$J$6</f>
        <v>53.64</v>
      </c>
      <c r="D20" s="11">
        <f>[16]Abril!$J$7</f>
        <v>37.800000000000004</v>
      </c>
      <c r="E20" s="11">
        <f>[16]Abril!$J$8</f>
        <v>29.880000000000003</v>
      </c>
      <c r="F20" s="11">
        <f>[16]Abril!$J$9</f>
        <v>64.8</v>
      </c>
      <c r="G20" s="11">
        <f>[16]Abril!$J$10</f>
        <v>49.680000000000007</v>
      </c>
      <c r="H20" s="11">
        <f>[16]Abril!$J$11</f>
        <v>25.2</v>
      </c>
      <c r="I20" s="11">
        <f>[16]Abril!$J$12</f>
        <v>22.68</v>
      </c>
      <c r="J20" s="11">
        <f>[16]Abril!$J$13</f>
        <v>14.04</v>
      </c>
      <c r="K20" s="11">
        <f>[16]Abril!$J$14</f>
        <v>10.8</v>
      </c>
      <c r="L20" s="11">
        <f>[16]Abril!$J$15</f>
        <v>32.76</v>
      </c>
      <c r="M20" s="11">
        <f>[16]Abril!$J$16</f>
        <v>13.68</v>
      </c>
      <c r="N20" s="11">
        <f>[16]Abril!$J$17</f>
        <v>17.64</v>
      </c>
      <c r="O20" s="11">
        <f>[16]Abril!$J$18</f>
        <v>33.119999999999997</v>
      </c>
      <c r="P20" s="11">
        <f>[16]Abril!$J$19</f>
        <v>19.8</v>
      </c>
      <c r="Q20" s="11">
        <f>[16]Abril!$J$20</f>
        <v>36</v>
      </c>
      <c r="R20" s="11">
        <f>[16]Abril!$J$21</f>
        <v>8.2799999999999994</v>
      </c>
      <c r="S20" s="11">
        <f>[16]Abril!$J$22</f>
        <v>7.9200000000000008</v>
      </c>
      <c r="T20" s="11">
        <f>[16]Abril!$J$23</f>
        <v>19.079999999999998</v>
      </c>
      <c r="U20" s="11">
        <f>[16]Abril!$J$24</f>
        <v>38.159999999999997</v>
      </c>
      <c r="V20" s="11">
        <f>[16]Abril!$J$25</f>
        <v>49.32</v>
      </c>
      <c r="W20" s="11">
        <f>[16]Abril!$J$26</f>
        <v>39.96</v>
      </c>
      <c r="X20" s="11">
        <f>[16]Abril!$J$27</f>
        <v>29.16</v>
      </c>
      <c r="Y20" s="11">
        <f>[16]Abril!$J$28</f>
        <v>25.92</v>
      </c>
      <c r="Z20" s="11">
        <f>[16]Abril!$J$29</f>
        <v>20.16</v>
      </c>
      <c r="AA20" s="11">
        <f>[16]Abril!$J$30</f>
        <v>25.56</v>
      </c>
      <c r="AB20" s="11">
        <f>[16]Abril!$J$31</f>
        <v>26.64</v>
      </c>
      <c r="AC20" s="11">
        <f>[16]Abril!$J$32</f>
        <v>28.8</v>
      </c>
      <c r="AD20" s="11">
        <f>[16]Abril!$J$33</f>
        <v>18</v>
      </c>
      <c r="AE20" s="11">
        <f>[16]Abril!$J$34</f>
        <v>38.159999999999997</v>
      </c>
      <c r="AF20" s="15">
        <f t="shared" si="1"/>
        <v>64.8</v>
      </c>
      <c r="AG20" s="123">
        <f t="shared" si="2"/>
        <v>29.087999999999997</v>
      </c>
      <c r="AH20" s="12" t="s">
        <v>47</v>
      </c>
    </row>
    <row r="21" spans="1:37" x14ac:dyDescent="0.2">
      <c r="A21" s="58" t="s">
        <v>43</v>
      </c>
      <c r="B21" s="11">
        <f>[17]Abril!$J$5</f>
        <v>30.6</v>
      </c>
      <c r="C21" s="11">
        <f>[17]Abril!$J$6</f>
        <v>33.840000000000003</v>
      </c>
      <c r="D21" s="11">
        <f>[17]Abril!$J$7</f>
        <v>46.800000000000004</v>
      </c>
      <c r="E21" s="11">
        <f>[17]Abril!$J$8</f>
        <v>37.440000000000005</v>
      </c>
      <c r="F21" s="11">
        <f>[17]Abril!$J$9</f>
        <v>39.6</v>
      </c>
      <c r="G21" s="11">
        <f>[17]Abril!$J$10</f>
        <v>36.72</v>
      </c>
      <c r="H21" s="11">
        <f>[17]Abril!$J$11</f>
        <v>31.680000000000003</v>
      </c>
      <c r="I21" s="11">
        <f>[17]Abril!$J$12</f>
        <v>26.28</v>
      </c>
      <c r="J21" s="11">
        <f>[17]Abril!$J$13</f>
        <v>26.28</v>
      </c>
      <c r="K21" s="11">
        <f>[17]Abril!$J$14</f>
        <v>29.880000000000003</v>
      </c>
      <c r="L21" s="11">
        <f>[17]Abril!$J$15</f>
        <v>30.96</v>
      </c>
      <c r="M21" s="11">
        <f>[17]Abril!$J$16</f>
        <v>29.16</v>
      </c>
      <c r="N21" s="11">
        <f>[17]Abril!$J$17</f>
        <v>54</v>
      </c>
      <c r="O21" s="11">
        <f>[17]Abril!$J$18</f>
        <v>37.440000000000005</v>
      </c>
      <c r="P21" s="11">
        <f>[17]Abril!$J$19</f>
        <v>32.04</v>
      </c>
      <c r="Q21" s="11">
        <f>[17]Abril!$J$20</f>
        <v>51.480000000000004</v>
      </c>
      <c r="R21" s="11">
        <f>[17]Abril!$J$21</f>
        <v>26.64</v>
      </c>
      <c r="S21" s="11">
        <f>[17]Abril!$J$22</f>
        <v>30.6</v>
      </c>
      <c r="T21" s="11">
        <f>[17]Abril!$J$23</f>
        <v>32.04</v>
      </c>
      <c r="U21" s="11">
        <f>[17]Abril!$J$24</f>
        <v>24.48</v>
      </c>
      <c r="V21" s="11">
        <f>[17]Abril!$J$25</f>
        <v>28.8</v>
      </c>
      <c r="W21" s="11">
        <f>[17]Abril!$J$26</f>
        <v>56.519999999999996</v>
      </c>
      <c r="X21" s="11">
        <f>[17]Abril!$J$27</f>
        <v>21.6</v>
      </c>
      <c r="Y21" s="11">
        <f>[17]Abril!$J$28</f>
        <v>27.720000000000002</v>
      </c>
      <c r="Z21" s="11">
        <f>[17]Abril!$J$29</f>
        <v>27.36</v>
      </c>
      <c r="AA21" s="11">
        <f>[17]Abril!$J$30</f>
        <v>28.08</v>
      </c>
      <c r="AB21" s="11">
        <f>[17]Abril!$J$31</f>
        <v>33.840000000000003</v>
      </c>
      <c r="AC21" s="11">
        <f>[17]Abril!$J$32</f>
        <v>43.56</v>
      </c>
      <c r="AD21" s="11">
        <f>[17]Abril!$J$33</f>
        <v>20.52</v>
      </c>
      <c r="AE21" s="11">
        <f>[17]Abril!$J$34</f>
        <v>32.04</v>
      </c>
      <c r="AF21" s="15">
        <f t="shared" si="1"/>
        <v>56.519999999999996</v>
      </c>
      <c r="AG21" s="123">
        <f t="shared" si="2"/>
        <v>33.6</v>
      </c>
    </row>
    <row r="22" spans="1:37" x14ac:dyDescent="0.2">
      <c r="A22" s="58" t="s">
        <v>6</v>
      </c>
      <c r="B22" s="11">
        <f>[18]Abril!$J$5</f>
        <v>19.079999999999998</v>
      </c>
      <c r="C22" s="11">
        <f>[18]Abril!$J$6</f>
        <v>35.64</v>
      </c>
      <c r="D22" s="11">
        <f>[18]Abril!$J$7</f>
        <v>43.2</v>
      </c>
      <c r="E22" s="11">
        <f>[18]Abril!$J$8</f>
        <v>30.6</v>
      </c>
      <c r="F22" s="11">
        <f>[18]Abril!$J$9</f>
        <v>35.28</v>
      </c>
      <c r="G22" s="11">
        <f>[18]Abril!$J$10</f>
        <v>30.240000000000002</v>
      </c>
      <c r="H22" s="11">
        <f>[18]Abril!$J$11</f>
        <v>26.28</v>
      </c>
      <c r="I22" s="11">
        <f>[18]Abril!$J$12</f>
        <v>20.88</v>
      </c>
      <c r="J22" s="11">
        <f>[18]Abril!$J$13</f>
        <v>22.32</v>
      </c>
      <c r="K22" s="11">
        <f>[18]Abril!$J$14</f>
        <v>22.68</v>
      </c>
      <c r="L22" s="11">
        <f>[18]Abril!$J$15</f>
        <v>18</v>
      </c>
      <c r="M22" s="11">
        <f>[18]Abril!$J$16</f>
        <v>18</v>
      </c>
      <c r="N22" s="11">
        <f>[18]Abril!$J$17</f>
        <v>22.32</v>
      </c>
      <c r="O22" s="11">
        <f>[18]Abril!$J$18</f>
        <v>18.36</v>
      </c>
      <c r="P22" s="11">
        <f>[18]Abril!$J$19</f>
        <v>16.920000000000002</v>
      </c>
      <c r="Q22" s="11">
        <f>[18]Abril!$J$20</f>
        <v>17.64</v>
      </c>
      <c r="R22" s="11">
        <f>[18]Abril!$J$21</f>
        <v>12.96</v>
      </c>
      <c r="S22" s="11">
        <f>[18]Abril!$J$22</f>
        <v>20.88</v>
      </c>
      <c r="T22" s="11">
        <f>[18]Abril!$J$23</f>
        <v>22.32</v>
      </c>
      <c r="U22" s="11">
        <f>[18]Abril!$J$24</f>
        <v>21.6</v>
      </c>
      <c r="V22" s="11">
        <f>[18]Abril!$J$25</f>
        <v>23.400000000000002</v>
      </c>
      <c r="W22" s="11">
        <f>[18]Abril!$J$26</f>
        <v>43.56</v>
      </c>
      <c r="X22" s="11">
        <f>[18]Abril!$J$27</f>
        <v>15.120000000000001</v>
      </c>
      <c r="Y22" s="11">
        <f>[18]Abril!$J$28</f>
        <v>19.8</v>
      </c>
      <c r="Z22" s="11">
        <f>[18]Abril!$J$29</f>
        <v>24.840000000000003</v>
      </c>
      <c r="AA22" s="11">
        <f>[18]Abril!$J$30</f>
        <v>16.559999999999999</v>
      </c>
      <c r="AB22" s="11">
        <f>[18]Abril!$J$31</f>
        <v>24.48</v>
      </c>
      <c r="AC22" s="11">
        <f>[18]Abril!$J$32</f>
        <v>27.36</v>
      </c>
      <c r="AD22" s="11">
        <f>[18]Abril!$J$33</f>
        <v>14.4</v>
      </c>
      <c r="AE22" s="11">
        <f>[18]Abril!$J$34</f>
        <v>32.76</v>
      </c>
      <c r="AF22" s="15">
        <f t="shared" si="1"/>
        <v>43.56</v>
      </c>
      <c r="AG22" s="123">
        <f t="shared" si="2"/>
        <v>23.916</v>
      </c>
    </row>
    <row r="23" spans="1:37" x14ac:dyDescent="0.2">
      <c r="A23" s="58" t="s">
        <v>7</v>
      </c>
      <c r="B23" s="11">
        <f>[19]Abril!$J$5</f>
        <v>25.92</v>
      </c>
      <c r="C23" s="11">
        <f>[19]Abril!$J$6</f>
        <v>28.08</v>
      </c>
      <c r="D23" s="11">
        <f>[19]Abril!$J$7</f>
        <v>20.16</v>
      </c>
      <c r="E23" s="11">
        <f>[19]Abril!$J$8</f>
        <v>34.56</v>
      </c>
      <c r="F23" s="11">
        <f>[19]Abril!$J$9</f>
        <v>46.080000000000005</v>
      </c>
      <c r="G23" s="11">
        <f>[19]Abril!$J$10</f>
        <v>29.52</v>
      </c>
      <c r="H23" s="11">
        <f>[19]Abril!$J$11</f>
        <v>25.2</v>
      </c>
      <c r="I23" s="11">
        <f>[19]Abril!$J$12</f>
        <v>29.880000000000003</v>
      </c>
      <c r="J23" s="11">
        <f>[19]Abril!$J$13</f>
        <v>25.92</v>
      </c>
      <c r="K23" s="11">
        <f>[19]Abril!$J$14</f>
        <v>32.76</v>
      </c>
      <c r="L23" s="11">
        <f>[19]Abril!$J$15</f>
        <v>24.840000000000003</v>
      </c>
      <c r="M23" s="11">
        <f>[19]Abril!$J$16</f>
        <v>21.240000000000002</v>
      </c>
      <c r="N23" s="11">
        <f>[19]Abril!$J$17</f>
        <v>18</v>
      </c>
      <c r="O23" s="11">
        <f>[19]Abril!$J$18</f>
        <v>23.040000000000003</v>
      </c>
      <c r="P23" s="11">
        <f>[19]Abril!$J$19</f>
        <v>19.079999999999998</v>
      </c>
      <c r="Q23" s="11">
        <f>[19]Abril!$J$20</f>
        <v>21.6</v>
      </c>
      <c r="R23" s="11">
        <f>[19]Abril!$J$21</f>
        <v>18</v>
      </c>
      <c r="S23" s="11">
        <f>[19]Abril!$J$22</f>
        <v>23.040000000000003</v>
      </c>
      <c r="T23" s="11">
        <f>[19]Abril!$J$23</f>
        <v>25.56</v>
      </c>
      <c r="U23" s="11">
        <f>[19]Abril!$J$24</f>
        <v>29.16</v>
      </c>
      <c r="V23" s="11">
        <f>[19]Abril!$J$25</f>
        <v>42.12</v>
      </c>
      <c r="W23" s="11">
        <f>[19]Abril!$J$26</f>
        <v>32.4</v>
      </c>
      <c r="X23" s="11">
        <f>[19]Abril!$J$27</f>
        <v>20.52</v>
      </c>
      <c r="Y23" s="11">
        <f>[19]Abril!$J$28</f>
        <v>20.52</v>
      </c>
      <c r="Z23" s="11">
        <f>[19]Abril!$J$29</f>
        <v>26.28</v>
      </c>
      <c r="AA23" s="11">
        <f>[19]Abril!$J$30</f>
        <v>28.8</v>
      </c>
      <c r="AB23" s="11">
        <f>[19]Abril!$J$31</f>
        <v>33.480000000000004</v>
      </c>
      <c r="AC23" s="11">
        <f>[19]Abril!$J$32</f>
        <v>32.4</v>
      </c>
      <c r="AD23" s="11">
        <f>[19]Abril!$J$33</f>
        <v>16.559999999999999</v>
      </c>
      <c r="AE23" s="11">
        <f>[19]Abril!$J$34</f>
        <v>31.319999999999997</v>
      </c>
      <c r="AF23" s="15">
        <f t="shared" si="1"/>
        <v>46.080000000000005</v>
      </c>
      <c r="AG23" s="123">
        <f t="shared" si="2"/>
        <v>26.867999999999995</v>
      </c>
      <c r="AJ23" t="s">
        <v>47</v>
      </c>
      <c r="AK23" t="s">
        <v>47</v>
      </c>
    </row>
    <row r="24" spans="1:37" x14ac:dyDescent="0.2">
      <c r="A24" s="58" t="s">
        <v>169</v>
      </c>
      <c r="B24" s="11" t="str">
        <f>[20]Abril!$J$5</f>
        <v>*</v>
      </c>
      <c r="C24" s="11" t="str">
        <f>[20]Abril!$J$6</f>
        <v>*</v>
      </c>
      <c r="D24" s="11" t="str">
        <f>[20]Abril!$J$7</f>
        <v>*</v>
      </c>
      <c r="E24" s="11" t="str">
        <f>[20]Abril!$J$8</f>
        <v>*</v>
      </c>
      <c r="F24" s="11" t="str">
        <f>[20]Abril!$J$9</f>
        <v>*</v>
      </c>
      <c r="G24" s="11" t="str">
        <f>[20]Abril!$J$10</f>
        <v>*</v>
      </c>
      <c r="H24" s="11" t="str">
        <f>[20]Abril!$J$11</f>
        <v>*</v>
      </c>
      <c r="I24" s="11" t="str">
        <f>[20]Abril!$J$12</f>
        <v>*</v>
      </c>
      <c r="J24" s="11" t="str">
        <f>[20]Abril!$J$13</f>
        <v>*</v>
      </c>
      <c r="K24" s="11" t="str">
        <f>[20]Abril!$J$14</f>
        <v>*</v>
      </c>
      <c r="L24" s="11" t="str">
        <f>[20]Abril!$J$15</f>
        <v>*</v>
      </c>
      <c r="M24" s="11" t="str">
        <f>[20]Abril!$J$16</f>
        <v>*</v>
      </c>
      <c r="N24" s="11" t="str">
        <f>[20]Abril!$J$17</f>
        <v>*</v>
      </c>
      <c r="O24" s="11" t="str">
        <f>[20]Abril!$J$18</f>
        <v>*</v>
      </c>
      <c r="P24" s="11" t="str">
        <f>[20]Abril!$J$19</f>
        <v>*</v>
      </c>
      <c r="Q24" s="11" t="str">
        <f>[20]Abril!$J$20</f>
        <v>*</v>
      </c>
      <c r="R24" s="11" t="str">
        <f>[20]Abril!$J$21</f>
        <v>*</v>
      </c>
      <c r="S24" s="11" t="str">
        <f>[20]Abril!$J$22</f>
        <v>*</v>
      </c>
      <c r="T24" s="11" t="str">
        <f>[20]Abril!$J$23</f>
        <v>*</v>
      </c>
      <c r="U24" s="11" t="str">
        <f>[20]Abril!$J$24</f>
        <v>*</v>
      </c>
      <c r="V24" s="11" t="str">
        <f>[20]Abril!$J$25</f>
        <v>*</v>
      </c>
      <c r="W24" s="11" t="str">
        <f>[20]Abril!$J$26</f>
        <v>*</v>
      </c>
      <c r="X24" s="11" t="str">
        <f>[20]Abril!$J$27</f>
        <v>*</v>
      </c>
      <c r="Y24" s="11" t="str">
        <f>[20]Abril!$J$28</f>
        <v>*</v>
      </c>
      <c r="Z24" s="11" t="str">
        <f>[20]Abril!$J$29</f>
        <v>*</v>
      </c>
      <c r="AA24" s="11" t="str">
        <f>[20]Abril!$J$30</f>
        <v>*</v>
      </c>
      <c r="AB24" s="11" t="str">
        <f>[20]Abril!$J$31</f>
        <v>*</v>
      </c>
      <c r="AC24" s="11" t="str">
        <f>[20]Abril!$J$32</f>
        <v>*</v>
      </c>
      <c r="AD24" s="11" t="str">
        <f>[20]Abril!$J$33</f>
        <v>*</v>
      </c>
      <c r="AE24" s="11" t="str">
        <f>[20]Abril!$J$34</f>
        <v>*</v>
      </c>
      <c r="AF24" s="15" t="s">
        <v>226</v>
      </c>
      <c r="AG24" s="115" t="s">
        <v>226</v>
      </c>
      <c r="AK24" t="s">
        <v>47</v>
      </c>
    </row>
    <row r="25" spans="1:37" x14ac:dyDescent="0.2">
      <c r="A25" s="58" t="s">
        <v>170</v>
      </c>
      <c r="B25" s="11">
        <f>[21]Abril!$J$5</f>
        <v>28.44</v>
      </c>
      <c r="C25" s="11">
        <f>[21]Abril!$J$6</f>
        <v>28.08</v>
      </c>
      <c r="D25" s="11">
        <f>[21]Abril!$J$7</f>
        <v>29.16</v>
      </c>
      <c r="E25" s="11">
        <f>[21]Abril!$J$8</f>
        <v>53.64</v>
      </c>
      <c r="F25" s="11">
        <f>[21]Abril!$J$9</f>
        <v>30.96</v>
      </c>
      <c r="G25" s="11">
        <f>[21]Abril!$J$10</f>
        <v>34.56</v>
      </c>
      <c r="H25" s="11">
        <f>[21]Abril!$J$11</f>
        <v>24.12</v>
      </c>
      <c r="I25" s="11">
        <f>[21]Abril!$J$12</f>
        <v>28.8</v>
      </c>
      <c r="J25" s="11">
        <f>[21]Abril!$J$13</f>
        <v>30.240000000000002</v>
      </c>
      <c r="K25" s="11">
        <f>[21]Abril!$J$14</f>
        <v>48.24</v>
      </c>
      <c r="L25" s="11">
        <f>[21]Abril!$J$15</f>
        <v>31.319999999999997</v>
      </c>
      <c r="M25" s="11">
        <f>[21]Abril!$J$16</f>
        <v>23.400000000000002</v>
      </c>
      <c r="N25" s="11">
        <f>[21]Abril!$J$17</f>
        <v>35.64</v>
      </c>
      <c r="O25" s="11">
        <f>[21]Abril!$J$18</f>
        <v>30.6</v>
      </c>
      <c r="P25" s="11">
        <f>[21]Abril!$J$19</f>
        <v>31.319999999999997</v>
      </c>
      <c r="Q25" s="11">
        <f>[21]Abril!$J$20</f>
        <v>36.72</v>
      </c>
      <c r="R25" s="11">
        <f>[21]Abril!$J$21</f>
        <v>24.48</v>
      </c>
      <c r="S25" s="11">
        <f>[21]Abril!$J$22</f>
        <v>19.079999999999998</v>
      </c>
      <c r="T25" s="11">
        <f>[21]Abril!$J$23</f>
        <v>37.080000000000005</v>
      </c>
      <c r="U25" s="11">
        <f>[21]Abril!$J$24</f>
        <v>33.840000000000003</v>
      </c>
      <c r="V25" s="11">
        <f>[21]Abril!$J$25</f>
        <v>47.88</v>
      </c>
      <c r="W25" s="11">
        <f>[21]Abril!$J$26</f>
        <v>33.840000000000003</v>
      </c>
      <c r="X25" s="11">
        <f>[21]Abril!$J$27</f>
        <v>22.32</v>
      </c>
      <c r="Y25" s="11">
        <f>[21]Abril!$J$28</f>
        <v>30.240000000000002</v>
      </c>
      <c r="Z25" s="11">
        <f>[21]Abril!$J$29</f>
        <v>32.4</v>
      </c>
      <c r="AA25" s="11">
        <f>[21]Abril!$J$30</f>
        <v>35.64</v>
      </c>
      <c r="AB25" s="11">
        <f>[21]Abril!$J$31</f>
        <v>38.159999999999997</v>
      </c>
      <c r="AC25" s="11">
        <f>[21]Abril!$J$32</f>
        <v>28.8</v>
      </c>
      <c r="AD25" s="11">
        <f>[21]Abril!$J$33</f>
        <v>18.720000000000002</v>
      </c>
      <c r="AE25" s="11">
        <f>[21]Abril!$J$34</f>
        <v>34.200000000000003</v>
      </c>
      <c r="AF25" s="15">
        <f t="shared" ref="AF25:AF26" si="3">MAX(B25:AE25)</f>
        <v>53.64</v>
      </c>
      <c r="AG25" s="123">
        <f t="shared" ref="AG25:AG26" si="4">AVERAGE(B25:AE25)</f>
        <v>32.064000000000007</v>
      </c>
      <c r="AH25" s="12" t="s">
        <v>47</v>
      </c>
      <c r="AJ25" t="s">
        <v>47</v>
      </c>
    </row>
    <row r="26" spans="1:37" x14ac:dyDescent="0.2">
      <c r="A26" s="58" t="s">
        <v>171</v>
      </c>
      <c r="B26" s="11">
        <f>[22]Abril!$J$5</f>
        <v>22.68</v>
      </c>
      <c r="C26" s="11">
        <f>[22]Abril!$J$6</f>
        <v>34.56</v>
      </c>
      <c r="D26" s="11">
        <f>[22]Abril!$J$7</f>
        <v>21.240000000000002</v>
      </c>
      <c r="E26" s="11">
        <f>[22]Abril!$J$8</f>
        <v>41.04</v>
      </c>
      <c r="F26" s="11">
        <f>[22]Abril!$J$9</f>
        <v>47.16</v>
      </c>
      <c r="G26" s="11">
        <f>[22]Abril!$J$10</f>
        <v>24.840000000000003</v>
      </c>
      <c r="H26" s="11">
        <f>[22]Abril!$J$11</f>
        <v>30.240000000000002</v>
      </c>
      <c r="I26" s="11">
        <f>[22]Abril!$J$12</f>
        <v>20.88</v>
      </c>
      <c r="J26" s="11">
        <f>[22]Abril!$J$13</f>
        <v>21.240000000000002</v>
      </c>
      <c r="K26" s="11">
        <f>[22]Abril!$J$14</f>
        <v>28.8</v>
      </c>
      <c r="L26" s="11">
        <f>[22]Abril!$J$15</f>
        <v>23.759999999999998</v>
      </c>
      <c r="M26" s="11">
        <f>[22]Abril!$J$16</f>
        <v>27</v>
      </c>
      <c r="N26" s="11">
        <f>[22]Abril!$J$17</f>
        <v>19.440000000000001</v>
      </c>
      <c r="O26" s="11">
        <f>[22]Abril!$J$18</f>
        <v>26.28</v>
      </c>
      <c r="P26" s="11">
        <f>[22]Abril!$J$19</f>
        <v>21.6</v>
      </c>
      <c r="Q26" s="11">
        <f>[22]Abril!$J$20</f>
        <v>19.079999999999998</v>
      </c>
      <c r="R26" s="11">
        <f>[22]Abril!$J$21</f>
        <v>17.64</v>
      </c>
      <c r="S26" s="11">
        <f>[22]Abril!$J$22</f>
        <v>19.8</v>
      </c>
      <c r="T26" s="11">
        <f>[22]Abril!$J$23</f>
        <v>22.32</v>
      </c>
      <c r="U26" s="11">
        <f>[22]Abril!$J$24</f>
        <v>33.840000000000003</v>
      </c>
      <c r="V26" s="11">
        <f>[22]Abril!$J$25</f>
        <v>43.2</v>
      </c>
      <c r="W26" s="11">
        <f>[22]Abril!$J$26</f>
        <v>29.52</v>
      </c>
      <c r="X26" s="11">
        <f>[22]Abril!$J$27</f>
        <v>24.12</v>
      </c>
      <c r="Y26" s="11">
        <f>[22]Abril!$J$28</f>
        <v>21.240000000000002</v>
      </c>
      <c r="Z26" s="11">
        <f>[22]Abril!$J$29</f>
        <v>39.6</v>
      </c>
      <c r="AA26" s="11">
        <f>[22]Abril!$J$30</f>
        <v>30.96</v>
      </c>
      <c r="AB26" s="11">
        <f>[22]Abril!$J$31</f>
        <v>27</v>
      </c>
      <c r="AC26" s="11">
        <f>[22]Abril!$J$32</f>
        <v>28.44</v>
      </c>
      <c r="AD26" s="11">
        <f>[22]Abril!$J$33</f>
        <v>31.680000000000003</v>
      </c>
      <c r="AE26" s="11">
        <f>[22]Abril!$J$34</f>
        <v>46.080000000000005</v>
      </c>
      <c r="AF26" s="15">
        <f t="shared" si="3"/>
        <v>47.16</v>
      </c>
      <c r="AG26" s="123">
        <f t="shared" si="4"/>
        <v>28.176000000000002</v>
      </c>
      <c r="AJ26" t="s">
        <v>47</v>
      </c>
    </row>
    <row r="27" spans="1:37" x14ac:dyDescent="0.2">
      <c r="A27" s="58" t="s">
        <v>8</v>
      </c>
      <c r="B27" s="11">
        <f>[23]Abril!$J$5</f>
        <v>23.040000000000003</v>
      </c>
      <c r="C27" s="11">
        <f>[23]Abril!$J$6</f>
        <v>19.440000000000001</v>
      </c>
      <c r="D27" s="11">
        <f>[23]Abril!$J$7</f>
        <v>24.840000000000003</v>
      </c>
      <c r="E27" s="11">
        <f>[23]Abril!$J$8</f>
        <v>42.12</v>
      </c>
      <c r="F27" s="11">
        <f>[23]Abril!$J$9</f>
        <v>47.16</v>
      </c>
      <c r="G27" s="11">
        <f>[23]Abril!$J$10</f>
        <v>29.52</v>
      </c>
      <c r="H27" s="11">
        <f>[23]Abril!$J$11</f>
        <v>24.48</v>
      </c>
      <c r="I27" s="11">
        <f>[23]Abril!$J$12</f>
        <v>23.040000000000003</v>
      </c>
      <c r="J27" s="11">
        <f>[23]Abril!$J$13</f>
        <v>26.64</v>
      </c>
      <c r="K27" s="11">
        <f>[23]Abril!$J$14</f>
        <v>33.840000000000003</v>
      </c>
      <c r="L27" s="11">
        <f>[23]Abril!$J$15</f>
        <v>27.720000000000002</v>
      </c>
      <c r="M27" s="11">
        <f>[23]Abril!$J$16</f>
        <v>22.32</v>
      </c>
      <c r="N27" s="11">
        <f>[23]Abril!$J$17</f>
        <v>24.840000000000003</v>
      </c>
      <c r="O27" s="11">
        <f>[23]Abril!$J$18</f>
        <v>32.04</v>
      </c>
      <c r="P27" s="11">
        <f>[23]Abril!$J$19</f>
        <v>27.36</v>
      </c>
      <c r="Q27" s="11">
        <f>[23]Abril!$J$20</f>
        <v>46.080000000000005</v>
      </c>
      <c r="R27" s="11">
        <f>[23]Abril!$J$21</f>
        <v>20.52</v>
      </c>
      <c r="S27" s="11">
        <f>[23]Abril!$J$22</f>
        <v>13.32</v>
      </c>
      <c r="T27" s="11" t="str">
        <f>[23]Abril!$J$23</f>
        <v>*</v>
      </c>
      <c r="U27" s="11" t="str">
        <f>[23]Abril!$J$24</f>
        <v>*</v>
      </c>
      <c r="V27" s="11" t="str">
        <f>[23]Abril!$J$25</f>
        <v>*</v>
      </c>
      <c r="W27" s="11" t="str">
        <f>[23]Abril!$J$26</f>
        <v>*</v>
      </c>
      <c r="X27" s="11" t="str">
        <f>[23]Abril!$J$27</f>
        <v>*</v>
      </c>
      <c r="Y27" s="11" t="str">
        <f>[23]Abril!$J$28</f>
        <v>*</v>
      </c>
      <c r="Z27" s="11" t="str">
        <f>[23]Abril!$J$29</f>
        <v>*</v>
      </c>
      <c r="AA27" s="11" t="str">
        <f>[23]Abril!$J$30</f>
        <v>*</v>
      </c>
      <c r="AB27" s="11" t="str">
        <f>[23]Abril!$J$31</f>
        <v>*</v>
      </c>
      <c r="AC27" s="11" t="str">
        <f>[23]Abril!$J$32</f>
        <v>*</v>
      </c>
      <c r="AD27" s="11" t="str">
        <f>[23]Abril!$J$33</f>
        <v>*</v>
      </c>
      <c r="AE27" s="11" t="str">
        <f>[23]Abril!$J$34</f>
        <v>*</v>
      </c>
      <c r="AF27" s="15">
        <f t="shared" si="1"/>
        <v>47.16</v>
      </c>
      <c r="AG27" s="123">
        <f t="shared" si="2"/>
        <v>28.24</v>
      </c>
      <c r="AJ27" t="s">
        <v>47</v>
      </c>
    </row>
    <row r="28" spans="1:37" x14ac:dyDescent="0.2">
      <c r="A28" s="58" t="s">
        <v>9</v>
      </c>
      <c r="B28" s="11">
        <f>[24]Abril!$J$5</f>
        <v>28.08</v>
      </c>
      <c r="C28" s="11">
        <f>[24]Abril!$J$6</f>
        <v>25.56</v>
      </c>
      <c r="D28" s="11">
        <f>[24]Abril!$J$7</f>
        <v>39.6</v>
      </c>
      <c r="E28" s="11">
        <f>[24]Abril!$J$8</f>
        <v>34.200000000000003</v>
      </c>
      <c r="F28" s="11">
        <f>[24]Abril!$J$9</f>
        <v>74.88000000000001</v>
      </c>
      <c r="G28" s="11">
        <f>[24]Abril!$J$10</f>
        <v>27.720000000000002</v>
      </c>
      <c r="H28" s="11">
        <f>[24]Abril!$J$11</f>
        <v>28.08</v>
      </c>
      <c r="I28" s="11">
        <f>[24]Abril!$J$12</f>
        <v>28.44</v>
      </c>
      <c r="J28" s="11">
        <f>[24]Abril!$J$13</f>
        <v>22.68</v>
      </c>
      <c r="K28" s="11">
        <f>[24]Abril!$J$14</f>
        <v>30.240000000000002</v>
      </c>
      <c r="L28" s="11">
        <f>[24]Abril!$J$15</f>
        <v>24.48</v>
      </c>
      <c r="M28" s="11">
        <f>[24]Abril!$J$16</f>
        <v>21.96</v>
      </c>
      <c r="N28" s="11">
        <f>[24]Abril!$J$17</f>
        <v>27</v>
      </c>
      <c r="O28" s="11">
        <f>[24]Abril!$J$18</f>
        <v>20.52</v>
      </c>
      <c r="P28" s="11">
        <f>[24]Abril!$J$19</f>
        <v>20.88</v>
      </c>
      <c r="Q28" s="11">
        <f>[24]Abril!$J$20</f>
        <v>29.16</v>
      </c>
      <c r="R28" s="11">
        <f>[24]Abril!$J$21</f>
        <v>23.040000000000003</v>
      </c>
      <c r="S28" s="11">
        <f>[24]Abril!$J$22</f>
        <v>18</v>
      </c>
      <c r="T28" s="11">
        <f>[24]Abril!$J$23</f>
        <v>20.52</v>
      </c>
      <c r="U28" s="11">
        <f>[24]Abril!$J$24</f>
        <v>33.480000000000004</v>
      </c>
      <c r="V28" s="11">
        <f>[24]Abril!$J$25</f>
        <v>52.2</v>
      </c>
      <c r="W28" s="11">
        <f>[24]Abril!$J$26</f>
        <v>31.680000000000003</v>
      </c>
      <c r="X28" s="11">
        <f>[24]Abril!$J$27</f>
        <v>18.720000000000002</v>
      </c>
      <c r="Y28" s="11">
        <f>[24]Abril!$J$28</f>
        <v>25.92</v>
      </c>
      <c r="Z28" s="11">
        <f>[24]Abril!$J$29</f>
        <v>25.2</v>
      </c>
      <c r="AA28" s="11">
        <f>[24]Abril!$J$30</f>
        <v>21.240000000000002</v>
      </c>
      <c r="AB28" s="11">
        <f>[24]Abril!$J$31</f>
        <v>55.440000000000005</v>
      </c>
      <c r="AC28" s="11">
        <f>[24]Abril!$J$32</f>
        <v>31.680000000000003</v>
      </c>
      <c r="AD28" s="11">
        <f>[24]Abril!$J$33</f>
        <v>25.92</v>
      </c>
      <c r="AE28" s="11">
        <f>[24]Abril!$J$34</f>
        <v>24.48</v>
      </c>
      <c r="AF28" s="15">
        <f t="shared" si="1"/>
        <v>74.88000000000001</v>
      </c>
      <c r="AG28" s="123">
        <f t="shared" si="2"/>
        <v>29.7</v>
      </c>
      <c r="AJ28" t="s">
        <v>47</v>
      </c>
    </row>
    <row r="29" spans="1:37" x14ac:dyDescent="0.2">
      <c r="A29" s="58" t="s">
        <v>42</v>
      </c>
      <c r="B29" s="11">
        <f>[25]Abril!$J$5</f>
        <v>21.6</v>
      </c>
      <c r="C29" s="11">
        <f>[25]Abril!$J$6</f>
        <v>27.36</v>
      </c>
      <c r="D29" s="11">
        <f>[25]Abril!$J$7</f>
        <v>25.2</v>
      </c>
      <c r="E29" s="11">
        <f>[25]Abril!$J$8</f>
        <v>32.04</v>
      </c>
      <c r="F29" s="11">
        <f>[25]Abril!$J$9</f>
        <v>34.200000000000003</v>
      </c>
      <c r="G29" s="11">
        <f>[25]Abril!$J$10</f>
        <v>33.480000000000004</v>
      </c>
      <c r="H29" s="11">
        <f>[25]Abril!$J$11</f>
        <v>28.8</v>
      </c>
      <c r="I29" s="11">
        <f>[25]Abril!$J$12</f>
        <v>21.240000000000002</v>
      </c>
      <c r="J29" s="11">
        <f>[25]Abril!$J$13</f>
        <v>15.120000000000001</v>
      </c>
      <c r="K29" s="11">
        <f>[25]Abril!$J$14</f>
        <v>24.12</v>
      </c>
      <c r="L29" s="11">
        <f>[25]Abril!$J$15</f>
        <v>18.720000000000002</v>
      </c>
      <c r="M29" s="11">
        <f>[25]Abril!$J$16</f>
        <v>20.16</v>
      </c>
      <c r="N29" s="11">
        <f>[25]Abril!$J$17</f>
        <v>24.12</v>
      </c>
      <c r="O29" s="11">
        <f>[25]Abril!$J$18</f>
        <v>19.079999999999998</v>
      </c>
      <c r="P29" s="11">
        <f>[25]Abril!$J$19</f>
        <v>23.040000000000003</v>
      </c>
      <c r="Q29" s="11">
        <f>[25]Abril!$J$20</f>
        <v>26.64</v>
      </c>
      <c r="R29" s="11">
        <f>[25]Abril!$J$21</f>
        <v>16.920000000000002</v>
      </c>
      <c r="S29" s="11">
        <f>[25]Abril!$J$22</f>
        <v>20.16</v>
      </c>
      <c r="T29" s="11">
        <f>[25]Abril!$J$23</f>
        <v>20.88</v>
      </c>
      <c r="U29" s="11">
        <f>[25]Abril!$J$24</f>
        <v>25.92</v>
      </c>
      <c r="V29" s="11">
        <f>[25]Abril!$J$25</f>
        <v>27</v>
      </c>
      <c r="W29" s="11">
        <f>[25]Abril!$J$26</f>
        <v>50.04</v>
      </c>
      <c r="X29" s="11">
        <f>[25]Abril!$J$27</f>
        <v>19.8</v>
      </c>
      <c r="Y29" s="11">
        <f>[25]Abril!$J$28</f>
        <v>20.16</v>
      </c>
      <c r="Z29" s="11">
        <f>[25]Abril!$J$29</f>
        <v>25.56</v>
      </c>
      <c r="AA29" s="11">
        <f>[25]Abril!$J$30</f>
        <v>23.400000000000002</v>
      </c>
      <c r="AB29" s="11">
        <f>[25]Abril!$J$31</f>
        <v>25.56</v>
      </c>
      <c r="AC29" s="11">
        <f>[25]Abril!$J$32</f>
        <v>23.040000000000003</v>
      </c>
      <c r="AD29" s="11">
        <f>[25]Abril!$J$33</f>
        <v>15.840000000000002</v>
      </c>
      <c r="AE29" s="11">
        <f>[25]Abril!$J$34</f>
        <v>54</v>
      </c>
      <c r="AF29" s="15">
        <f t="shared" si="1"/>
        <v>54</v>
      </c>
      <c r="AG29" s="123">
        <f t="shared" si="2"/>
        <v>25.439999999999998</v>
      </c>
      <c r="AJ29" t="s">
        <v>47</v>
      </c>
    </row>
    <row r="30" spans="1:37" x14ac:dyDescent="0.2">
      <c r="A30" s="58" t="s">
        <v>10</v>
      </c>
      <c r="B30" s="11">
        <f>[26]Abril!$J$5</f>
        <v>17.64</v>
      </c>
      <c r="C30" s="11">
        <f>[26]Abril!$J$6</f>
        <v>24.12</v>
      </c>
      <c r="D30" s="11">
        <f>[26]Abril!$J$7</f>
        <v>18.720000000000002</v>
      </c>
      <c r="E30" s="11">
        <f>[26]Abril!$J$8</f>
        <v>31.319999999999997</v>
      </c>
      <c r="F30" s="11">
        <f>[26]Abril!$J$9</f>
        <v>40.680000000000007</v>
      </c>
      <c r="G30" s="11">
        <f>[26]Abril!$J$10</f>
        <v>23.400000000000002</v>
      </c>
      <c r="H30" s="11">
        <f>[26]Abril!$J$11</f>
        <v>20.52</v>
      </c>
      <c r="I30" s="11">
        <f>[26]Abril!$J$12</f>
        <v>22.32</v>
      </c>
      <c r="J30" s="11">
        <f>[26]Abril!$J$13</f>
        <v>24.840000000000003</v>
      </c>
      <c r="K30" s="11">
        <f>[26]Abril!$J$14</f>
        <v>34.92</v>
      </c>
      <c r="L30" s="11">
        <f>[26]Abril!$J$15</f>
        <v>22.68</v>
      </c>
      <c r="M30" s="11">
        <f>[26]Abril!$J$16</f>
        <v>21.240000000000002</v>
      </c>
      <c r="N30" s="11">
        <f>[26]Abril!$J$17</f>
        <v>20.52</v>
      </c>
      <c r="O30" s="11">
        <f>[26]Abril!$J$18</f>
        <v>16.2</v>
      </c>
      <c r="P30" s="11">
        <f>[26]Abril!$J$19</f>
        <v>21.96</v>
      </c>
      <c r="Q30" s="11">
        <f>[26]Abril!$J$20</f>
        <v>35.64</v>
      </c>
      <c r="R30" s="11">
        <f>[26]Abril!$J$21</f>
        <v>14.76</v>
      </c>
      <c r="S30" s="11">
        <f>[26]Abril!$J$22</f>
        <v>15.120000000000001</v>
      </c>
      <c r="T30" s="11">
        <f>[26]Abril!$J$23</f>
        <v>25.92</v>
      </c>
      <c r="U30" s="11">
        <f>[26]Abril!$J$24</f>
        <v>53.64</v>
      </c>
      <c r="V30" s="11">
        <f>[26]Abril!$J$25</f>
        <v>53.64</v>
      </c>
      <c r="W30" s="11">
        <f>[26]Abril!$J$26</f>
        <v>29.16</v>
      </c>
      <c r="X30" s="11">
        <f>[26]Abril!$J$27</f>
        <v>19.079999999999998</v>
      </c>
      <c r="Y30" s="11">
        <f>[26]Abril!$J$28</f>
        <v>22.32</v>
      </c>
      <c r="Z30" s="11">
        <f>[26]Abril!$J$29</f>
        <v>26.28</v>
      </c>
      <c r="AA30" s="11">
        <f>[26]Abril!$J$30</f>
        <v>23.400000000000002</v>
      </c>
      <c r="AB30" s="11">
        <f>[26]Abril!$J$31</f>
        <v>64.08</v>
      </c>
      <c r="AC30" s="11">
        <f>[26]Abril!$J$32</f>
        <v>24.12</v>
      </c>
      <c r="AD30" s="11">
        <f>[26]Abril!$J$33</f>
        <v>13.68</v>
      </c>
      <c r="AE30" s="11">
        <f>[26]Abril!$J$34</f>
        <v>24.48</v>
      </c>
      <c r="AF30" s="15">
        <f t="shared" si="1"/>
        <v>64.08</v>
      </c>
      <c r="AG30" s="123">
        <f t="shared" si="2"/>
        <v>26.88</v>
      </c>
      <c r="AJ30" t="s">
        <v>47</v>
      </c>
    </row>
    <row r="31" spans="1:37" x14ac:dyDescent="0.2">
      <c r="A31" s="58" t="s">
        <v>172</v>
      </c>
      <c r="B31" s="11">
        <f>[27]Abril!$J$5</f>
        <v>25.56</v>
      </c>
      <c r="C31" s="11">
        <f>[27]Abril!$J$6</f>
        <v>29.16</v>
      </c>
      <c r="D31" s="11">
        <f>[27]Abril!$J$7</f>
        <v>42.84</v>
      </c>
      <c r="E31" s="11">
        <f>[27]Abril!$J$8</f>
        <v>37.800000000000004</v>
      </c>
      <c r="F31" s="11">
        <f>[27]Abril!$J$9</f>
        <v>54.36</v>
      </c>
      <c r="G31" s="11">
        <f>[27]Abril!$J$10</f>
        <v>40.680000000000007</v>
      </c>
      <c r="H31" s="11">
        <f>[27]Abril!$J$11</f>
        <v>31.680000000000003</v>
      </c>
      <c r="I31" s="11">
        <f>[27]Abril!$J$12</f>
        <v>26.28</v>
      </c>
      <c r="J31" s="11">
        <f>[27]Abril!$J$13</f>
        <v>25.56</v>
      </c>
      <c r="K31" s="11">
        <f>[27]Abril!$J$14</f>
        <v>33.480000000000004</v>
      </c>
      <c r="L31" s="11">
        <f>[27]Abril!$J$15</f>
        <v>27.36</v>
      </c>
      <c r="M31" s="11">
        <f>[27]Abril!$J$16</f>
        <v>23.400000000000002</v>
      </c>
      <c r="N31" s="11">
        <f>[27]Abril!$J$17</f>
        <v>20.52</v>
      </c>
      <c r="O31" s="11">
        <f>[27]Abril!$J$18</f>
        <v>21.240000000000002</v>
      </c>
      <c r="P31" s="11">
        <f>[27]Abril!$J$19</f>
        <v>21.6</v>
      </c>
      <c r="Q31" s="11">
        <f>[27]Abril!$J$20</f>
        <v>32.4</v>
      </c>
      <c r="R31" s="11">
        <f>[27]Abril!$J$21</f>
        <v>26.64</v>
      </c>
      <c r="S31" s="11">
        <f>[27]Abril!$J$22</f>
        <v>20.52</v>
      </c>
      <c r="T31" s="11">
        <f>[27]Abril!$J$23</f>
        <v>31.319999999999997</v>
      </c>
      <c r="U31" s="11">
        <f>[27]Abril!$J$24</f>
        <v>36.36</v>
      </c>
      <c r="V31" s="11">
        <f>[27]Abril!$J$25</f>
        <v>54.36</v>
      </c>
      <c r="W31" s="11">
        <f>[27]Abril!$J$26</f>
        <v>48.24</v>
      </c>
      <c r="X31" s="11">
        <f>[27]Abril!$J$27</f>
        <v>26.28</v>
      </c>
      <c r="Y31" s="11">
        <f>[27]Abril!$J$28</f>
        <v>22.68</v>
      </c>
      <c r="Z31" s="11">
        <f>[27]Abril!$J$29</f>
        <v>56.519999999999996</v>
      </c>
      <c r="AA31" s="11">
        <f>[27]Abril!$J$30</f>
        <v>28.44</v>
      </c>
      <c r="AB31" s="11">
        <f>[27]Abril!$J$31</f>
        <v>31.319999999999997</v>
      </c>
      <c r="AC31" s="11">
        <f>[27]Abril!$J$32</f>
        <v>137.16</v>
      </c>
      <c r="AD31" s="11">
        <f>[27]Abril!$J$33</f>
        <v>18.720000000000002</v>
      </c>
      <c r="AE31" s="11">
        <f>[27]Abril!$J$34</f>
        <v>86.4</v>
      </c>
      <c r="AF31" s="15">
        <f>MAX(B31:AE31)</f>
        <v>137.16</v>
      </c>
      <c r="AG31" s="123">
        <f>AVERAGE(B31:AE31)</f>
        <v>37.296000000000006</v>
      </c>
      <c r="AH31" s="12" t="s">
        <v>47</v>
      </c>
      <c r="AJ31" t="s">
        <v>47</v>
      </c>
    </row>
    <row r="32" spans="1:37" x14ac:dyDescent="0.2">
      <c r="A32" s="58" t="s">
        <v>11</v>
      </c>
      <c r="B32" s="11">
        <f>[28]Abril!$J$5</f>
        <v>21.6</v>
      </c>
      <c r="C32" s="11">
        <f>[28]Abril!$J$6</f>
        <v>25.92</v>
      </c>
      <c r="D32" s="11">
        <f>[28]Abril!$J$7</f>
        <v>20.88</v>
      </c>
      <c r="E32" s="11">
        <f>[28]Abril!$J$8</f>
        <v>29.52</v>
      </c>
      <c r="F32" s="11">
        <f>[28]Abril!$J$9</f>
        <v>55.440000000000005</v>
      </c>
      <c r="G32" s="11">
        <f>[28]Abril!$J$10</f>
        <v>29.16</v>
      </c>
      <c r="H32" s="11">
        <f>[28]Abril!$J$11</f>
        <v>22.32</v>
      </c>
      <c r="I32" s="11">
        <f>[28]Abril!$J$12</f>
        <v>20.88</v>
      </c>
      <c r="J32" s="11">
        <f>[28]Abril!$J$13</f>
        <v>16.559999999999999</v>
      </c>
      <c r="K32" s="11">
        <f>[28]Abril!$J$14</f>
        <v>25.2</v>
      </c>
      <c r="L32" s="11">
        <f>[28]Abril!$J$15</f>
        <v>19.079999999999998</v>
      </c>
      <c r="M32" s="11">
        <f>[28]Abril!$J$16</f>
        <v>20.16</v>
      </c>
      <c r="N32" s="11">
        <f>[28]Abril!$J$17</f>
        <v>21.96</v>
      </c>
      <c r="O32" s="11">
        <f>[28]Abril!$J$18</f>
        <v>17.64</v>
      </c>
      <c r="P32" s="11">
        <f>[28]Abril!$J$19</f>
        <v>20.16</v>
      </c>
      <c r="Q32" s="11">
        <f>[28]Abril!$J$20</f>
        <v>16.559999999999999</v>
      </c>
      <c r="R32" s="11">
        <f>[28]Abril!$J$21</f>
        <v>15.840000000000002</v>
      </c>
      <c r="S32" s="11">
        <f>[28]Abril!$J$22</f>
        <v>18.720000000000002</v>
      </c>
      <c r="T32" s="11">
        <f>[28]Abril!$J$23</f>
        <v>20.52</v>
      </c>
      <c r="U32" s="11">
        <f>[28]Abril!$J$24</f>
        <v>16.2</v>
      </c>
      <c r="V32" s="11">
        <f>[28]Abril!$J$25</f>
        <v>41.4</v>
      </c>
      <c r="W32" s="11">
        <f>[28]Abril!$J$26</f>
        <v>31.319999999999997</v>
      </c>
      <c r="X32" s="11">
        <f>[28]Abril!$J$27</f>
        <v>22.32</v>
      </c>
      <c r="Y32" s="11">
        <f>[28]Abril!$J$28</f>
        <v>29.16</v>
      </c>
      <c r="Z32" s="11">
        <f>[28]Abril!$J$29</f>
        <v>20.16</v>
      </c>
      <c r="AA32" s="11">
        <f>[28]Abril!$J$30</f>
        <v>19.8</v>
      </c>
      <c r="AB32" s="11">
        <f>[28]Abril!$J$31</f>
        <v>34.92</v>
      </c>
      <c r="AC32" s="11">
        <f>[28]Abril!$J$32</f>
        <v>26.28</v>
      </c>
      <c r="AD32" s="11">
        <f>[28]Abril!$J$33</f>
        <v>14.76</v>
      </c>
      <c r="AE32" s="11">
        <f>[28]Abril!$J$34</f>
        <v>39.6</v>
      </c>
      <c r="AF32" s="15">
        <f t="shared" si="1"/>
        <v>55.440000000000005</v>
      </c>
      <c r="AG32" s="123">
        <f t="shared" si="2"/>
        <v>24.467999999999996</v>
      </c>
      <c r="AJ32" t="s">
        <v>47</v>
      </c>
    </row>
    <row r="33" spans="1:37" s="5" customFormat="1" x14ac:dyDescent="0.2">
      <c r="A33" s="58" t="s">
        <v>12</v>
      </c>
      <c r="B33" s="11">
        <f>[29]Abril!$J$5</f>
        <v>37.080000000000005</v>
      </c>
      <c r="C33" s="11">
        <f>[29]Abril!$J$6</f>
        <v>28.08</v>
      </c>
      <c r="D33" s="11">
        <f>[29]Abril!$J$7</f>
        <v>37.080000000000005</v>
      </c>
      <c r="E33" s="11">
        <f>[29]Abril!$J$8</f>
        <v>29.16</v>
      </c>
      <c r="F33" s="11">
        <f>[29]Abril!$J$9</f>
        <v>38.880000000000003</v>
      </c>
      <c r="G33" s="11">
        <f>[29]Abril!$J$10</f>
        <v>21.6</v>
      </c>
      <c r="H33" s="11">
        <f>[29]Abril!$J$11</f>
        <v>16.920000000000002</v>
      </c>
      <c r="I33" s="11">
        <f>[29]Abril!$J$12</f>
        <v>26.28</v>
      </c>
      <c r="J33" s="11">
        <f>[29]Abril!$J$13</f>
        <v>15.840000000000002</v>
      </c>
      <c r="K33" s="11">
        <f>[29]Abril!$J$14</f>
        <v>15.48</v>
      </c>
      <c r="L33" s="11">
        <f>[29]Abril!$J$15</f>
        <v>14.4</v>
      </c>
      <c r="M33" s="11">
        <f>[29]Abril!$J$16</f>
        <v>21.240000000000002</v>
      </c>
      <c r="N33" s="11">
        <f>[29]Abril!$J$17</f>
        <v>18.720000000000002</v>
      </c>
      <c r="O33" s="11">
        <f>[29]Abril!$J$18</f>
        <v>14.76</v>
      </c>
      <c r="P33" s="11">
        <f>[29]Abril!$J$19</f>
        <v>16.2</v>
      </c>
      <c r="Q33" s="11">
        <f>[29]Abril!$J$20</f>
        <v>17.28</v>
      </c>
      <c r="R33" s="11">
        <f>[29]Abril!$J$21</f>
        <v>15.48</v>
      </c>
      <c r="S33" s="11">
        <f>[29]Abril!$J$22</f>
        <v>12.6</v>
      </c>
      <c r="T33" s="11">
        <f>[29]Abril!$J$23</f>
        <v>21.240000000000002</v>
      </c>
      <c r="U33" s="11">
        <f>[29]Abril!$J$24</f>
        <v>25.56</v>
      </c>
      <c r="V33" s="11">
        <f>[29]Abril!$J$25</f>
        <v>44.64</v>
      </c>
      <c r="W33" s="11">
        <f>[29]Abril!$J$26</f>
        <v>62.639999999999993</v>
      </c>
      <c r="X33" s="11">
        <f>[29]Abril!$J$27</f>
        <v>16.2</v>
      </c>
      <c r="Y33" s="11">
        <f>[29]Abril!$J$28</f>
        <v>16.559999999999999</v>
      </c>
      <c r="Z33" s="11">
        <f>[29]Abril!$J$29</f>
        <v>21.6</v>
      </c>
      <c r="AA33" s="11">
        <f>[29]Abril!$J$30</f>
        <v>33.480000000000004</v>
      </c>
      <c r="AB33" s="11">
        <f>[29]Abril!$J$31</f>
        <v>40.32</v>
      </c>
      <c r="AC33" s="11">
        <f>[29]Abril!$J$32</f>
        <v>17.64</v>
      </c>
      <c r="AD33" s="11">
        <f>[29]Abril!$J$33</f>
        <v>19.440000000000001</v>
      </c>
      <c r="AE33" s="11">
        <f>[29]Abril!$J$34</f>
        <v>36.36</v>
      </c>
      <c r="AF33" s="15">
        <f t="shared" si="1"/>
        <v>62.639999999999993</v>
      </c>
      <c r="AG33" s="123">
        <f t="shared" si="2"/>
        <v>25.092000000000006</v>
      </c>
      <c r="AJ33" s="5" t="s">
        <v>47</v>
      </c>
    </row>
    <row r="34" spans="1:37" x14ac:dyDescent="0.2">
      <c r="A34" s="58" t="s">
        <v>13</v>
      </c>
      <c r="B34" s="11">
        <f>[30]Abril!$J$5</f>
        <v>64.08</v>
      </c>
      <c r="C34" s="11">
        <f>[30]Abril!$J$6</f>
        <v>26.64</v>
      </c>
      <c r="D34" s="11">
        <f>[30]Abril!$J$7</f>
        <v>28.08</v>
      </c>
      <c r="E34" s="11">
        <f>[30]Abril!$J$8</f>
        <v>37.800000000000004</v>
      </c>
      <c r="F34" s="11">
        <f>[30]Abril!$J$9</f>
        <v>42.12</v>
      </c>
      <c r="G34" s="11">
        <f>[30]Abril!$J$10</f>
        <v>51.12</v>
      </c>
      <c r="H34" s="11">
        <f>[30]Abril!$J$11</f>
        <v>25.2</v>
      </c>
      <c r="I34" s="11">
        <f>[30]Abril!$J$12</f>
        <v>25.92</v>
      </c>
      <c r="J34" s="11">
        <f>[30]Abril!$J$13</f>
        <v>18</v>
      </c>
      <c r="K34" s="11">
        <f>[30]Abril!$J$14</f>
        <v>24.12</v>
      </c>
      <c r="L34" s="11">
        <f>[30]Abril!$J$15</f>
        <v>21.240000000000002</v>
      </c>
      <c r="M34" s="11">
        <f>[30]Abril!$J$16</f>
        <v>15.120000000000001</v>
      </c>
      <c r="N34" s="11">
        <f>[30]Abril!$J$17</f>
        <v>28.44</v>
      </c>
      <c r="O34" s="11">
        <f>[30]Abril!$J$18</f>
        <v>37.440000000000005</v>
      </c>
      <c r="P34" s="11">
        <f>[30]Abril!$J$19</f>
        <v>21.6</v>
      </c>
      <c r="Q34" s="11">
        <f>[30]Abril!$J$20</f>
        <v>36</v>
      </c>
      <c r="R34" s="11">
        <f>[30]Abril!$J$21</f>
        <v>24.840000000000003</v>
      </c>
      <c r="S34" s="11">
        <f>[30]Abril!$J$22</f>
        <v>22.68</v>
      </c>
      <c r="T34" s="11">
        <f>[30]Abril!$J$23</f>
        <v>27.36</v>
      </c>
      <c r="U34" s="11">
        <f>[30]Abril!$J$24</f>
        <v>20.16</v>
      </c>
      <c r="V34" s="11">
        <f>[30]Abril!$J$25</f>
        <v>31.319999999999997</v>
      </c>
      <c r="W34" s="11">
        <f>[30]Abril!$J$26</f>
        <v>58.680000000000007</v>
      </c>
      <c r="X34" s="11">
        <f>[30]Abril!$J$27</f>
        <v>21.96</v>
      </c>
      <c r="Y34" s="11">
        <f>[30]Abril!$J$28</f>
        <v>24.48</v>
      </c>
      <c r="Z34" s="11">
        <f>[30]Abril!$J$29</f>
        <v>35.28</v>
      </c>
      <c r="AA34" s="11">
        <f>[30]Abril!$J$30</f>
        <v>24.12</v>
      </c>
      <c r="AB34" s="11">
        <f>[30]Abril!$J$31</f>
        <v>32.76</v>
      </c>
      <c r="AC34" s="11">
        <f>[30]Abril!$J$32</f>
        <v>25.2</v>
      </c>
      <c r="AD34" s="11">
        <f>[30]Abril!$J$33</f>
        <v>24.48</v>
      </c>
      <c r="AE34" s="11">
        <f>[30]Abril!$J$34</f>
        <v>36</v>
      </c>
      <c r="AF34" s="15">
        <f t="shared" si="1"/>
        <v>64.08</v>
      </c>
      <c r="AG34" s="123">
        <f t="shared" si="2"/>
        <v>30.408000000000005</v>
      </c>
      <c r="AJ34" t="s">
        <v>47</v>
      </c>
    </row>
    <row r="35" spans="1:37" x14ac:dyDescent="0.2">
      <c r="A35" s="58" t="s">
        <v>173</v>
      </c>
      <c r="B35" s="11">
        <f>[31]Abril!$J$5</f>
        <v>30.96</v>
      </c>
      <c r="C35" s="11">
        <f>[31]Abril!$J$6</f>
        <v>29.880000000000003</v>
      </c>
      <c r="D35" s="11">
        <f>[31]Abril!$J$7</f>
        <v>34.92</v>
      </c>
      <c r="E35" s="11">
        <f>[31]Abril!$J$8</f>
        <v>37.080000000000005</v>
      </c>
      <c r="F35" s="11">
        <f>[31]Abril!$J$9</f>
        <v>43.2</v>
      </c>
      <c r="G35" s="11">
        <f>[31]Abril!$J$10</f>
        <v>24.48</v>
      </c>
      <c r="H35" s="11">
        <f>[31]Abril!$J$11</f>
        <v>23.759999999999998</v>
      </c>
      <c r="I35" s="11">
        <f>[31]Abril!$J$12</f>
        <v>27</v>
      </c>
      <c r="J35" s="11">
        <f>[31]Abril!$J$13</f>
        <v>19.079999999999998</v>
      </c>
      <c r="K35" s="11">
        <f>[31]Abril!$J$14</f>
        <v>36</v>
      </c>
      <c r="L35" s="11">
        <f>[31]Abril!$J$15</f>
        <v>27.36</v>
      </c>
      <c r="M35" s="11">
        <f>[31]Abril!$J$16</f>
        <v>20.16</v>
      </c>
      <c r="N35" s="11">
        <f>[31]Abril!$J$17</f>
        <v>25.2</v>
      </c>
      <c r="O35" s="11">
        <f>[31]Abril!$J$18</f>
        <v>20.52</v>
      </c>
      <c r="P35" s="11">
        <f>[31]Abril!$J$19</f>
        <v>19.8</v>
      </c>
      <c r="Q35" s="11">
        <f>[31]Abril!$J$20</f>
        <v>19.440000000000001</v>
      </c>
      <c r="R35" s="11">
        <f>[31]Abril!$J$21</f>
        <v>16.559999999999999</v>
      </c>
      <c r="S35" s="11">
        <f>[31]Abril!$J$22</f>
        <v>20.16</v>
      </c>
      <c r="T35" s="11">
        <f>[31]Abril!$J$23</f>
        <v>25.56</v>
      </c>
      <c r="U35" s="11">
        <f>[31]Abril!$J$24</f>
        <v>38.880000000000003</v>
      </c>
      <c r="V35" s="11">
        <f>[31]Abril!$J$25</f>
        <v>43.56</v>
      </c>
      <c r="W35" s="11">
        <f>[31]Abril!$J$26</f>
        <v>22.68</v>
      </c>
      <c r="X35" s="11">
        <f>[31]Abril!$J$27</f>
        <v>21.240000000000002</v>
      </c>
      <c r="Y35" s="11">
        <f>[31]Abril!$J$28</f>
        <v>25.56</v>
      </c>
      <c r="Z35" s="11">
        <f>[31]Abril!$J$29</f>
        <v>27</v>
      </c>
      <c r="AA35" s="11">
        <f>[31]Abril!$J$30</f>
        <v>21.96</v>
      </c>
      <c r="AB35" s="11">
        <f>[31]Abril!$J$31</f>
        <v>29.52</v>
      </c>
      <c r="AC35" s="11">
        <f>[31]Abril!$J$32</f>
        <v>26.64</v>
      </c>
      <c r="AD35" s="11">
        <f>[31]Abril!$J$33</f>
        <v>21.6</v>
      </c>
      <c r="AE35" s="11">
        <f>[31]Abril!$J$34</f>
        <v>63.72</v>
      </c>
      <c r="AF35" s="15">
        <f>MAX(B35:AE35)</f>
        <v>63.72</v>
      </c>
      <c r="AG35" s="123">
        <f>AVERAGE(B35:AE35)</f>
        <v>28.116000000000003</v>
      </c>
    </row>
    <row r="36" spans="1:37" x14ac:dyDescent="0.2">
      <c r="A36" s="58" t="s">
        <v>144</v>
      </c>
      <c r="B36" s="11" t="str">
        <f>[32]Abril!$J$5</f>
        <v>*</v>
      </c>
      <c r="C36" s="11" t="str">
        <f>[32]Abril!$J$6</f>
        <v>*</v>
      </c>
      <c r="D36" s="11" t="str">
        <f>[32]Abril!$J$7</f>
        <v>*</v>
      </c>
      <c r="E36" s="11" t="str">
        <f>[32]Abril!$J$8</f>
        <v>*</v>
      </c>
      <c r="F36" s="11" t="str">
        <f>[32]Abril!$J$9</f>
        <v>*</v>
      </c>
      <c r="G36" s="11" t="str">
        <f>[32]Abril!$J$10</f>
        <v>*</v>
      </c>
      <c r="H36" s="11" t="str">
        <f>[32]Abril!$J$11</f>
        <v>*</v>
      </c>
      <c r="I36" s="11" t="str">
        <f>[32]Abril!$J$12</f>
        <v>*</v>
      </c>
      <c r="J36" s="11" t="str">
        <f>[32]Abril!$J$13</f>
        <v>*</v>
      </c>
      <c r="K36" s="11" t="str">
        <f>[32]Abril!$J$14</f>
        <v>*</v>
      </c>
      <c r="L36" s="11" t="str">
        <f>[32]Abril!$J$15</f>
        <v>*</v>
      </c>
      <c r="M36" s="11" t="str">
        <f>[32]Abril!$J$16</f>
        <v>*</v>
      </c>
      <c r="N36" s="11" t="str">
        <f>[32]Abril!$J$17</f>
        <v>*</v>
      </c>
      <c r="O36" s="11" t="str">
        <f>[32]Abril!$J$18</f>
        <v>*</v>
      </c>
      <c r="P36" s="11" t="str">
        <f>[32]Abril!$J$19</f>
        <v>*</v>
      </c>
      <c r="Q36" s="11" t="str">
        <f>[32]Abril!$J$20</f>
        <v>*</v>
      </c>
      <c r="R36" s="11" t="str">
        <f>[32]Abril!$J$21</f>
        <v>*</v>
      </c>
      <c r="S36" s="11" t="str">
        <f>[32]Abril!$J$22</f>
        <v>*</v>
      </c>
      <c r="T36" s="11" t="str">
        <f>[32]Abril!$J$23</f>
        <v>*</v>
      </c>
      <c r="U36" s="11" t="str">
        <f>[32]Abril!$J$24</f>
        <v>*</v>
      </c>
      <c r="V36" s="11" t="str">
        <f>[32]Abril!$J$25</f>
        <v>*</v>
      </c>
      <c r="W36" s="11" t="str">
        <f>[32]Abril!$J$26</f>
        <v>*</v>
      </c>
      <c r="X36" s="11" t="str">
        <f>[32]Abril!$J$27</f>
        <v>*</v>
      </c>
      <c r="Y36" s="11" t="str">
        <f>[32]Abril!$J$28</f>
        <v>*</v>
      </c>
      <c r="Z36" s="11" t="str">
        <f>[32]Abril!$J$29</f>
        <v>*</v>
      </c>
      <c r="AA36" s="11" t="str">
        <f>[32]Abril!$J$30</f>
        <v>*</v>
      </c>
      <c r="AB36" s="11" t="str">
        <f>[32]Abril!$J$31</f>
        <v>*</v>
      </c>
      <c r="AC36" s="11" t="str">
        <f>[32]Abril!$J$32</f>
        <v>*</v>
      </c>
      <c r="AD36" s="11" t="str">
        <f>[32]Abril!$J$33</f>
        <v>*</v>
      </c>
      <c r="AE36" s="11" t="str">
        <f>[32]Abril!$J$34</f>
        <v>*</v>
      </c>
      <c r="AF36" s="15" t="s">
        <v>226</v>
      </c>
      <c r="AG36" s="115" t="s">
        <v>226</v>
      </c>
      <c r="AJ36" t="s">
        <v>47</v>
      </c>
    </row>
    <row r="37" spans="1:37" x14ac:dyDescent="0.2">
      <c r="A37" s="58" t="s">
        <v>14</v>
      </c>
      <c r="B37" s="11">
        <f>[33]Abril!$J$5</f>
        <v>24.12</v>
      </c>
      <c r="C37" s="11">
        <f>[33]Abril!$J$6</f>
        <v>20.16</v>
      </c>
      <c r="D37" s="11">
        <f>[33]Abril!$J$7</f>
        <v>36.72</v>
      </c>
      <c r="E37" s="11">
        <f>[33]Abril!$J$8</f>
        <v>36.72</v>
      </c>
      <c r="F37" s="11">
        <f>[33]Abril!$J$9</f>
        <v>35.64</v>
      </c>
      <c r="G37" s="11">
        <f>[33]Abril!$J$10</f>
        <v>33.840000000000003</v>
      </c>
      <c r="H37" s="11">
        <f>[33]Abril!$J$11</f>
        <v>19.079999999999998</v>
      </c>
      <c r="I37" s="11">
        <f>[33]Abril!$J$12</f>
        <v>19.079999999999998</v>
      </c>
      <c r="J37" s="11">
        <f>[33]Abril!$J$13</f>
        <v>0</v>
      </c>
      <c r="K37" s="11">
        <f>[33]Abril!$J$14</f>
        <v>10.44</v>
      </c>
      <c r="L37" s="11">
        <f>[33]Abril!$J$15</f>
        <v>15.48</v>
      </c>
      <c r="M37" s="11">
        <f>[33]Abril!$J$16</f>
        <v>30.240000000000002</v>
      </c>
      <c r="N37" s="11">
        <f>[33]Abril!$J$17</f>
        <v>28.8</v>
      </c>
      <c r="O37" s="11">
        <f>[33]Abril!$J$18</f>
        <v>13.68</v>
      </c>
      <c r="P37" s="11">
        <f>[33]Abril!$J$19</f>
        <v>15.120000000000001</v>
      </c>
      <c r="Q37" s="11">
        <f>[33]Abril!$J$20</f>
        <v>29.52</v>
      </c>
      <c r="R37" s="11">
        <f>[33]Abril!$J$21</f>
        <v>10.44</v>
      </c>
      <c r="S37" s="11">
        <f>[33]Abril!$J$22</f>
        <v>14.76</v>
      </c>
      <c r="T37" s="11">
        <f>[33]Abril!$J$23</f>
        <v>4.6800000000000006</v>
      </c>
      <c r="U37" s="11">
        <f>[33]Abril!$J$24</f>
        <v>0</v>
      </c>
      <c r="V37" s="11">
        <f>[33]Abril!$J$25</f>
        <v>15.120000000000001</v>
      </c>
      <c r="W37" s="11">
        <f>[33]Abril!$J$26</f>
        <v>26.64</v>
      </c>
      <c r="X37" s="11">
        <f>[33]Abril!$J$27</f>
        <v>33.119999999999997</v>
      </c>
      <c r="Y37" s="11">
        <f>[33]Abril!$J$28</f>
        <v>11.520000000000001</v>
      </c>
      <c r="Z37" s="11">
        <f>[33]Abril!$J$29</f>
        <v>21.96</v>
      </c>
      <c r="AA37" s="11">
        <f>[33]Abril!$J$30</f>
        <v>32.4</v>
      </c>
      <c r="AB37" s="11">
        <f>[33]Abril!$J$31</f>
        <v>24.48</v>
      </c>
      <c r="AC37" s="11">
        <f>[33]Abril!$J$32</f>
        <v>63.360000000000007</v>
      </c>
      <c r="AD37" s="11">
        <f>[33]Abril!$J$33</f>
        <v>19.440000000000001</v>
      </c>
      <c r="AE37" s="11">
        <f>[33]Abril!$J$34</f>
        <v>18.36</v>
      </c>
      <c r="AF37" s="15">
        <f t="shared" si="1"/>
        <v>63.360000000000007</v>
      </c>
      <c r="AG37" s="123">
        <f t="shared" si="2"/>
        <v>22.164000000000001</v>
      </c>
    </row>
    <row r="38" spans="1:37" x14ac:dyDescent="0.2">
      <c r="A38" s="58" t="s">
        <v>174</v>
      </c>
      <c r="B38" s="11">
        <f>[34]Abril!$J$5</f>
        <v>11.520000000000001</v>
      </c>
      <c r="C38" s="11">
        <f>[34]Abril!$J$6</f>
        <v>13.68</v>
      </c>
      <c r="D38" s="11">
        <f>[34]Abril!$J$7</f>
        <v>33.480000000000004</v>
      </c>
      <c r="E38" s="11">
        <f>[34]Abril!$J$8</f>
        <v>22.68</v>
      </c>
      <c r="F38" s="11">
        <f>[34]Abril!$J$9</f>
        <v>40.680000000000007</v>
      </c>
      <c r="G38" s="11">
        <f>[34]Abril!$J$10</f>
        <v>23.040000000000003</v>
      </c>
      <c r="H38" s="11">
        <f>[34]Abril!$J$11</f>
        <v>25.92</v>
      </c>
      <c r="I38" s="11">
        <f>[34]Abril!$J$12</f>
        <v>28.44</v>
      </c>
      <c r="J38" s="11">
        <f>[34]Abril!$J$13</f>
        <v>25.2</v>
      </c>
      <c r="K38" s="11">
        <f>[34]Abril!$J$14</f>
        <v>21.240000000000002</v>
      </c>
      <c r="L38" s="11">
        <f>[34]Abril!$J$15</f>
        <v>20.88</v>
      </c>
      <c r="M38" s="11">
        <f>[34]Abril!$J$16</f>
        <v>27.720000000000002</v>
      </c>
      <c r="N38" s="11">
        <f>[34]Abril!$J$17</f>
        <v>28.8</v>
      </c>
      <c r="O38" s="11">
        <f>[34]Abril!$J$18</f>
        <v>18</v>
      </c>
      <c r="P38" s="11">
        <f>[34]Abril!$J$19</f>
        <v>29.52</v>
      </c>
      <c r="Q38" s="11">
        <f>[34]Abril!$J$20</f>
        <v>14.04</v>
      </c>
      <c r="R38" s="11">
        <f>[34]Abril!$J$21</f>
        <v>11.520000000000001</v>
      </c>
      <c r="S38" s="11">
        <f>[34]Abril!$J$22</f>
        <v>33.840000000000003</v>
      </c>
      <c r="T38" s="11">
        <f>[34]Abril!$J$23</f>
        <v>18</v>
      </c>
      <c r="U38" s="11">
        <f>[34]Abril!$J$24</f>
        <v>12.96</v>
      </c>
      <c r="V38" s="11">
        <f>[34]Abril!$J$25</f>
        <v>34.56</v>
      </c>
      <c r="W38" s="11">
        <f>[34]Abril!$J$26</f>
        <v>38.519999999999996</v>
      </c>
      <c r="X38" s="11">
        <f>[34]Abril!$J$27</f>
        <v>16.559999999999999</v>
      </c>
      <c r="Y38" s="11">
        <f>[34]Abril!$J$28</f>
        <v>17.28</v>
      </c>
      <c r="Z38" s="11">
        <f>[34]Abril!$J$29</f>
        <v>21.240000000000002</v>
      </c>
      <c r="AA38" s="11">
        <f>[34]Abril!$J$30</f>
        <v>12.96</v>
      </c>
      <c r="AB38" s="11">
        <f>[34]Abril!$J$31</f>
        <v>10.08</v>
      </c>
      <c r="AC38" s="11">
        <f>[34]Abril!$J$32</f>
        <v>25.56</v>
      </c>
      <c r="AD38" s="11">
        <f>[34]Abril!$J$33</f>
        <v>12.96</v>
      </c>
      <c r="AE38" s="11">
        <f>[34]Abril!$J$34</f>
        <v>41.4</v>
      </c>
      <c r="AF38" s="15">
        <f>MAX(B38:AE38)</f>
        <v>41.4</v>
      </c>
      <c r="AG38" s="123">
        <f>AVERAGE(B38:AE38)</f>
        <v>23.076000000000001</v>
      </c>
      <c r="AJ38" t="s">
        <v>47</v>
      </c>
    </row>
    <row r="39" spans="1:37" x14ac:dyDescent="0.2">
      <c r="A39" s="58" t="s">
        <v>15</v>
      </c>
      <c r="B39" s="11">
        <f>[35]Abril!$J$5</f>
        <v>20.52</v>
      </c>
      <c r="C39" s="11">
        <f>[35]Abril!$J$6</f>
        <v>27.36</v>
      </c>
      <c r="D39" s="11">
        <f>[35]Abril!$J$7</f>
        <v>23.040000000000003</v>
      </c>
      <c r="E39" s="11">
        <f>[35]Abril!$J$8</f>
        <v>33.119999999999997</v>
      </c>
      <c r="F39" s="11">
        <f>[35]Abril!$J$9</f>
        <v>53.28</v>
      </c>
      <c r="G39" s="11">
        <f>[35]Abril!$J$10</f>
        <v>32.04</v>
      </c>
      <c r="H39" s="11">
        <f>[35]Abril!$J$11</f>
        <v>24.840000000000003</v>
      </c>
      <c r="I39" s="11">
        <f>[35]Abril!$J$12</f>
        <v>23.400000000000002</v>
      </c>
      <c r="J39" s="11">
        <f>[35]Abril!$J$13</f>
        <v>27.720000000000002</v>
      </c>
      <c r="K39" s="11">
        <f>[35]Abril!$J$14</f>
        <v>41.4</v>
      </c>
      <c r="L39" s="11">
        <f>[35]Abril!$J$15</f>
        <v>31.680000000000003</v>
      </c>
      <c r="M39" s="11">
        <f>[35]Abril!$J$16</f>
        <v>25.2</v>
      </c>
      <c r="N39" s="11">
        <f>[35]Abril!$J$17</f>
        <v>27.36</v>
      </c>
      <c r="O39" s="11">
        <f>[35]Abril!$J$18</f>
        <v>24.48</v>
      </c>
      <c r="P39" s="11">
        <f>[35]Abril!$J$19</f>
        <v>25.2</v>
      </c>
      <c r="Q39" s="11">
        <f>[35]Abril!$J$20</f>
        <v>27.720000000000002</v>
      </c>
      <c r="R39" s="11">
        <f>[35]Abril!$J$21</f>
        <v>22.68</v>
      </c>
      <c r="S39" s="11">
        <f>[35]Abril!$J$22</f>
        <v>20.88</v>
      </c>
      <c r="T39" s="11">
        <f>[35]Abril!$J$23</f>
        <v>30.240000000000002</v>
      </c>
      <c r="U39" s="11">
        <f>[35]Abril!$J$24</f>
        <v>33.480000000000004</v>
      </c>
      <c r="V39" s="11">
        <f>[35]Abril!$J$25</f>
        <v>41.4</v>
      </c>
      <c r="W39" s="11">
        <f>[35]Abril!$J$26</f>
        <v>33.840000000000003</v>
      </c>
      <c r="X39" s="11">
        <f>[35]Abril!$J$27</f>
        <v>25.92</v>
      </c>
      <c r="Y39" s="11">
        <f>[35]Abril!$J$28</f>
        <v>28.44</v>
      </c>
      <c r="Z39" s="11">
        <f>[35]Abril!$J$29</f>
        <v>29.880000000000003</v>
      </c>
      <c r="AA39" s="11">
        <f>[35]Abril!$J$30</f>
        <v>26.28</v>
      </c>
      <c r="AB39" s="11">
        <f>[35]Abril!$J$31</f>
        <v>28.44</v>
      </c>
      <c r="AC39" s="11">
        <f>[35]Abril!$J$32</f>
        <v>26.28</v>
      </c>
      <c r="AD39" s="11">
        <f>[35]Abril!$J$33</f>
        <v>23.400000000000002</v>
      </c>
      <c r="AE39" s="11">
        <f>[35]Abril!$J$34</f>
        <v>36.72</v>
      </c>
      <c r="AF39" s="15">
        <f t="shared" si="1"/>
        <v>53.28</v>
      </c>
      <c r="AG39" s="123">
        <f t="shared" si="2"/>
        <v>29.208000000000002</v>
      </c>
      <c r="AH39" s="12" t="s">
        <v>47</v>
      </c>
      <c r="AJ39" t="s">
        <v>47</v>
      </c>
    </row>
    <row r="40" spans="1:37" x14ac:dyDescent="0.2">
      <c r="A40" s="58" t="s">
        <v>16</v>
      </c>
      <c r="B40" s="11">
        <f>[36]Abril!$J$5</f>
        <v>31.319999999999997</v>
      </c>
      <c r="C40" s="11">
        <f>[36]Abril!$J$6</f>
        <v>23.759999999999998</v>
      </c>
      <c r="D40" s="11">
        <f>[36]Abril!$J$7</f>
        <v>36</v>
      </c>
      <c r="E40" s="11">
        <f>[36]Abril!$J$8</f>
        <v>32.04</v>
      </c>
      <c r="F40" s="11">
        <f>[36]Abril!$J$9</f>
        <v>54</v>
      </c>
      <c r="G40" s="11">
        <f>[36]Abril!$J$10</f>
        <v>24.12</v>
      </c>
      <c r="H40" s="11">
        <f>[36]Abril!$J$11</f>
        <v>25.92</v>
      </c>
      <c r="I40" s="11">
        <f>[36]Abril!$J$12</f>
        <v>20.88</v>
      </c>
      <c r="J40" s="11">
        <f>[36]Abril!$J$13</f>
        <v>14.4</v>
      </c>
      <c r="K40" s="11">
        <f>[36]Abril!$J$14</f>
        <v>25.56</v>
      </c>
      <c r="L40" s="11">
        <f>[36]Abril!$J$15</f>
        <v>25.56</v>
      </c>
      <c r="M40" s="11">
        <f>[36]Abril!$J$16</f>
        <v>20.16</v>
      </c>
      <c r="N40" s="11">
        <f>[36]Abril!$J$17</f>
        <v>20.16</v>
      </c>
      <c r="O40" s="11">
        <f>[36]Abril!$J$18</f>
        <v>21.6</v>
      </c>
      <c r="P40" s="11">
        <f>[36]Abril!$J$19</f>
        <v>19.440000000000001</v>
      </c>
      <c r="Q40" s="11">
        <f>[36]Abril!$J$20</f>
        <v>29.16</v>
      </c>
      <c r="R40" s="11">
        <f>[36]Abril!$J$21</f>
        <v>19.079999999999998</v>
      </c>
      <c r="S40" s="11">
        <f>[36]Abril!$J$22</f>
        <v>16.2</v>
      </c>
      <c r="T40" s="11">
        <f>[36]Abril!$J$23</f>
        <v>32.04</v>
      </c>
      <c r="U40" s="11">
        <f>[36]Abril!$J$24</f>
        <v>32.4</v>
      </c>
      <c r="V40" s="11">
        <f>[36]Abril!$J$25</f>
        <v>43.56</v>
      </c>
      <c r="W40" s="11">
        <f>[36]Abril!$J$26</f>
        <v>42.12</v>
      </c>
      <c r="X40" s="11">
        <f>[36]Abril!$J$27</f>
        <v>15.120000000000001</v>
      </c>
      <c r="Y40" s="11">
        <f>[36]Abril!$J$28</f>
        <v>25.92</v>
      </c>
      <c r="Z40" s="11">
        <f>[36]Abril!$J$29</f>
        <v>28.8</v>
      </c>
      <c r="AA40" s="11">
        <f>[36]Abril!$J$30</f>
        <v>21.6</v>
      </c>
      <c r="AB40" s="11">
        <f>[36]Abril!$J$31</f>
        <v>20.88</v>
      </c>
      <c r="AC40" s="11">
        <f>[36]Abril!$J$32</f>
        <v>27.720000000000002</v>
      </c>
      <c r="AD40" s="11">
        <f>[36]Abril!$J$33</f>
        <v>17.28</v>
      </c>
      <c r="AE40" s="11">
        <f>[36]Abril!$J$34</f>
        <v>32.04</v>
      </c>
      <c r="AF40" s="15">
        <f t="shared" si="1"/>
        <v>54</v>
      </c>
      <c r="AG40" s="123">
        <f t="shared" si="2"/>
        <v>26.628</v>
      </c>
      <c r="AK40" t="s">
        <v>47</v>
      </c>
    </row>
    <row r="41" spans="1:37" x14ac:dyDescent="0.2">
      <c r="A41" s="58" t="s">
        <v>175</v>
      </c>
      <c r="B41" s="11">
        <f>[37]Abril!$J$5</f>
        <v>25.2</v>
      </c>
      <c r="C41" s="11">
        <f>[37]Abril!$J$6</f>
        <v>20.52</v>
      </c>
      <c r="D41" s="11">
        <f>[37]Abril!$J$7</f>
        <v>37.440000000000005</v>
      </c>
      <c r="E41" s="11">
        <f>[37]Abril!$J$8</f>
        <v>28.44</v>
      </c>
      <c r="F41" s="11">
        <f>[37]Abril!$J$9</f>
        <v>50.76</v>
      </c>
      <c r="G41" s="11">
        <f>[37]Abril!$J$10</f>
        <v>30.240000000000002</v>
      </c>
      <c r="H41" s="11">
        <f>[37]Abril!$J$11</f>
        <v>26.28</v>
      </c>
      <c r="I41" s="11">
        <f>[37]Abril!$J$12</f>
        <v>22.68</v>
      </c>
      <c r="J41" s="11">
        <f>[37]Abril!$J$13</f>
        <v>20.16</v>
      </c>
      <c r="K41" s="11">
        <f>[37]Abril!$J$14</f>
        <v>23.400000000000002</v>
      </c>
      <c r="L41" s="11">
        <f>[37]Abril!$J$15</f>
        <v>24.48</v>
      </c>
      <c r="M41" s="11">
        <f>[37]Abril!$J$16</f>
        <v>23.400000000000002</v>
      </c>
      <c r="N41" s="11">
        <f>[37]Abril!$J$17</f>
        <v>30.6</v>
      </c>
      <c r="O41" s="11">
        <f>[37]Abril!$J$18</f>
        <v>42.480000000000004</v>
      </c>
      <c r="P41" s="11">
        <f>[37]Abril!$J$19</f>
        <v>19.8</v>
      </c>
      <c r="Q41" s="11">
        <f>[37]Abril!$J$20</f>
        <v>21.240000000000002</v>
      </c>
      <c r="R41" s="11">
        <f>[37]Abril!$J$21</f>
        <v>16.920000000000002</v>
      </c>
      <c r="S41" s="11">
        <f>[37]Abril!$J$22</f>
        <v>21.96</v>
      </c>
      <c r="T41" s="11">
        <f>[37]Abril!$J$23</f>
        <v>25.2</v>
      </c>
      <c r="U41" s="11">
        <f>[37]Abril!$J$24</f>
        <v>27</v>
      </c>
      <c r="V41" s="11">
        <f>[37]Abril!$J$25</f>
        <v>37.440000000000005</v>
      </c>
      <c r="W41" s="11">
        <f>[37]Abril!$J$26</f>
        <v>30.6</v>
      </c>
      <c r="X41" s="11">
        <f>[37]Abril!$J$27</f>
        <v>16.2</v>
      </c>
      <c r="Y41" s="11">
        <f>[37]Abril!$J$28</f>
        <v>21.240000000000002</v>
      </c>
      <c r="Z41" s="11">
        <f>[37]Abril!$J$29</f>
        <v>23.040000000000003</v>
      </c>
      <c r="AA41" s="11">
        <f>[37]Abril!$J$30</f>
        <v>27.36</v>
      </c>
      <c r="AB41" s="11">
        <f>[37]Abril!$J$31</f>
        <v>32.76</v>
      </c>
      <c r="AC41" s="11">
        <f>[37]Abril!$J$32</f>
        <v>34.92</v>
      </c>
      <c r="AD41" s="11">
        <f>[37]Abril!$J$33</f>
        <v>20.88</v>
      </c>
      <c r="AE41" s="11">
        <f>[37]Abril!$J$34</f>
        <v>30.96</v>
      </c>
      <c r="AF41" s="15">
        <f t="shared" ref="AF41" si="5">MAX(B41:AE41)</f>
        <v>50.76</v>
      </c>
      <c r="AG41" s="123">
        <f t="shared" ref="AG41" si="6">AVERAGE(B41:AE41)</f>
        <v>27.120000000000005</v>
      </c>
    </row>
    <row r="42" spans="1:37" x14ac:dyDescent="0.2">
      <c r="A42" s="58" t="s">
        <v>17</v>
      </c>
      <c r="B42" s="11">
        <f>[38]Abril!$J$5</f>
        <v>24.48</v>
      </c>
      <c r="C42" s="11">
        <f>[38]Abril!$J$6</f>
        <v>29.52</v>
      </c>
      <c r="D42" s="11">
        <f>[38]Abril!$J$7</f>
        <v>32.76</v>
      </c>
      <c r="E42" s="11">
        <f>[38]Abril!$J$8</f>
        <v>39.96</v>
      </c>
      <c r="F42" s="11">
        <f>[38]Abril!$J$9</f>
        <v>68.039999999999992</v>
      </c>
      <c r="G42" s="11">
        <f>[38]Abril!$J$10</f>
        <v>25.2</v>
      </c>
      <c r="H42" s="11">
        <f>[38]Abril!$J$11</f>
        <v>25.56</v>
      </c>
      <c r="I42" s="11">
        <f>[38]Abril!$J$12</f>
        <v>21.96</v>
      </c>
      <c r="J42" s="11">
        <f>[38]Abril!$J$13</f>
        <v>28.08</v>
      </c>
      <c r="K42" s="11">
        <f>[38]Abril!$J$14</f>
        <v>32.4</v>
      </c>
      <c r="L42" s="11">
        <f>[38]Abril!$J$15</f>
        <v>20.52</v>
      </c>
      <c r="M42" s="11">
        <f>[38]Abril!$J$16</f>
        <v>20.16</v>
      </c>
      <c r="N42" s="11">
        <f>[38]Abril!$J$17</f>
        <v>25.56</v>
      </c>
      <c r="O42" s="11">
        <f>[38]Abril!$J$18</f>
        <v>31.680000000000003</v>
      </c>
      <c r="P42" s="11">
        <f>[38]Abril!$J$19</f>
        <v>18.720000000000002</v>
      </c>
      <c r="Q42" s="11">
        <f>[38]Abril!$J$20</f>
        <v>18.36</v>
      </c>
      <c r="R42" s="11">
        <f>[38]Abril!$J$21</f>
        <v>31.680000000000003</v>
      </c>
      <c r="S42" s="11">
        <f>[38]Abril!$J$22</f>
        <v>18.720000000000002</v>
      </c>
      <c r="T42" s="11">
        <f>[38]Abril!$J$23</f>
        <v>18.36</v>
      </c>
      <c r="U42" s="11">
        <f>[38]Abril!$J$24</f>
        <v>28.44</v>
      </c>
      <c r="V42" s="11">
        <f>[38]Abril!$J$25</f>
        <v>51.480000000000004</v>
      </c>
      <c r="W42" s="11">
        <f>[38]Abril!$J$26</f>
        <v>31.319999999999997</v>
      </c>
      <c r="X42" s="11">
        <f>[38]Abril!$J$27</f>
        <v>23.040000000000003</v>
      </c>
      <c r="Y42" s="11">
        <f>[38]Abril!$J$28</f>
        <v>20.52</v>
      </c>
      <c r="Z42" s="11">
        <f>[38]Abril!$J$29</f>
        <v>29.16</v>
      </c>
      <c r="AA42" s="11">
        <f>[38]Abril!$J$30</f>
        <v>22.68</v>
      </c>
      <c r="AB42" s="11">
        <f>[38]Abril!$J$31</f>
        <v>36</v>
      </c>
      <c r="AC42" s="11">
        <f>[38]Abril!$J$32</f>
        <v>28.8</v>
      </c>
      <c r="AD42" s="11">
        <f>[38]Abril!$J$33</f>
        <v>17.64</v>
      </c>
      <c r="AE42" s="11">
        <f>[38]Abril!$J$34</f>
        <v>38.519999999999996</v>
      </c>
      <c r="AF42" s="15">
        <f t="shared" si="1"/>
        <v>68.039999999999992</v>
      </c>
      <c r="AG42" s="123">
        <f t="shared" si="2"/>
        <v>28.643999999999998</v>
      </c>
      <c r="AJ42" t="s">
        <v>47</v>
      </c>
      <c r="AK42" t="s">
        <v>47</v>
      </c>
    </row>
    <row r="43" spans="1:37" x14ac:dyDescent="0.2">
      <c r="A43" s="58" t="s">
        <v>157</v>
      </c>
      <c r="B43" s="11">
        <f>[39]Abri!$J$5</f>
        <v>32.04</v>
      </c>
      <c r="C43" s="11">
        <f>[39]Abri!$J$6</f>
        <v>28.08</v>
      </c>
      <c r="D43" s="11">
        <f>[39]Abri!$J$7</f>
        <v>21.6</v>
      </c>
      <c r="E43" s="11">
        <f>[39]Abri!$J$8</f>
        <v>32.04</v>
      </c>
      <c r="F43" s="11">
        <f>[39]Abri!$J$9</f>
        <v>64.08</v>
      </c>
      <c r="G43" s="11">
        <f>[39]Abri!$J$10</f>
        <v>20.52</v>
      </c>
      <c r="H43" s="11">
        <f>[39]Abri!$J$11</f>
        <v>27</v>
      </c>
      <c r="I43" s="11">
        <f>[39]Abri!$J$12</f>
        <v>26.28</v>
      </c>
      <c r="J43" s="11">
        <f>[39]Abri!$J$13</f>
        <v>28.08</v>
      </c>
      <c r="K43" s="11">
        <f>[39]Abri!$J$14</f>
        <v>38.880000000000003</v>
      </c>
      <c r="L43" s="11">
        <f>[39]Abri!$J$15</f>
        <v>25.2</v>
      </c>
      <c r="M43" s="11">
        <f>[39]Abri!$J$16</f>
        <v>26.64</v>
      </c>
      <c r="N43" s="11">
        <f>[39]Abri!$J$17</f>
        <v>37.080000000000005</v>
      </c>
      <c r="O43" s="11">
        <f>[39]Abri!$J$18</f>
        <v>27.720000000000002</v>
      </c>
      <c r="P43" s="11">
        <f>[39]Abri!$J$19</f>
        <v>21.240000000000002</v>
      </c>
      <c r="Q43" s="11">
        <f>[39]Abri!$J$20</f>
        <v>23.400000000000002</v>
      </c>
      <c r="R43" s="11">
        <f>[39]Abri!$J$21</f>
        <v>19.8</v>
      </c>
      <c r="S43" s="11">
        <f>[39]Abri!$J$22</f>
        <v>19.440000000000001</v>
      </c>
      <c r="T43" s="11">
        <f>[39]Abri!$J$23</f>
        <v>23.759999999999998</v>
      </c>
      <c r="U43" s="11">
        <f>[39]Abri!$J$24</f>
        <v>24.48</v>
      </c>
      <c r="V43" s="11">
        <f>[39]Abri!$J$25</f>
        <v>47.88</v>
      </c>
      <c r="W43" s="11">
        <f>[39]Abri!$J$26</f>
        <v>28.08</v>
      </c>
      <c r="X43" s="11">
        <f>[39]Abri!$J$27</f>
        <v>18.36</v>
      </c>
      <c r="Y43" s="11">
        <f>[39]Abri!$J$28</f>
        <v>26.64</v>
      </c>
      <c r="Z43" s="11">
        <f>[39]Abri!$J$29</f>
        <v>26.28</v>
      </c>
      <c r="AA43" s="11">
        <f>[39]Abri!$J$30</f>
        <v>28.08</v>
      </c>
      <c r="AB43" s="11">
        <f>[39]Abri!$J$31</f>
        <v>32.4</v>
      </c>
      <c r="AC43" s="11">
        <f>[39]Abri!$J$32</f>
        <v>27.720000000000002</v>
      </c>
      <c r="AD43" s="11">
        <f>[39]Abri!$J$33</f>
        <v>23.400000000000002</v>
      </c>
      <c r="AE43" s="11">
        <f>[39]Abri!$J$34</f>
        <v>25.56</v>
      </c>
      <c r="AF43" s="15">
        <f t="shared" ref="AF43" si="7">MAX(B43:AE43)</f>
        <v>64.08</v>
      </c>
      <c r="AG43" s="123">
        <f t="shared" ref="AG43" si="8">AVERAGE(B43:AE43)</f>
        <v>28.391999999999999</v>
      </c>
      <c r="AJ43" t="s">
        <v>47</v>
      </c>
    </row>
    <row r="44" spans="1:37" x14ac:dyDescent="0.2">
      <c r="A44" s="58" t="s">
        <v>18</v>
      </c>
      <c r="B44" s="11">
        <f>[40]Abril!$J$5</f>
        <v>24.48</v>
      </c>
      <c r="C44" s="11">
        <f>[40]Abril!$J$6</f>
        <v>35.28</v>
      </c>
      <c r="D44" s="11">
        <f>[40]Abril!$J$7</f>
        <v>38.519999999999996</v>
      </c>
      <c r="E44" s="11">
        <f>[40]Abril!$J$8</f>
        <v>29.880000000000003</v>
      </c>
      <c r="F44" s="11">
        <f>[40]Abril!$J$9</f>
        <v>44.28</v>
      </c>
      <c r="G44" s="11">
        <f>[40]Abril!$J$10</f>
        <v>25.56</v>
      </c>
      <c r="H44" s="11">
        <f>[40]Abril!$J$11</f>
        <v>27.36</v>
      </c>
      <c r="I44" s="11">
        <f>[40]Abril!$J$12</f>
        <v>24.48</v>
      </c>
      <c r="J44" s="11">
        <f>[40]Abril!$J$13</f>
        <v>24.48</v>
      </c>
      <c r="K44" s="11">
        <f>[40]Abril!$J$14</f>
        <v>38.519999999999996</v>
      </c>
      <c r="L44" s="11">
        <f>[40]Abril!$J$15</f>
        <v>23.759999999999998</v>
      </c>
      <c r="M44" s="11">
        <f>[40]Abril!$J$16</f>
        <v>25.56</v>
      </c>
      <c r="N44" s="11">
        <f>[40]Abril!$J$17</f>
        <v>25.56</v>
      </c>
      <c r="O44" s="11">
        <f>[40]Abril!$J$18</f>
        <v>43.56</v>
      </c>
      <c r="P44" s="11">
        <f>[40]Abril!$J$19</f>
        <v>19.079999999999998</v>
      </c>
      <c r="Q44" s="11">
        <f>[40]Abril!$J$20</f>
        <v>29.16</v>
      </c>
      <c r="R44" s="11">
        <f>[40]Abril!$J$21</f>
        <v>20.88</v>
      </c>
      <c r="S44" s="11">
        <f>[40]Abril!$J$22</f>
        <v>28.08</v>
      </c>
      <c r="T44" s="11">
        <f>[40]Abril!$J$23</f>
        <v>28.8</v>
      </c>
      <c r="U44" s="11">
        <f>[40]Abril!$J$24</f>
        <v>25.92</v>
      </c>
      <c r="V44" s="11">
        <f>[40]Abril!$J$25</f>
        <v>24.12</v>
      </c>
      <c r="W44" s="11">
        <f>[40]Abril!$J$26</f>
        <v>34.56</v>
      </c>
      <c r="X44" s="11">
        <f>[40]Abril!$J$27</f>
        <v>19.8</v>
      </c>
      <c r="Y44" s="11">
        <f>[40]Abril!$J$28</f>
        <v>24.840000000000003</v>
      </c>
      <c r="Z44" s="11">
        <f>[40]Abril!$J$29</f>
        <v>24.12</v>
      </c>
      <c r="AA44" s="11">
        <f>[40]Abril!$J$30</f>
        <v>27</v>
      </c>
      <c r="AB44" s="11">
        <f>[40]Abril!$J$31</f>
        <v>34.92</v>
      </c>
      <c r="AC44" s="11">
        <f>[40]Abril!$J$32</f>
        <v>33.119999999999997</v>
      </c>
      <c r="AD44" s="11">
        <f>[40]Abril!$J$33</f>
        <v>17.28</v>
      </c>
      <c r="AE44" s="11">
        <f>[40]Abril!$J$34</f>
        <v>32.76</v>
      </c>
      <c r="AF44" s="15">
        <f t="shared" si="1"/>
        <v>44.28</v>
      </c>
      <c r="AG44" s="123">
        <f t="shared" si="2"/>
        <v>28.523999999999994</v>
      </c>
      <c r="AJ44" t="s">
        <v>47</v>
      </c>
    </row>
    <row r="45" spans="1:37" x14ac:dyDescent="0.2">
      <c r="A45" s="58" t="s">
        <v>162</v>
      </c>
      <c r="B45" s="11">
        <f>[41]Abril!$J$5</f>
        <v>27.36</v>
      </c>
      <c r="C45" s="11">
        <f>[41]Abril!$J$6</f>
        <v>21.240000000000002</v>
      </c>
      <c r="D45" s="11">
        <f>[41]Abril!$J$7</f>
        <v>34.56</v>
      </c>
      <c r="E45" s="11">
        <f>[41]Abril!$J$8</f>
        <v>41.4</v>
      </c>
      <c r="F45" s="11">
        <f>[41]Abril!$J$9</f>
        <v>47.519999999999996</v>
      </c>
      <c r="G45" s="11">
        <f>[41]Abril!$J$10</f>
        <v>56.16</v>
      </c>
      <c r="H45" s="11">
        <f>[41]Abril!$J$11</f>
        <v>56.16</v>
      </c>
      <c r="I45" s="11">
        <f>[41]Abril!$J$12</f>
        <v>19.440000000000001</v>
      </c>
      <c r="J45" s="11">
        <f>[41]Abril!$J$13</f>
        <v>21.6</v>
      </c>
      <c r="K45" s="11">
        <f>[41]Abril!$J$14</f>
        <v>27.720000000000002</v>
      </c>
      <c r="L45" s="11">
        <f>[41]Abril!$J$15</f>
        <v>29.52</v>
      </c>
      <c r="M45" s="11">
        <f>[41]Abril!$J$16</f>
        <v>21.240000000000002</v>
      </c>
      <c r="N45" s="11">
        <f>[41]Abril!$J$17</f>
        <v>28.8</v>
      </c>
      <c r="O45" s="11">
        <f>[41]Abril!$J$18</f>
        <v>23.040000000000003</v>
      </c>
      <c r="P45" s="11">
        <f>[41]Abril!$J$19</f>
        <v>21.240000000000002</v>
      </c>
      <c r="Q45" s="11">
        <f>[41]Abril!$J$20</f>
        <v>21.6</v>
      </c>
      <c r="R45" s="11">
        <f>[41]Abril!$J$21</f>
        <v>15.48</v>
      </c>
      <c r="S45" s="11">
        <f>[41]Abril!$J$22</f>
        <v>18.36</v>
      </c>
      <c r="T45" s="11">
        <f>[41]Abril!$J$23</f>
        <v>16.920000000000002</v>
      </c>
      <c r="U45" s="11">
        <f>[41]Abril!$J$24</f>
        <v>18.36</v>
      </c>
      <c r="V45" s="11">
        <f>[41]Abril!$J$25</f>
        <v>27.720000000000002</v>
      </c>
      <c r="W45" s="11">
        <f>[41]Abril!$J$26</f>
        <v>35.64</v>
      </c>
      <c r="X45" s="11">
        <f>[41]Abril!$J$27</f>
        <v>16.2</v>
      </c>
      <c r="Y45" s="11">
        <f>[41]Abril!$J$28</f>
        <v>23.040000000000003</v>
      </c>
      <c r="Z45" s="11">
        <f>[41]Abril!$J$29</f>
        <v>34.56</v>
      </c>
      <c r="AA45" s="11">
        <f>[41]Abril!$J$30</f>
        <v>21.96</v>
      </c>
      <c r="AB45" s="11">
        <f>[41]Abril!$J$31</f>
        <v>27.720000000000002</v>
      </c>
      <c r="AC45" s="11">
        <f>[41]Abril!$J$32</f>
        <v>40.32</v>
      </c>
      <c r="AD45" s="11">
        <f>[41]Abril!$J$33</f>
        <v>19.079999999999998</v>
      </c>
      <c r="AE45" s="11">
        <f>[41]Abril!$J$34</f>
        <v>26.28</v>
      </c>
      <c r="AF45" s="15">
        <f t="shared" ref="AF45" si="9">MAX(B45:AE45)</f>
        <v>56.16</v>
      </c>
      <c r="AG45" s="123">
        <f t="shared" ref="AG45" si="10">AVERAGE(B45:AE45)</f>
        <v>28.008000000000006</v>
      </c>
      <c r="AJ45" t="s">
        <v>47</v>
      </c>
      <c r="AK45" t="s">
        <v>47</v>
      </c>
    </row>
    <row r="46" spans="1:37" x14ac:dyDescent="0.2">
      <c r="A46" s="58" t="s">
        <v>19</v>
      </c>
      <c r="B46" s="11">
        <f>[42]Abril!$J$5</f>
        <v>16.920000000000002</v>
      </c>
      <c r="C46" s="11">
        <f>[42]Abril!$J$6</f>
        <v>24.48</v>
      </c>
      <c r="D46" s="11">
        <f>[42]Abril!$J$7</f>
        <v>20.52</v>
      </c>
      <c r="E46" s="11">
        <f>[42]Abril!$J$8</f>
        <v>35.28</v>
      </c>
      <c r="F46" s="11">
        <f>[42]Abril!$J$9</f>
        <v>58.32</v>
      </c>
      <c r="G46" s="11">
        <f>[42]Abril!$J$10</f>
        <v>36</v>
      </c>
      <c r="H46" s="11">
        <f>[42]Abril!$J$11</f>
        <v>23.040000000000003</v>
      </c>
      <c r="I46" s="11">
        <f>[42]Abril!$J$12</f>
        <v>21.96</v>
      </c>
      <c r="J46" s="11">
        <f>[42]Abril!$J$13</f>
        <v>27.36</v>
      </c>
      <c r="K46" s="11">
        <f>[42]Abril!$J$14</f>
        <v>35.28</v>
      </c>
      <c r="L46" s="11">
        <f>[42]Abril!$J$15</f>
        <v>30.6</v>
      </c>
      <c r="M46" s="11">
        <f>[42]Abril!$J$16</f>
        <v>15.120000000000001</v>
      </c>
      <c r="N46" s="11">
        <f>[42]Abril!$J$17</f>
        <v>20.16</v>
      </c>
      <c r="O46" s="11">
        <f>[42]Abril!$J$18</f>
        <v>24.48</v>
      </c>
      <c r="P46" s="11">
        <f>[42]Abril!$J$19</f>
        <v>29.16</v>
      </c>
      <c r="Q46" s="11">
        <f>[42]Abril!$J$20</f>
        <v>24.12</v>
      </c>
      <c r="R46" s="11">
        <f>[42]Abril!$J$21</f>
        <v>17.28</v>
      </c>
      <c r="S46" s="11">
        <f>[42]Abril!$J$22</f>
        <v>0</v>
      </c>
      <c r="T46" s="11">
        <f>[42]Abril!$J$23</f>
        <v>23.759999999999998</v>
      </c>
      <c r="U46" s="11">
        <f>[42]Abril!$J$24</f>
        <v>28.44</v>
      </c>
      <c r="V46" s="11">
        <f>[42]Abril!$J$25</f>
        <v>36.36</v>
      </c>
      <c r="W46" s="11">
        <f>[42]Abril!$J$26</f>
        <v>23.040000000000003</v>
      </c>
      <c r="X46" s="11">
        <f>[42]Abril!$J$27</f>
        <v>20.88</v>
      </c>
      <c r="Y46" s="11">
        <f>[42]Abril!$J$28</f>
        <v>30.6</v>
      </c>
      <c r="Z46" s="11">
        <f>[42]Abril!$J$29</f>
        <v>26.28</v>
      </c>
      <c r="AA46" s="11">
        <f>[42]Abril!$J$30</f>
        <v>29.16</v>
      </c>
      <c r="AB46" s="11">
        <f>[42]Abril!$J$31</f>
        <v>46.800000000000004</v>
      </c>
      <c r="AC46" s="11">
        <f>[42]Abril!$J$32</f>
        <v>24.48</v>
      </c>
      <c r="AD46" s="11">
        <f>[42]Abril!$J$33</f>
        <v>17.64</v>
      </c>
      <c r="AE46" s="11">
        <f>[42]Abril!$J$34</f>
        <v>38.159999999999997</v>
      </c>
      <c r="AF46" s="15">
        <f t="shared" si="1"/>
        <v>58.32</v>
      </c>
      <c r="AG46" s="123">
        <f t="shared" si="2"/>
        <v>26.855999999999998</v>
      </c>
      <c r="AH46" s="12" t="s">
        <v>47</v>
      </c>
      <c r="AI46" t="s">
        <v>47</v>
      </c>
      <c r="AJ46" t="s">
        <v>47</v>
      </c>
    </row>
    <row r="47" spans="1:37" x14ac:dyDescent="0.2">
      <c r="A47" s="58" t="s">
        <v>31</v>
      </c>
      <c r="B47" s="11">
        <f>[43]Abril!$J$5</f>
        <v>28.8</v>
      </c>
      <c r="C47" s="11">
        <f>[43]Abril!$J$6</f>
        <v>28.08</v>
      </c>
      <c r="D47" s="11">
        <f>[43]Abril!$J$7</f>
        <v>25.2</v>
      </c>
      <c r="E47" s="11">
        <f>[43]Abril!$J$8</f>
        <v>32.76</v>
      </c>
      <c r="F47" s="11">
        <f>[43]Abril!$J$9</f>
        <v>33.480000000000004</v>
      </c>
      <c r="G47" s="11">
        <f>[43]Abril!$J$10</f>
        <v>27.36</v>
      </c>
      <c r="H47" s="11">
        <f>[43]Abril!$J$11</f>
        <v>25.92</v>
      </c>
      <c r="I47" s="11">
        <f>[43]Abril!$J$12</f>
        <v>22.32</v>
      </c>
      <c r="J47" s="11">
        <f>[43]Abril!$J$13</f>
        <v>21.96</v>
      </c>
      <c r="K47" s="11">
        <f>[43]Abril!$J$14</f>
        <v>32.04</v>
      </c>
      <c r="L47" s="11">
        <f>[43]Abril!$J$15</f>
        <v>22.32</v>
      </c>
      <c r="M47" s="11">
        <f>[43]Abril!$J$16</f>
        <v>23.759999999999998</v>
      </c>
      <c r="N47" s="11">
        <f>[43]Abril!$J$17</f>
        <v>32.4</v>
      </c>
      <c r="O47" s="11">
        <f>[43]Abril!$J$18</f>
        <v>37.440000000000005</v>
      </c>
      <c r="P47" s="11">
        <f>[43]Abril!$J$19</f>
        <v>30.240000000000002</v>
      </c>
      <c r="Q47" s="11">
        <f>[43]Abril!$J$20</f>
        <v>18.36</v>
      </c>
      <c r="R47" s="11">
        <f>[43]Abril!$J$21</f>
        <v>19.8</v>
      </c>
      <c r="S47" s="11">
        <f>[43]Abril!$J$22</f>
        <v>24.12</v>
      </c>
      <c r="T47" s="11">
        <f>[43]Abril!$J$23</f>
        <v>24.12</v>
      </c>
      <c r="U47" s="11">
        <f>[43]Abril!$J$24</f>
        <v>29.52</v>
      </c>
      <c r="V47" s="11">
        <f>[43]Abril!$J$25</f>
        <v>43.2</v>
      </c>
      <c r="W47" s="11">
        <f>[43]Abril!$J$26</f>
        <v>33.480000000000004</v>
      </c>
      <c r="X47" s="11">
        <f>[43]Abril!$J$27</f>
        <v>17.64</v>
      </c>
      <c r="Y47" s="11">
        <f>[43]Abril!$J$28</f>
        <v>28.44</v>
      </c>
      <c r="Z47" s="11">
        <f>[43]Abril!$J$29</f>
        <v>29.52</v>
      </c>
      <c r="AA47" s="11">
        <f>[43]Abril!$J$30</f>
        <v>26.28</v>
      </c>
      <c r="AB47" s="11">
        <f>[43]Abril!$J$31</f>
        <v>31.319999999999997</v>
      </c>
      <c r="AC47" s="11">
        <f>[43]Abril!$J$32</f>
        <v>25.92</v>
      </c>
      <c r="AD47" s="11">
        <f>[43]Abril!$J$33</f>
        <v>19.8</v>
      </c>
      <c r="AE47" s="11">
        <f>[43]Abril!$J$34</f>
        <v>24.48</v>
      </c>
      <c r="AF47" s="15">
        <f t="shared" si="1"/>
        <v>43.2</v>
      </c>
      <c r="AG47" s="123">
        <f t="shared" si="2"/>
        <v>27.336000000000002</v>
      </c>
      <c r="AJ47" t="s">
        <v>47</v>
      </c>
    </row>
    <row r="48" spans="1:37" x14ac:dyDescent="0.2">
      <c r="A48" s="58" t="s">
        <v>44</v>
      </c>
      <c r="B48" s="11">
        <f>[44]Abril!$J$5</f>
        <v>30.240000000000002</v>
      </c>
      <c r="C48" s="11">
        <f>[44]Abril!$J$6</f>
        <v>25.92</v>
      </c>
      <c r="D48" s="11">
        <f>[44]Abril!$J$7</f>
        <v>47.16</v>
      </c>
      <c r="E48" s="11">
        <f>[44]Abril!$J$8</f>
        <v>31.680000000000003</v>
      </c>
      <c r="F48" s="11">
        <f>[44]Abril!$J$9</f>
        <v>61.2</v>
      </c>
      <c r="G48" s="11">
        <f>[44]Abril!$J$10</f>
        <v>27</v>
      </c>
      <c r="H48" s="11">
        <f>[44]Abril!$J$11</f>
        <v>23.759999999999998</v>
      </c>
      <c r="I48" s="11">
        <f>[44]Abril!$J$12</f>
        <v>30.96</v>
      </c>
      <c r="J48" s="11">
        <f>[44]Abril!$J$13</f>
        <v>31.680000000000003</v>
      </c>
      <c r="K48" s="11">
        <f>[44]Abril!$J$14</f>
        <v>24.840000000000003</v>
      </c>
      <c r="L48" s="11">
        <f>[44]Abril!$J$15</f>
        <v>24.12</v>
      </c>
      <c r="M48" s="11">
        <f>[44]Abril!$J$16</f>
        <v>28.8</v>
      </c>
      <c r="N48" s="11">
        <f>[44]Abril!$J$17</f>
        <v>34.92</v>
      </c>
      <c r="O48" s="11">
        <f>[44]Abril!$J$18</f>
        <v>34.200000000000003</v>
      </c>
      <c r="P48" s="11">
        <f>[44]Abril!$J$19</f>
        <v>66.239999999999995</v>
      </c>
      <c r="Q48" s="11">
        <f>[44]Abril!$J$20</f>
        <v>25.2</v>
      </c>
      <c r="R48" s="11">
        <f>[44]Abril!$J$21</f>
        <v>30.96</v>
      </c>
      <c r="S48" s="11">
        <f>[44]Abril!$J$22</f>
        <v>33.480000000000004</v>
      </c>
      <c r="T48" s="11">
        <f>[44]Abril!$J$23</f>
        <v>33.480000000000004</v>
      </c>
      <c r="U48" s="11">
        <f>[44]Abril!$J$24</f>
        <v>30.96</v>
      </c>
      <c r="V48" s="11">
        <f>[44]Abril!$J$25</f>
        <v>39.96</v>
      </c>
      <c r="W48" s="11">
        <f>[44]Abril!$J$26</f>
        <v>39.6</v>
      </c>
      <c r="X48" s="11">
        <f>[44]Abril!$J$27</f>
        <v>65.52</v>
      </c>
      <c r="Y48" s="11">
        <f>[44]Abril!$J$28</f>
        <v>37.800000000000004</v>
      </c>
      <c r="Z48" s="11">
        <f>[44]Abril!$J$29</f>
        <v>39.24</v>
      </c>
      <c r="AA48" s="11">
        <f>[44]Abril!$J$30</f>
        <v>26.28</v>
      </c>
      <c r="AB48" s="11">
        <f>[44]Abril!$J$31</f>
        <v>29.52</v>
      </c>
      <c r="AC48" s="11">
        <f>[44]Abril!$J$32</f>
        <v>25.2</v>
      </c>
      <c r="AD48" s="11">
        <f>[44]Abril!$J$33</f>
        <v>28.8</v>
      </c>
      <c r="AE48" s="11">
        <f>[44]Abril!$J$34</f>
        <v>39.6</v>
      </c>
      <c r="AF48" s="15">
        <f t="shared" si="1"/>
        <v>66.239999999999995</v>
      </c>
      <c r="AG48" s="123">
        <f t="shared" si="2"/>
        <v>34.943999999999996</v>
      </c>
      <c r="AH48" s="12" t="s">
        <v>47</v>
      </c>
      <c r="AJ48" t="s">
        <v>47</v>
      </c>
    </row>
    <row r="49" spans="1:38" x14ac:dyDescent="0.2">
      <c r="A49" s="58" t="s">
        <v>20</v>
      </c>
      <c r="B49" s="11">
        <f>[45]Abril!$J$5</f>
        <v>26.64</v>
      </c>
      <c r="C49" s="11">
        <f>[45]Abril!$J$6</f>
        <v>19.8</v>
      </c>
      <c r="D49" s="11">
        <f>[45]Abril!$J$7</f>
        <v>19.079999999999998</v>
      </c>
      <c r="E49" s="11">
        <f>[45]Abril!$J$8</f>
        <v>30.6</v>
      </c>
      <c r="F49" s="11">
        <f>[45]Abril!$J$9</f>
        <v>41.4</v>
      </c>
      <c r="G49" s="11">
        <f>[45]Abril!$J$10</f>
        <v>25.56</v>
      </c>
      <c r="H49" s="11">
        <f>[45]Abril!$J$11</f>
        <v>25.56</v>
      </c>
      <c r="I49" s="11">
        <f>[45]Abril!$J$12</f>
        <v>17.28</v>
      </c>
      <c r="J49" s="11">
        <f>[45]Abril!$J$13</f>
        <v>17.64</v>
      </c>
      <c r="K49" s="11">
        <f>[45]Abril!$J$14</f>
        <v>21.96</v>
      </c>
      <c r="L49" s="11">
        <f>[45]Abril!$J$15</f>
        <v>15.48</v>
      </c>
      <c r="M49" s="11">
        <f>[45]Abril!$J$16</f>
        <v>14.76</v>
      </c>
      <c r="N49" s="11">
        <f>[45]Abril!$J$17</f>
        <v>32.4</v>
      </c>
      <c r="O49" s="11">
        <f>[45]Abril!$J$18</f>
        <v>23.040000000000003</v>
      </c>
      <c r="P49" s="11">
        <f>[45]Abril!$J$19</f>
        <v>16.559999999999999</v>
      </c>
      <c r="Q49" s="11">
        <f>[45]Abril!$J$20</f>
        <v>17.64</v>
      </c>
      <c r="R49" s="11">
        <f>[45]Abril!$J$21</f>
        <v>19.079999999999998</v>
      </c>
      <c r="S49" s="11">
        <f>[45]Abril!$J$22</f>
        <v>19.8</v>
      </c>
      <c r="T49" s="11">
        <f>[45]Abril!$J$23</f>
        <v>29.52</v>
      </c>
      <c r="U49" s="11">
        <f>[45]Abril!$J$24</f>
        <v>19.079999999999998</v>
      </c>
      <c r="V49" s="11">
        <f>[45]Abril!$J$25</f>
        <v>21.96</v>
      </c>
      <c r="W49" s="11">
        <f>[45]Abril!$J$26</f>
        <v>29.880000000000003</v>
      </c>
      <c r="X49" s="11">
        <f>[45]Abril!$J$27</f>
        <v>16.2</v>
      </c>
      <c r="Y49" s="11">
        <f>[45]Abril!$J$28</f>
        <v>18.36</v>
      </c>
      <c r="Z49" s="11">
        <f>[45]Abril!$J$29</f>
        <v>21.96</v>
      </c>
      <c r="AA49" s="11">
        <f>[45]Abril!$J$30</f>
        <v>19.440000000000001</v>
      </c>
      <c r="AB49" s="11">
        <f>[45]Abril!$J$31</f>
        <v>29.16</v>
      </c>
      <c r="AC49" s="11">
        <f>[45]Abril!$J$32</f>
        <v>41.76</v>
      </c>
      <c r="AD49" s="11">
        <f>[45]Abril!$J$33</f>
        <v>13.32</v>
      </c>
      <c r="AE49" s="11">
        <f>[45]Abril!$J$34</f>
        <v>22.32</v>
      </c>
      <c r="AF49" s="15">
        <f t="shared" si="1"/>
        <v>41.76</v>
      </c>
      <c r="AG49" s="123">
        <f t="shared" si="2"/>
        <v>22.908000000000005</v>
      </c>
      <c r="AK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F50" si="11">MAX(B5:B49)</f>
        <v>64.08</v>
      </c>
      <c r="C50" s="13">
        <f t="shared" si="11"/>
        <v>53.64</v>
      </c>
      <c r="D50" s="13">
        <f t="shared" si="11"/>
        <v>49.680000000000007</v>
      </c>
      <c r="E50" s="13">
        <f t="shared" si="11"/>
        <v>53.64</v>
      </c>
      <c r="F50" s="13">
        <f t="shared" si="11"/>
        <v>77.760000000000005</v>
      </c>
      <c r="G50" s="13">
        <f t="shared" si="11"/>
        <v>56.16</v>
      </c>
      <c r="H50" s="13">
        <f t="shared" si="11"/>
        <v>56.16</v>
      </c>
      <c r="I50" s="13">
        <f t="shared" si="11"/>
        <v>30.96</v>
      </c>
      <c r="J50" s="13">
        <f t="shared" si="11"/>
        <v>31.680000000000003</v>
      </c>
      <c r="K50" s="13">
        <f t="shared" si="11"/>
        <v>48.24</v>
      </c>
      <c r="L50" s="13">
        <f t="shared" si="11"/>
        <v>32.76</v>
      </c>
      <c r="M50" s="13">
        <f t="shared" si="11"/>
        <v>33.840000000000003</v>
      </c>
      <c r="N50" s="13">
        <f t="shared" si="11"/>
        <v>54</v>
      </c>
      <c r="O50" s="13">
        <f t="shared" si="11"/>
        <v>65.160000000000011</v>
      </c>
      <c r="P50" s="13">
        <f t="shared" si="11"/>
        <v>66.239999999999995</v>
      </c>
      <c r="Q50" s="13">
        <f t="shared" si="11"/>
        <v>56.519999999999996</v>
      </c>
      <c r="R50" s="13">
        <f t="shared" si="11"/>
        <v>31.680000000000003</v>
      </c>
      <c r="S50" s="13">
        <f t="shared" si="11"/>
        <v>36.72</v>
      </c>
      <c r="T50" s="13">
        <f t="shared" si="11"/>
        <v>37.080000000000005</v>
      </c>
      <c r="U50" s="13">
        <f t="shared" si="11"/>
        <v>53.64</v>
      </c>
      <c r="V50" s="13">
        <f t="shared" si="11"/>
        <v>54.36</v>
      </c>
      <c r="W50" s="13">
        <f t="shared" si="11"/>
        <v>62.639999999999993</v>
      </c>
      <c r="X50" s="13">
        <f t="shared" si="11"/>
        <v>65.52</v>
      </c>
      <c r="Y50" s="13">
        <f t="shared" si="11"/>
        <v>37.800000000000004</v>
      </c>
      <c r="Z50" s="13">
        <f t="shared" si="11"/>
        <v>56.519999999999996</v>
      </c>
      <c r="AA50" s="13">
        <f t="shared" si="11"/>
        <v>35.64</v>
      </c>
      <c r="AB50" s="13">
        <f t="shared" si="11"/>
        <v>64.08</v>
      </c>
      <c r="AC50" s="13">
        <f t="shared" si="11"/>
        <v>137.16</v>
      </c>
      <c r="AD50" s="13">
        <f t="shared" si="11"/>
        <v>42.84</v>
      </c>
      <c r="AE50" s="13">
        <f t="shared" si="11"/>
        <v>86.4</v>
      </c>
      <c r="AF50" s="15">
        <f t="shared" si="11"/>
        <v>137.16</v>
      </c>
      <c r="AG50" s="94">
        <f>AVERAGE(AG5:AG49)</f>
        <v>27.818182139699385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55"/>
      <c r="AE51" s="61" t="s">
        <v>47</v>
      </c>
      <c r="AF51" s="52"/>
      <c r="AG51" s="54"/>
      <c r="AJ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9"/>
      <c r="K52" s="139"/>
      <c r="L52" s="139"/>
      <c r="M52" s="139" t="s">
        <v>45</v>
      </c>
      <c r="N52" s="139"/>
      <c r="O52" s="139"/>
      <c r="P52" s="139"/>
      <c r="Q52" s="139"/>
      <c r="R52" s="139"/>
      <c r="S52" s="139"/>
      <c r="T52" s="152" t="s">
        <v>97</v>
      </c>
      <c r="U52" s="152"/>
      <c r="V52" s="152"/>
      <c r="W52" s="152"/>
      <c r="X52" s="152"/>
      <c r="Y52" s="139"/>
      <c r="Z52" s="139"/>
      <c r="AA52" s="139"/>
      <c r="AB52" s="139"/>
      <c r="AC52" s="139"/>
      <c r="AD52" s="139"/>
      <c r="AE52" s="139"/>
      <c r="AF52" s="52"/>
      <c r="AG52" s="51"/>
    </row>
    <row r="53" spans="1:38" x14ac:dyDescent="0.2">
      <c r="A53" s="50"/>
      <c r="B53" s="139"/>
      <c r="C53" s="139"/>
      <c r="D53" s="139"/>
      <c r="E53" s="139"/>
      <c r="F53" s="139"/>
      <c r="G53" s="139"/>
      <c r="H53" s="139"/>
      <c r="I53" s="139"/>
      <c r="J53" s="140"/>
      <c r="K53" s="140"/>
      <c r="L53" s="140"/>
      <c r="M53" s="140" t="s">
        <v>46</v>
      </c>
      <c r="N53" s="140"/>
      <c r="O53" s="140"/>
      <c r="P53" s="140"/>
      <c r="Q53" s="139"/>
      <c r="R53" s="139"/>
      <c r="S53" s="139"/>
      <c r="T53" s="153" t="s">
        <v>98</v>
      </c>
      <c r="U53" s="153"/>
      <c r="V53" s="153"/>
      <c r="W53" s="153"/>
      <c r="X53" s="153"/>
      <c r="Y53" s="139"/>
      <c r="Z53" s="139"/>
      <c r="AA53" s="139"/>
      <c r="AB53" s="139"/>
      <c r="AC53" s="139"/>
      <c r="AD53" s="55"/>
      <c r="AE53" s="55"/>
      <c r="AF53" s="52"/>
      <c r="AG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55"/>
      <c r="AE54" s="55"/>
      <c r="AF54" s="52"/>
      <c r="AG54" s="95"/>
    </row>
    <row r="55" spans="1:38" x14ac:dyDescent="0.2">
      <c r="A55" s="50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55"/>
      <c r="AF55" s="52"/>
      <c r="AG55" s="54"/>
      <c r="AJ55" t="s">
        <v>47</v>
      </c>
    </row>
    <row r="56" spans="1:38" x14ac:dyDescent="0.2">
      <c r="A56" s="50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56"/>
      <c r="AF56" s="52"/>
      <c r="AG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96"/>
    </row>
    <row r="58" spans="1:38" x14ac:dyDescent="0.2">
      <c r="AF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J62" t="s">
        <v>47</v>
      </c>
      <c r="AL62" t="s">
        <v>47</v>
      </c>
    </row>
    <row r="63" spans="1:38" x14ac:dyDescent="0.2">
      <c r="N63" s="2" t="s">
        <v>47</v>
      </c>
      <c r="T63" s="2" t="s">
        <v>47</v>
      </c>
    </row>
    <row r="64" spans="1:38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  <c r="AK65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</row>
    <row r="68" spans="7:37" x14ac:dyDescent="0.2">
      <c r="G68" s="2" t="s">
        <v>47</v>
      </c>
      <c r="H68" s="2" t="s">
        <v>47</v>
      </c>
    </row>
    <row r="69" spans="7:37" x14ac:dyDescent="0.2">
      <c r="P69" s="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  <row r="73" spans="7:37" x14ac:dyDescent="0.2">
      <c r="V73" s="2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2022-03-10T19:09:27Z</dcterms:modified>
</cp:coreProperties>
</file>